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Box/lab/flexi/flexi_gels/"/>
    </mc:Choice>
  </mc:AlternateContent>
  <xr:revisionPtr revIDLastSave="0" documentId="13_ncr:1_{BBFA148F-3FA6-8E44-8335-8A483F75B880}" xr6:coauthVersionLast="47" xr6:coauthVersionMax="47" xr10:uidLastSave="{00000000-0000-0000-0000-000000000000}"/>
  <bookViews>
    <workbookView xWindow="11160" yWindow="3760" windowWidth="27640" windowHeight="16940" activeTab="1" xr2:uid="{9E5A0FB4-2EB5-0942-B163-AE48930E7487}"/>
  </bookViews>
  <sheets>
    <sheet name="calculations" sheetId="1" r:id="rId1"/>
    <sheet name="final_formatted 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1" l="1"/>
  <c r="P47" i="1"/>
  <c r="N47" i="1"/>
  <c r="F47" i="1" s="1"/>
  <c r="K47" i="1"/>
  <c r="J47" i="1"/>
  <c r="I47" i="1"/>
  <c r="H47" i="1"/>
  <c r="G47" i="1"/>
  <c r="Q46" i="1"/>
  <c r="P46" i="1"/>
  <c r="N46" i="1"/>
  <c r="G46" i="1" s="1"/>
  <c r="K46" i="1"/>
  <c r="J46" i="1"/>
  <c r="I46" i="1"/>
  <c r="H46" i="1"/>
  <c r="Q45" i="1"/>
  <c r="K45" i="1" s="1"/>
  <c r="P45" i="1"/>
  <c r="H45" i="1" s="1"/>
  <c r="N45" i="1"/>
  <c r="G45" i="1" s="1"/>
  <c r="I45" i="1"/>
  <c r="F45" i="1"/>
  <c r="Q44" i="1"/>
  <c r="K44" i="1" s="1"/>
  <c r="P44" i="1"/>
  <c r="H44" i="1" s="1"/>
  <c r="N44" i="1"/>
  <c r="F44" i="1" s="1"/>
  <c r="J44" i="1"/>
  <c r="Q43" i="1"/>
  <c r="K43" i="1" s="1"/>
  <c r="P43" i="1"/>
  <c r="H43" i="1" s="1"/>
  <c r="N43" i="1"/>
  <c r="G43" i="1" s="1"/>
  <c r="J43" i="1"/>
  <c r="Q42" i="1"/>
  <c r="K42" i="1" s="1"/>
  <c r="P42" i="1"/>
  <c r="H42" i="1" s="1"/>
  <c r="N42" i="1"/>
  <c r="G42" i="1" s="1"/>
  <c r="Q41" i="1"/>
  <c r="P41" i="1"/>
  <c r="N41" i="1"/>
  <c r="F41" i="1" s="1"/>
  <c r="K41" i="1"/>
  <c r="J41" i="1"/>
  <c r="I41" i="1"/>
  <c r="H41" i="1"/>
  <c r="Q33" i="1"/>
  <c r="K33" i="1" s="1"/>
  <c r="P33" i="1"/>
  <c r="N33" i="1"/>
  <c r="F33" i="1" s="1"/>
  <c r="I33" i="1"/>
  <c r="H33" i="1"/>
  <c r="Q32" i="1"/>
  <c r="K32" i="1" s="1"/>
  <c r="P32" i="1"/>
  <c r="I32" i="1" s="1"/>
  <c r="N32" i="1"/>
  <c r="G32" i="1" s="1"/>
  <c r="Q31" i="1"/>
  <c r="K31" i="1" s="1"/>
  <c r="P31" i="1"/>
  <c r="H31" i="1" s="1"/>
  <c r="N31" i="1"/>
  <c r="G31" i="1" s="1"/>
  <c r="Q30" i="1"/>
  <c r="K30" i="1" s="1"/>
  <c r="P30" i="1"/>
  <c r="I30" i="1" s="1"/>
  <c r="N30" i="1"/>
  <c r="F30" i="1" s="1"/>
  <c r="Q29" i="1"/>
  <c r="K29" i="1" s="1"/>
  <c r="P29" i="1"/>
  <c r="I29" i="1" s="1"/>
  <c r="N29" i="1"/>
  <c r="G29" i="1" s="1"/>
  <c r="Q28" i="1"/>
  <c r="K28" i="1" s="1"/>
  <c r="P28" i="1"/>
  <c r="H28" i="1" s="1"/>
  <c r="N28" i="1"/>
  <c r="G28" i="1" s="1"/>
  <c r="Q27" i="1"/>
  <c r="K27" i="1" s="1"/>
  <c r="P27" i="1"/>
  <c r="H27" i="1" s="1"/>
  <c r="N27" i="1"/>
  <c r="G27" i="1" s="1"/>
  <c r="Q20" i="1"/>
  <c r="P20" i="1"/>
  <c r="N20" i="1"/>
  <c r="F20" i="1" s="1"/>
  <c r="K20" i="1"/>
  <c r="J20" i="1"/>
  <c r="I20" i="1"/>
  <c r="H20" i="1"/>
  <c r="Q19" i="1"/>
  <c r="P19" i="1"/>
  <c r="N19" i="1"/>
  <c r="G19" i="1" s="1"/>
  <c r="K19" i="1"/>
  <c r="J19" i="1"/>
  <c r="I19" i="1"/>
  <c r="H19" i="1"/>
  <c r="Q18" i="1"/>
  <c r="K18" i="1" s="1"/>
  <c r="P18" i="1"/>
  <c r="H18" i="1" s="1"/>
  <c r="N18" i="1"/>
  <c r="F18" i="1" s="1"/>
  <c r="G18" i="1"/>
  <c r="Q17" i="1"/>
  <c r="J17" i="1" s="1"/>
  <c r="P17" i="1"/>
  <c r="I17" i="1" s="1"/>
  <c r="N17" i="1"/>
  <c r="G17" i="1" s="1"/>
  <c r="Q16" i="1"/>
  <c r="K16" i="1" s="1"/>
  <c r="P16" i="1"/>
  <c r="H16" i="1" s="1"/>
  <c r="N16" i="1"/>
  <c r="F16" i="1" s="1"/>
  <c r="J16" i="1"/>
  <c r="G16" i="1"/>
  <c r="Q15" i="1"/>
  <c r="K15" i="1" s="1"/>
  <c r="P15" i="1"/>
  <c r="I15" i="1" s="1"/>
  <c r="N15" i="1"/>
  <c r="G15" i="1" s="1"/>
  <c r="J15" i="1"/>
  <c r="Q14" i="1"/>
  <c r="K14" i="1" s="1"/>
  <c r="P14" i="1"/>
  <c r="H14" i="1" s="1"/>
  <c r="N14" i="1"/>
  <c r="G14" i="1" s="1"/>
  <c r="H29" i="1" l="1"/>
  <c r="J33" i="1"/>
  <c r="F14" i="1"/>
  <c r="H30" i="1"/>
  <c r="H32" i="1"/>
  <c r="G20" i="1"/>
  <c r="G44" i="1"/>
  <c r="I16" i="1"/>
  <c r="J29" i="1"/>
  <c r="J32" i="1"/>
  <c r="I44" i="1"/>
  <c r="J28" i="1"/>
  <c r="J30" i="1"/>
  <c r="J31" i="1"/>
  <c r="G41" i="1"/>
  <c r="F42" i="1"/>
  <c r="I43" i="1"/>
  <c r="F17" i="1"/>
  <c r="F27" i="1"/>
  <c r="J18" i="1"/>
  <c r="J45" i="1"/>
  <c r="H15" i="1"/>
  <c r="H17" i="1"/>
  <c r="I27" i="1"/>
  <c r="F31" i="1"/>
  <c r="I42" i="1"/>
  <c r="I14" i="1"/>
  <c r="J14" i="1"/>
  <c r="J27" i="1"/>
  <c r="F28" i="1"/>
  <c r="G30" i="1"/>
  <c r="I31" i="1"/>
  <c r="G33" i="1"/>
  <c r="J42" i="1"/>
  <c r="K17" i="1"/>
  <c r="I18" i="1"/>
  <c r="I28" i="1"/>
  <c r="F15" i="1"/>
  <c r="F19" i="1"/>
  <c r="F29" i="1"/>
  <c r="F32" i="1"/>
  <c r="F43" i="1"/>
  <c r="F46" i="1"/>
</calcChain>
</file>

<file path=xl/sharedStrings.xml><?xml version="1.0" encoding="utf-8"?>
<sst xmlns="http://schemas.openxmlformats.org/spreadsheetml/2006/main" count="299" uniqueCount="61">
  <si>
    <t>these values have the RT- subtracted from each RT+ and then the average is calculated and junctions subtracted</t>
  </si>
  <si>
    <t>Copies/cell</t>
  </si>
  <si>
    <t>Literature value</t>
  </si>
  <si>
    <t>Before bias-correction</t>
  </si>
  <si>
    <t>After bias-correction</t>
  </si>
  <si>
    <t>HEK-293T</t>
  </si>
  <si>
    <t>HeLa S3</t>
  </si>
  <si>
    <t>UHRR</t>
  </si>
  <si>
    <t>U7</t>
  </si>
  <si>
    <t>U11</t>
  </si>
  <si>
    <t>SNORD14B</t>
  </si>
  <si>
    <t>SNORD44</t>
  </si>
  <si>
    <t>eak2488@lambcomp01:/stor/work/Lambowitz/eak2488/dPCR$ cat 2021_12_21-HEK-dPCR_normalized_counts_FINAL.csv</t>
  </si>
  <si>
    <t>HEK 293T</t>
  </si>
  <si>
    <t>RNA</t>
  </si>
  <si>
    <t>Target_Category</t>
  </si>
  <si>
    <t>Gene</t>
  </si>
  <si>
    <t>primer_note</t>
  </si>
  <si>
    <t>RT_adj_U7</t>
  </si>
  <si>
    <t>RT_adj_SNORD14B</t>
  </si>
  <si>
    <t>RT_adj_SNORD44</t>
  </si>
  <si>
    <t>FLEXIs</t>
  </si>
  <si>
    <t>TGIRT-seq</t>
  </si>
  <si>
    <t>dPCR(U7)</t>
  </si>
  <si>
    <t>dPCR (SNORD14B)</t>
  </si>
  <si>
    <t>dPCR (SNORD44)</t>
  </si>
  <si>
    <t>HEK293T</t>
  </si>
  <si>
    <t>HEK</t>
  </si>
  <si>
    <t>CTL</t>
  </si>
  <si>
    <t>old</t>
  </si>
  <si>
    <t>RPM</t>
  </si>
  <si>
    <t>copies/ul ratio</t>
  </si>
  <si>
    <t>Original</t>
  </si>
  <si>
    <t>Bias corrected</t>
  </si>
  <si>
    <t>1I_H3F3B</t>
  </si>
  <si>
    <t>FLEXI</t>
  </si>
  <si>
    <t>H3F3B</t>
  </si>
  <si>
    <t>3I_RAN</t>
  </si>
  <si>
    <t>RAN</t>
  </si>
  <si>
    <t>7I_EIF4A1</t>
  </si>
  <si>
    <t>EIF4A1</t>
  </si>
  <si>
    <t>4I_JUP_new</t>
  </si>
  <si>
    <t>JUP</t>
  </si>
  <si>
    <t>new</t>
  </si>
  <si>
    <t>16I_POLG</t>
  </si>
  <si>
    <t>POLG</t>
  </si>
  <si>
    <t>2I_ACTB</t>
  </si>
  <si>
    <t>ACTB</t>
  </si>
  <si>
    <t>1I_RPS2</t>
  </si>
  <si>
    <t>RPS2</t>
  </si>
  <si>
    <t>eak2488@lambcomp01:/stor/work/Lambowitz/eak2488/dPCR$ cat 2022-01-12_HeLa_dPCR_normalized_counts_FINAL.csv</t>
  </si>
  <si>
    <t>HeLa</t>
  </si>
  <si>
    <t>HeLa S3-2022-01-12</t>
  </si>
  <si>
    <t>−</t>
  </si>
  <si>
    <t>eak2488@lambcomp01:/stor/work/Lambowitz/eak2488/dPCR$ cat 2021-12-22_UHR_dPCR_normalized_counts_FINAL.csv</t>
  </si>
  <si>
    <t>UHR</t>
  </si>
  <si>
    <t>4I_JUP</t>
  </si>
  <si>
    <t>*dPCR junction signal subtracted from the flexi signal because junction products were detected by qPCR and verified by Sanger sequencing</t>
  </si>
  <si>
    <t>16I_POLG*</t>
  </si>
  <si>
    <t>2I_ACTB*</t>
  </si>
  <si>
    <t>1I_RPS2*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</si>
</sst>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TimesNewRomanPSMT"/>
      <family val="2"/>
    </font>
    <font>
      <sz val="11"/>
      <color rgb="FF000000"/>
      <name val="Menlo"/>
      <family val="2"/>
    </font>
    <font>
      <sz val="12"/>
      <color rgb="FFFF0000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" fontId="1" fillId="0" borderId="0" xfId="0" applyNumberFormat="1" applyFont="1"/>
    <xf numFmtId="0" fontId="0" fillId="2" borderId="0" xfId="0" applyFill="1"/>
    <xf numFmtId="11" fontId="0" fillId="2" borderId="0" xfId="0" applyNumberFormat="1" applyFill="1"/>
    <xf numFmtId="11" fontId="1" fillId="0" borderId="0" xfId="0" applyNumberFormat="1" applyFont="1"/>
    <xf numFmtId="1" fontId="3" fillId="0" borderId="0" xfId="0" applyNumberFormat="1" applyFont="1"/>
    <xf numFmtId="11" fontId="0" fillId="0" borderId="0" xfId="0" applyNumberFormat="1"/>
    <xf numFmtId="1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0A80-BDEA-F046-A151-E49F62097D92}">
  <dimension ref="A1:Y47"/>
  <sheetViews>
    <sheetView workbookViewId="0">
      <selection activeCell="A10" sqref="A10:K47"/>
    </sheetView>
  </sheetViews>
  <sheetFormatPr baseColWidth="10" defaultRowHeight="16"/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" customHeight="1">
      <c r="A2" s="2" t="s">
        <v>1</v>
      </c>
      <c r="B2" s="3" t="s">
        <v>2</v>
      </c>
      <c r="C2" s="2" t="s">
        <v>3</v>
      </c>
      <c r="D2" s="2"/>
      <c r="E2" s="2"/>
      <c r="F2" s="2" t="s">
        <v>4</v>
      </c>
      <c r="G2" s="2"/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2"/>
      <c r="B3" s="3"/>
      <c r="C3" s="5" t="s">
        <v>5</v>
      </c>
      <c r="D3" s="5" t="s">
        <v>6</v>
      </c>
      <c r="E3" s="5" t="s">
        <v>7</v>
      </c>
      <c r="F3" s="5" t="s">
        <v>5</v>
      </c>
      <c r="G3" s="5" t="s">
        <v>6</v>
      </c>
      <c r="H3" s="5" t="s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1" t="s">
        <v>8</v>
      </c>
      <c r="B4" s="6">
        <v>4000</v>
      </c>
      <c r="C4" s="6">
        <v>3918</v>
      </c>
      <c r="D4" s="6">
        <v>10459</v>
      </c>
      <c r="E4" s="6">
        <v>2225</v>
      </c>
      <c r="F4" s="6">
        <v>4171</v>
      </c>
      <c r="G4" s="6">
        <v>8355</v>
      </c>
      <c r="H4" s="6">
        <v>1736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 t="s">
        <v>9</v>
      </c>
      <c r="B5" s="6">
        <v>10000</v>
      </c>
      <c r="C5" s="6">
        <v>3348</v>
      </c>
      <c r="D5" s="6">
        <v>4085</v>
      </c>
      <c r="E5" s="6">
        <v>4752</v>
      </c>
      <c r="F5" s="6">
        <v>4892</v>
      </c>
      <c r="G5" s="6">
        <v>5299</v>
      </c>
      <c r="H5" s="6">
        <v>5576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 t="s">
        <v>10</v>
      </c>
      <c r="B6" s="6">
        <v>10000</v>
      </c>
      <c r="C6" s="6">
        <v>19026</v>
      </c>
      <c r="D6" s="6">
        <v>69469</v>
      </c>
      <c r="E6" s="6">
        <v>15746</v>
      </c>
      <c r="F6" s="6">
        <v>18833</v>
      </c>
      <c r="G6" s="6">
        <v>53881</v>
      </c>
      <c r="H6" s="6">
        <v>14851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 t="s">
        <v>11</v>
      </c>
      <c r="B7" s="6">
        <v>10000</v>
      </c>
      <c r="C7" s="6">
        <v>18739</v>
      </c>
      <c r="D7" s="6">
        <v>57072</v>
      </c>
      <c r="E7" s="6">
        <v>27924</v>
      </c>
      <c r="F7" s="6">
        <v>14441</v>
      </c>
      <c r="G7" s="6">
        <v>53140</v>
      </c>
      <c r="H7" s="6">
        <v>21991</v>
      </c>
      <c r="I7" s="1"/>
      <c r="J7" s="1"/>
      <c r="K7" s="1"/>
      <c r="L7" s="1"/>
      <c r="M7" s="1"/>
      <c r="N7" s="1"/>
      <c r="O7" s="1"/>
      <c r="P7" s="1"/>
      <c r="Q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</row>
    <row r="9" spans="1:25">
      <c r="A9" s="2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7" t="s">
        <v>12</v>
      </c>
      <c r="S9" s="1"/>
      <c r="T9" s="1"/>
      <c r="U9" s="1"/>
      <c r="V9" s="1"/>
      <c r="W9" s="1"/>
      <c r="X9" s="1"/>
      <c r="Y9" s="1"/>
    </row>
    <row r="10" spans="1:25">
      <c r="A10" s="8" t="s">
        <v>13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4"/>
      <c r="M10" s="4"/>
      <c r="N10" s="5"/>
      <c r="O10" s="5"/>
      <c r="P10" s="5"/>
      <c r="Q10" s="5"/>
      <c r="R10" s="7" t="s">
        <v>14</v>
      </c>
      <c r="S10" s="5" t="s">
        <v>15</v>
      </c>
      <c r="T10" s="5" t="s">
        <v>16</v>
      </c>
      <c r="U10" s="5" t="s">
        <v>17</v>
      </c>
      <c r="V10" s="5" t="s">
        <v>18</v>
      </c>
      <c r="W10" s="5" t="s">
        <v>19</v>
      </c>
      <c r="X10" s="5" t="s">
        <v>20</v>
      </c>
      <c r="Y10" s="5"/>
    </row>
    <row r="11" spans="1:25">
      <c r="A11" s="8" t="s">
        <v>21</v>
      </c>
      <c r="B11" s="8" t="s">
        <v>22</v>
      </c>
      <c r="C11" s="8"/>
      <c r="D11" s="8"/>
      <c r="E11" s="8"/>
      <c r="F11" s="8" t="s">
        <v>23</v>
      </c>
      <c r="G11" s="8"/>
      <c r="H11" s="8" t="s">
        <v>24</v>
      </c>
      <c r="I11" s="8"/>
      <c r="J11" s="8" t="s">
        <v>25</v>
      </c>
      <c r="K11" s="8"/>
      <c r="L11" s="5"/>
      <c r="M11" s="5"/>
      <c r="N11" s="8" t="s">
        <v>26</v>
      </c>
      <c r="O11" s="8"/>
      <c r="P11" s="8"/>
      <c r="Q11" s="8"/>
      <c r="R11" s="7" t="s">
        <v>27</v>
      </c>
      <c r="S11" s="5" t="s">
        <v>28</v>
      </c>
      <c r="T11" s="5" t="s">
        <v>11</v>
      </c>
      <c r="U11" s="5" t="s">
        <v>29</v>
      </c>
      <c r="V11" s="5">
        <v>56.958843226788403</v>
      </c>
      <c r="W11" s="5">
        <v>0.959733319928888</v>
      </c>
      <c r="X11" s="5">
        <v>1</v>
      </c>
      <c r="Y11" s="5"/>
    </row>
    <row r="12" spans="1:25">
      <c r="A12" s="8"/>
      <c r="B12" s="8" t="s">
        <v>30</v>
      </c>
      <c r="C12" s="8"/>
      <c r="D12" s="8" t="s">
        <v>1</v>
      </c>
      <c r="E12" s="8"/>
      <c r="F12" s="8" t="s">
        <v>1</v>
      </c>
      <c r="G12" s="8"/>
      <c r="H12" s="8" t="s">
        <v>1</v>
      </c>
      <c r="I12" s="8"/>
      <c r="J12" s="8" t="s">
        <v>1</v>
      </c>
      <c r="K12" s="8"/>
      <c r="L12" s="5"/>
      <c r="M12" s="5"/>
      <c r="N12" s="8" t="s">
        <v>31</v>
      </c>
      <c r="O12" s="8"/>
      <c r="P12" s="8"/>
      <c r="Q12" s="8"/>
      <c r="R12" s="7" t="s">
        <v>27</v>
      </c>
      <c r="S12" s="5" t="s">
        <v>28</v>
      </c>
      <c r="T12" s="5" t="s">
        <v>10</v>
      </c>
      <c r="U12" s="5" t="s">
        <v>29</v>
      </c>
      <c r="V12" s="5">
        <v>59.348614916286103</v>
      </c>
      <c r="W12" s="5">
        <v>1</v>
      </c>
      <c r="X12" s="5">
        <v>1.0419561134691999</v>
      </c>
      <c r="Y12" s="5"/>
    </row>
    <row r="13" spans="1:25">
      <c r="A13" s="8"/>
      <c r="B13" s="9" t="s">
        <v>32</v>
      </c>
      <c r="C13" s="9" t="s">
        <v>33</v>
      </c>
      <c r="D13" s="9" t="s">
        <v>32</v>
      </c>
      <c r="E13" s="9" t="s">
        <v>33</v>
      </c>
      <c r="F13" s="9" t="s">
        <v>32</v>
      </c>
      <c r="G13" s="9" t="s">
        <v>33</v>
      </c>
      <c r="H13" s="9" t="s">
        <v>32</v>
      </c>
      <c r="I13" s="9" t="s">
        <v>33</v>
      </c>
      <c r="J13" s="9" t="s">
        <v>32</v>
      </c>
      <c r="K13" s="9" t="s">
        <v>33</v>
      </c>
      <c r="L13" s="5"/>
      <c r="M13" s="5"/>
      <c r="N13" s="9" t="s">
        <v>8</v>
      </c>
      <c r="O13" s="9" t="s">
        <v>9</v>
      </c>
      <c r="P13" s="9" t="s">
        <v>10</v>
      </c>
      <c r="Q13" s="9" t="s">
        <v>11</v>
      </c>
      <c r="R13" s="7" t="s">
        <v>27</v>
      </c>
      <c r="S13" s="7" t="s">
        <v>28</v>
      </c>
      <c r="T13" s="5" t="s">
        <v>8</v>
      </c>
      <c r="U13" s="5" t="s">
        <v>29</v>
      </c>
      <c r="V13" s="5">
        <v>1</v>
      </c>
      <c r="W13" s="5">
        <v>1.6849592891267001E-2</v>
      </c>
      <c r="X13" s="5">
        <v>1.7556536322522898E-2</v>
      </c>
      <c r="Y13" s="5"/>
    </row>
    <row r="14" spans="1:25">
      <c r="A14" s="10" t="s">
        <v>34</v>
      </c>
      <c r="B14" s="11">
        <v>3.215697E-2</v>
      </c>
      <c r="C14" s="11">
        <v>3.7213040000000003E-2</v>
      </c>
      <c r="D14" s="12">
        <v>180</v>
      </c>
      <c r="E14" s="12">
        <v>30</v>
      </c>
      <c r="F14" s="10">
        <f t="shared" ref="F14:F20" si="0">N14*$C$4</f>
        <v>15.027945205479435</v>
      </c>
      <c r="G14" s="10">
        <f t="shared" ref="G14:G20" si="1">N14*$F$4</f>
        <v>15.998356164383543</v>
      </c>
      <c r="H14" s="10">
        <f>P14*$C$6</f>
        <v>1.2296232769560143</v>
      </c>
      <c r="I14" s="10">
        <f>P14*$F$6</f>
        <v>1.2171499618896571</v>
      </c>
      <c r="J14" s="10">
        <f>Q14*$C$7</f>
        <v>1.2618868707037256</v>
      </c>
      <c r="K14" s="10">
        <f>Q14*$F$7</f>
        <v>0.97245895190952036</v>
      </c>
      <c r="L14" s="1"/>
      <c r="M14" s="13" t="s">
        <v>34</v>
      </c>
      <c r="N14" s="14">
        <f>V14</f>
        <v>3.83561643835616E-3</v>
      </c>
      <c r="O14" s="14"/>
      <c r="P14" s="15">
        <f>W14</f>
        <v>6.4628575473353004E-5</v>
      </c>
      <c r="Q14" s="15">
        <f>X14</f>
        <v>6.7340139319266006E-5</v>
      </c>
      <c r="R14" s="7" t="s">
        <v>27</v>
      </c>
      <c r="S14" s="7" t="s">
        <v>35</v>
      </c>
      <c r="T14" s="1" t="s">
        <v>36</v>
      </c>
      <c r="U14" s="1" t="s">
        <v>29</v>
      </c>
      <c r="V14" s="1">
        <v>3.83561643835616E-3</v>
      </c>
      <c r="W14" s="16">
        <v>6.4628575473353004E-5</v>
      </c>
      <c r="X14" s="16">
        <v>6.7340139319266006E-5</v>
      </c>
      <c r="Y14" s="16"/>
    </row>
    <row r="15" spans="1:25">
      <c r="A15" s="10" t="s">
        <v>37</v>
      </c>
      <c r="B15" s="11">
        <v>8.1091490000000002E-2</v>
      </c>
      <c r="C15" s="11">
        <v>0.12164242</v>
      </c>
      <c r="D15" s="12">
        <v>325</v>
      </c>
      <c r="E15" s="12">
        <v>74</v>
      </c>
      <c r="F15" s="10">
        <f t="shared" si="0"/>
        <v>254.04383561643826</v>
      </c>
      <c r="G15" s="10">
        <f t="shared" si="1"/>
        <v>270.44840182648392</v>
      </c>
      <c r="H15" s="10">
        <f>P15*$C$6</f>
        <v>20.786488729494383</v>
      </c>
      <c r="I15" s="10">
        <f t="shared" ref="I15:I20" si="2">P15*$F$6</f>
        <v>20.575630308134539</v>
      </c>
      <c r="J15" s="10">
        <f t="shared" ref="J15:J20" si="3">Q15*$C$7</f>
        <v>21.331897099991416</v>
      </c>
      <c r="K15" s="10">
        <f t="shared" ref="K15:K20" si="4">Q15*$F$7</f>
        <v>16.439187044184642</v>
      </c>
      <c r="L15" s="1"/>
      <c r="M15" s="13" t="s">
        <v>37</v>
      </c>
      <c r="N15" s="14">
        <f t="shared" ref="N15:N20" si="5">V15</f>
        <v>6.4840182648401801E-2</v>
      </c>
      <c r="O15" s="14"/>
      <c r="P15" s="15">
        <f t="shared" ref="P15:Q20" si="6">W15</f>
        <v>1.09253068062096E-3</v>
      </c>
      <c r="Q15" s="15">
        <f t="shared" si="6"/>
        <v>1.1383690218256799E-3</v>
      </c>
      <c r="R15" s="7" t="s">
        <v>27</v>
      </c>
      <c r="S15" s="7" t="s">
        <v>35</v>
      </c>
      <c r="T15" s="1" t="s">
        <v>38</v>
      </c>
      <c r="U15" s="1" t="s">
        <v>29</v>
      </c>
      <c r="V15" s="1">
        <v>6.4840182648401801E-2</v>
      </c>
      <c r="W15" s="1">
        <v>1.09253068062096E-3</v>
      </c>
      <c r="X15" s="1">
        <v>1.1383690218256799E-3</v>
      </c>
      <c r="Y15" s="1"/>
    </row>
    <row r="16" spans="1:25">
      <c r="A16" s="10" t="s">
        <v>39</v>
      </c>
      <c r="B16" s="11">
        <v>0.49493769999999998</v>
      </c>
      <c r="C16" s="11">
        <v>1.3607457000000001</v>
      </c>
      <c r="D16" s="12">
        <v>1033</v>
      </c>
      <c r="E16" s="12">
        <v>448</v>
      </c>
      <c r="F16" s="10">
        <f>N16*$C$4</f>
        <v>1295.7428310502255</v>
      </c>
      <c r="G16" s="10">
        <f t="shared" si="1"/>
        <v>1379.4138203957352</v>
      </c>
      <c r="H16" s="10">
        <f t="shared" ref="H16:H20" si="7">P16*$C$6</f>
        <v>106.02085143531851</v>
      </c>
      <c r="I16" s="10">
        <f t="shared" si="2"/>
        <v>104.94537449181927</v>
      </c>
      <c r="J16" s="10">
        <f t="shared" si="3"/>
        <v>108.80269018512109</v>
      </c>
      <c r="K16" s="10">
        <f t="shared" si="4"/>
        <v>83.847571853531861</v>
      </c>
      <c r="L16" s="1"/>
      <c r="M16" s="13" t="s">
        <v>39</v>
      </c>
      <c r="N16" s="14">
        <f t="shared" si="5"/>
        <v>0.33071537290715303</v>
      </c>
      <c r="O16" s="14"/>
      <c r="P16" s="15">
        <f t="shared" si="6"/>
        <v>5.5724193963691002E-3</v>
      </c>
      <c r="Q16" s="15">
        <f t="shared" si="6"/>
        <v>5.8062164568611499E-3</v>
      </c>
      <c r="R16" s="7" t="s">
        <v>27</v>
      </c>
      <c r="S16" s="7" t="s">
        <v>35</v>
      </c>
      <c r="T16" s="1" t="s">
        <v>40</v>
      </c>
      <c r="U16" s="1" t="s">
        <v>29</v>
      </c>
      <c r="V16" s="1">
        <v>0.33071537290715303</v>
      </c>
      <c r="W16" s="1">
        <v>5.5724193963691002E-3</v>
      </c>
      <c r="X16" s="1">
        <v>5.8062164568611499E-3</v>
      </c>
      <c r="Y16" s="1"/>
    </row>
    <row r="17" spans="1:25">
      <c r="A17" s="10" t="s">
        <v>41</v>
      </c>
      <c r="B17" s="11">
        <v>1.9573810000000001E-2</v>
      </c>
      <c r="C17" s="11">
        <v>2.523034E-2</v>
      </c>
      <c r="D17" s="12">
        <v>131</v>
      </c>
      <c r="E17" s="12">
        <v>23</v>
      </c>
      <c r="F17" s="10">
        <f>N17*$C$4</f>
        <v>728.85534246575355</v>
      </c>
      <c r="G17" s="10">
        <f t="shared" si="1"/>
        <v>775.9202739726029</v>
      </c>
      <c r="H17" s="10">
        <f t="shared" si="7"/>
        <v>59.63672893236668</v>
      </c>
      <c r="I17" s="10">
        <f t="shared" si="2"/>
        <v>59.031773151648359</v>
      </c>
      <c r="J17" s="10">
        <f t="shared" si="3"/>
        <v>61.201513229130668</v>
      </c>
      <c r="K17" s="10">
        <f>Q17*$F$7</f>
        <v>47.164259167611718</v>
      </c>
      <c r="L17" s="1"/>
      <c r="M17" s="10" t="s">
        <v>41</v>
      </c>
      <c r="N17" s="14">
        <f t="shared" si="5"/>
        <v>0.18602739726027401</v>
      </c>
      <c r="O17" s="14"/>
      <c r="P17" s="15">
        <f t="shared" si="6"/>
        <v>3.1344859104576201E-3</v>
      </c>
      <c r="Q17" s="15">
        <f t="shared" si="6"/>
        <v>3.2659967569843998E-3</v>
      </c>
      <c r="R17" s="7" t="s">
        <v>27</v>
      </c>
      <c r="S17" s="7" t="s">
        <v>35</v>
      </c>
      <c r="T17" s="1" t="s">
        <v>42</v>
      </c>
      <c r="U17" s="1" t="s">
        <v>43</v>
      </c>
      <c r="V17" s="1">
        <v>0.18602739726027401</v>
      </c>
      <c r="W17" s="1">
        <v>3.1344859104576201E-3</v>
      </c>
      <c r="X17" s="1">
        <v>3.2659967569843998E-3</v>
      </c>
      <c r="Y17" s="1"/>
    </row>
    <row r="18" spans="1:25">
      <c r="A18" s="10" t="s">
        <v>44</v>
      </c>
      <c r="B18" s="11">
        <v>0.23628379999999999</v>
      </c>
      <c r="C18" s="11">
        <v>0.25604949999999999</v>
      </c>
      <c r="D18" s="12">
        <v>644</v>
      </c>
      <c r="E18" s="12">
        <v>129</v>
      </c>
      <c r="F18" s="10">
        <f t="shared" si="0"/>
        <v>24.569497716895</v>
      </c>
      <c r="G18" s="10">
        <f t="shared" si="1"/>
        <v>26.156042617960452</v>
      </c>
      <c r="H18" s="10">
        <f t="shared" si="7"/>
        <v>2.0103364686741099</v>
      </c>
      <c r="I18" s="10">
        <f t="shared" si="2"/>
        <v>1.9899435884862562</v>
      </c>
      <c r="J18" s="10">
        <f t="shared" si="3"/>
        <v>2.0630848838489411</v>
      </c>
      <c r="K18" s="10">
        <f t="shared" si="4"/>
        <v>1.5898932070901626</v>
      </c>
      <c r="L18" s="1"/>
      <c r="M18" s="13" t="s">
        <v>44</v>
      </c>
      <c r="N18" s="14">
        <f t="shared" si="5"/>
        <v>6.2709284627092904E-3</v>
      </c>
      <c r="O18" s="14"/>
      <c r="P18" s="15">
        <f t="shared" si="6"/>
        <v>1.0566259164691E-4</v>
      </c>
      <c r="Q18" s="15">
        <f t="shared" si="6"/>
        <v>1.10095783331498E-4</v>
      </c>
      <c r="R18" s="7" t="s">
        <v>27</v>
      </c>
      <c r="S18" s="7" t="s">
        <v>35</v>
      </c>
      <c r="T18" s="1" t="s">
        <v>45</v>
      </c>
      <c r="U18" s="1" t="s">
        <v>29</v>
      </c>
      <c r="V18" s="1">
        <v>6.2709284627092904E-3</v>
      </c>
      <c r="W18" s="16">
        <v>1.0566259164691E-4</v>
      </c>
      <c r="X18" s="16">
        <v>1.10095783331498E-4</v>
      </c>
      <c r="Y18" s="16"/>
    </row>
    <row r="19" spans="1:25">
      <c r="A19" s="10" t="s">
        <v>46</v>
      </c>
      <c r="B19" s="11">
        <v>1.3170379999999999</v>
      </c>
      <c r="C19" s="11">
        <v>2.0068489999999999</v>
      </c>
      <c r="D19" s="12">
        <v>1933</v>
      </c>
      <c r="E19" s="12">
        <v>598</v>
      </c>
      <c r="F19" s="10">
        <f t="shared" si="0"/>
        <v>3392.9760730593589</v>
      </c>
      <c r="G19" s="10">
        <f t="shared" si="1"/>
        <v>3612.0733028919308</v>
      </c>
      <c r="H19" s="10">
        <f t="shared" si="7"/>
        <v>277.62161097495726</v>
      </c>
      <c r="I19" s="10">
        <f t="shared" si="2"/>
        <v>274.80541361775306</v>
      </c>
      <c r="J19" s="10">
        <f t="shared" si="3"/>
        <v>284.9060134744405</v>
      </c>
      <c r="K19" s="10">
        <f t="shared" si="4"/>
        <v>219.55962114223786</v>
      </c>
      <c r="L19" s="1"/>
      <c r="M19" s="13" t="s">
        <v>46</v>
      </c>
      <c r="N19" s="14">
        <f t="shared" si="5"/>
        <v>0.86599695585996905</v>
      </c>
      <c r="O19" s="14"/>
      <c r="P19" s="15">
        <f t="shared" si="6"/>
        <v>1.4591696151317E-2</v>
      </c>
      <c r="Q19" s="15">
        <f t="shared" si="6"/>
        <v>1.5203907010749799E-2</v>
      </c>
      <c r="R19" s="7" t="s">
        <v>27</v>
      </c>
      <c r="S19" s="7" t="s">
        <v>35</v>
      </c>
      <c r="T19" s="1" t="s">
        <v>47</v>
      </c>
      <c r="U19" s="1" t="s">
        <v>29</v>
      </c>
      <c r="V19" s="1">
        <v>0.86599695585996905</v>
      </c>
      <c r="W19" s="1">
        <v>1.4591696151317E-2</v>
      </c>
      <c r="X19" s="1">
        <v>1.5203907010749799E-2</v>
      </c>
      <c r="Y19" s="1"/>
    </row>
    <row r="20" spans="1:25">
      <c r="A20" s="10" t="s">
        <v>48</v>
      </c>
      <c r="B20" s="11">
        <v>0.47</v>
      </c>
      <c r="C20" s="11">
        <v>0.54</v>
      </c>
      <c r="D20" s="12">
        <v>1001</v>
      </c>
      <c r="E20" s="12">
        <v>225</v>
      </c>
      <c r="F20" s="17">
        <f t="shared" si="0"/>
        <v>-1182.6754337899533</v>
      </c>
      <c r="G20" s="17">
        <f t="shared" si="1"/>
        <v>-1259.0452359208514</v>
      </c>
      <c r="H20" s="17">
        <f t="shared" si="7"/>
        <v>-96.769400113458886</v>
      </c>
      <c r="I20" s="17">
        <f t="shared" si="2"/>
        <v>-95.787770016649375</v>
      </c>
      <c r="J20" s="17">
        <f t="shared" si="3"/>
        <v>-99.308493729350275</v>
      </c>
      <c r="K20" s="17">
        <f t="shared" si="4"/>
        <v>-76.530975929641244</v>
      </c>
      <c r="L20" s="1"/>
      <c r="M20" s="13" t="s">
        <v>48</v>
      </c>
      <c r="N20" s="14">
        <f t="shared" si="5"/>
        <v>-0.30185692541856901</v>
      </c>
      <c r="O20" s="14"/>
      <c r="P20" s="15">
        <f t="shared" si="6"/>
        <v>-5.0861663047124398E-3</v>
      </c>
      <c r="Q20" s="15">
        <f t="shared" si="6"/>
        <v>-5.2995620753162002E-3</v>
      </c>
      <c r="R20" s="7" t="s">
        <v>27</v>
      </c>
      <c r="S20" s="7" t="s">
        <v>35</v>
      </c>
      <c r="T20" s="1" t="s">
        <v>49</v>
      </c>
      <c r="U20" s="1" t="s">
        <v>29</v>
      </c>
      <c r="V20" s="1">
        <v>-0.30185692541856901</v>
      </c>
      <c r="W20" s="1">
        <v>-5.0861663047124398E-3</v>
      </c>
      <c r="X20" s="1">
        <v>-5.2995620753162002E-3</v>
      </c>
      <c r="Y20" s="1"/>
    </row>
    <row r="22" spans="1:25">
      <c r="A22" s="10"/>
      <c r="B22" s="11"/>
      <c r="C22" s="11"/>
      <c r="D22" s="12"/>
      <c r="E22" s="12"/>
      <c r="F22" s="17"/>
      <c r="G22" s="17"/>
      <c r="H22" s="17"/>
      <c r="I22" s="17"/>
      <c r="J22" s="17"/>
      <c r="K22" s="17"/>
      <c r="L22" s="1"/>
      <c r="M22" s="13"/>
      <c r="P22" s="18"/>
      <c r="Q22" s="18"/>
      <c r="R22" s="7" t="s">
        <v>50</v>
      </c>
      <c r="S22" s="7"/>
      <c r="T22" s="1"/>
      <c r="U22" s="1"/>
      <c r="V22" s="1"/>
      <c r="W22" s="1"/>
      <c r="X22" s="1"/>
      <c r="Y22" s="1"/>
    </row>
    <row r="23" spans="1:25">
      <c r="A23" s="10"/>
      <c r="B23" s="11"/>
      <c r="C23" s="11"/>
      <c r="D23" s="12"/>
      <c r="E23" s="12"/>
      <c r="F23" s="17"/>
      <c r="G23" s="17"/>
      <c r="H23" s="17"/>
      <c r="I23" s="17"/>
      <c r="J23" s="17"/>
      <c r="K23" s="17"/>
      <c r="L23" s="1"/>
      <c r="M23" s="13"/>
      <c r="R23" s="7" t="s">
        <v>14</v>
      </c>
      <c r="S23" s="7" t="s">
        <v>15</v>
      </c>
      <c r="T23" s="1" t="s">
        <v>16</v>
      </c>
      <c r="U23" s="1" t="s">
        <v>17</v>
      </c>
      <c r="V23" s="1" t="s">
        <v>18</v>
      </c>
      <c r="W23" s="1" t="s">
        <v>19</v>
      </c>
      <c r="X23" s="1" t="s">
        <v>20</v>
      </c>
      <c r="Y23" s="1"/>
    </row>
    <row r="24" spans="1:25">
      <c r="A24" s="10"/>
      <c r="B24" s="11"/>
      <c r="C24" s="11"/>
      <c r="D24" s="12"/>
      <c r="E24" s="12"/>
      <c r="F24" s="17"/>
      <c r="G24" s="17"/>
      <c r="H24" s="17"/>
      <c r="I24" s="17"/>
      <c r="J24" s="17"/>
      <c r="K24" s="17"/>
      <c r="L24" s="1"/>
      <c r="M24" s="13"/>
      <c r="P24" s="18"/>
      <c r="Q24" s="18"/>
      <c r="R24" s="7" t="s">
        <v>51</v>
      </c>
      <c r="S24" s="7" t="s">
        <v>28</v>
      </c>
      <c r="T24" s="1" t="s">
        <v>11</v>
      </c>
      <c r="U24" s="1" t="s">
        <v>29</v>
      </c>
      <c r="V24" s="1">
        <v>65.647373751989505</v>
      </c>
      <c r="W24" s="1">
        <v>1.2328036433396501</v>
      </c>
      <c r="X24" s="1">
        <v>1</v>
      </c>
      <c r="Y24" s="1"/>
    </row>
    <row r="25" spans="1:25">
      <c r="A25" s="25"/>
      <c r="B25" s="11"/>
      <c r="C25" s="11"/>
      <c r="D25" s="12"/>
      <c r="E25" s="12"/>
      <c r="F25" s="17"/>
      <c r="G25" s="17"/>
      <c r="H25" s="17"/>
      <c r="I25" s="17"/>
      <c r="J25" s="17"/>
      <c r="K25" s="17"/>
      <c r="L25" s="1"/>
      <c r="M25" s="13"/>
      <c r="P25" s="18"/>
      <c r="Q25" s="18"/>
      <c r="R25" s="7" t="s">
        <v>51</v>
      </c>
      <c r="S25" s="7" t="s">
        <v>28</v>
      </c>
      <c r="T25" s="1" t="s">
        <v>10</v>
      </c>
      <c r="U25" s="1" t="s">
        <v>29</v>
      </c>
      <c r="V25" s="1">
        <v>53.250470264795197</v>
      </c>
      <c r="W25" s="1">
        <v>1</v>
      </c>
      <c r="X25" s="1">
        <v>0.811159186138522</v>
      </c>
      <c r="Y25" s="1"/>
    </row>
    <row r="26" spans="1:25">
      <c r="A26" s="19" t="s">
        <v>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20"/>
      <c r="M26" s="1"/>
      <c r="N26" s="21" t="s">
        <v>52</v>
      </c>
      <c r="O26" s="21"/>
      <c r="P26" s="21"/>
      <c r="Q26" s="21"/>
      <c r="R26" s="7" t="s">
        <v>51</v>
      </c>
      <c r="S26" s="7" t="s">
        <v>28</v>
      </c>
      <c r="T26" s="7" t="s">
        <v>8</v>
      </c>
      <c r="U26" s="7" t="s">
        <v>29</v>
      </c>
      <c r="V26" s="7">
        <v>1</v>
      </c>
      <c r="W26" s="7">
        <v>1.8779176879140401E-2</v>
      </c>
      <c r="X26" s="7">
        <v>1.5232901833634901E-2</v>
      </c>
      <c r="Y26" s="7"/>
    </row>
    <row r="27" spans="1:25">
      <c r="A27" s="10" t="s">
        <v>34</v>
      </c>
      <c r="B27" s="12" t="s">
        <v>53</v>
      </c>
      <c r="C27" s="12" t="s">
        <v>53</v>
      </c>
      <c r="D27" s="12" t="s">
        <v>53</v>
      </c>
      <c r="E27" s="12" t="s">
        <v>53</v>
      </c>
      <c r="F27" s="10">
        <f>N27*$D$4</f>
        <v>72.642454058746893</v>
      </c>
      <c r="G27" s="10">
        <f t="shared" ref="G27:G33" si="8">N27*$G$4</f>
        <v>58.029228765735759</v>
      </c>
      <c r="H27" s="10">
        <f>P27*$D$6</f>
        <v>9.0608292075844314</v>
      </c>
      <c r="I27" s="10">
        <f>P27*$G$6</f>
        <v>7.0276891639991472</v>
      </c>
      <c r="J27" s="10">
        <f>Q27*$D$7</f>
        <v>6.0381803393954838</v>
      </c>
      <c r="K27" s="10">
        <f>Q27*$G$7</f>
        <v>5.6221773064808662</v>
      </c>
      <c r="L27" s="1"/>
      <c r="M27" s="13" t="s">
        <v>34</v>
      </c>
      <c r="N27" s="14">
        <f>V27</f>
        <v>6.9454492837505398E-3</v>
      </c>
      <c r="O27" s="14"/>
      <c r="P27" s="15">
        <f>W27</f>
        <v>1.3042982060465001E-4</v>
      </c>
      <c r="Q27" s="15">
        <f>X27</f>
        <v>1.05799347129862E-4</v>
      </c>
      <c r="R27" s="7" t="s">
        <v>51</v>
      </c>
      <c r="S27" s="1" t="s">
        <v>35</v>
      </c>
      <c r="T27" s="1" t="s">
        <v>36</v>
      </c>
      <c r="U27" s="1" t="s">
        <v>29</v>
      </c>
      <c r="V27" s="1">
        <v>6.9454492837505398E-3</v>
      </c>
      <c r="W27" s="16">
        <v>1.3042982060465001E-4</v>
      </c>
      <c r="X27" s="16">
        <v>1.05799347129862E-4</v>
      </c>
      <c r="Y27" s="16"/>
    </row>
    <row r="28" spans="1:25">
      <c r="A28" s="10" t="s">
        <v>37</v>
      </c>
      <c r="B28" s="11">
        <v>8.8491689999999998E-2</v>
      </c>
      <c r="C28" s="11">
        <v>0.11011066</v>
      </c>
      <c r="D28" s="12">
        <v>203</v>
      </c>
      <c r="E28" s="12">
        <v>29</v>
      </c>
      <c r="F28" s="10">
        <f t="shared" ref="F28:F33" si="9">N28*$D$4</f>
        <v>401.04688178266508</v>
      </c>
      <c r="G28" s="10">
        <f t="shared" si="8"/>
        <v>320.36970047749946</v>
      </c>
      <c r="H28" s="10">
        <f t="shared" ref="H28:H33" si="10">P28*$D$6</f>
        <v>50.023327916872688</v>
      </c>
      <c r="I28" s="10">
        <f t="shared" ref="I28:I33" si="11">P28*$G$6</f>
        <v>38.798700592912198</v>
      </c>
      <c r="J28" s="10">
        <f t="shared" ref="J28:J33" si="12">Q28*$D$7</f>
        <v>33.335787290412597</v>
      </c>
      <c r="K28" s="10">
        <f t="shared" ref="K28:K33" si="13">Q28*$G$7</f>
        <v>31.039103879529815</v>
      </c>
      <c r="L28" s="1"/>
      <c r="M28" s="13" t="s">
        <v>37</v>
      </c>
      <c r="N28" s="14">
        <f t="shared" ref="N28:N33" si="14">V28</f>
        <v>3.8344667920706101E-2</v>
      </c>
      <c r="O28" s="14"/>
      <c r="P28" s="15">
        <f t="shared" ref="P28:Q33" si="15">W28</f>
        <v>7.2008130125484303E-4</v>
      </c>
      <c r="Q28" s="15">
        <f t="shared" si="15"/>
        <v>5.8410056227944701E-4</v>
      </c>
      <c r="R28" s="7" t="s">
        <v>51</v>
      </c>
      <c r="S28" s="1" t="s">
        <v>35</v>
      </c>
      <c r="T28" s="1" t="s">
        <v>38</v>
      </c>
      <c r="U28" s="1" t="s">
        <v>29</v>
      </c>
      <c r="V28" s="1">
        <v>3.8344667920706101E-2</v>
      </c>
      <c r="W28" s="16">
        <v>7.2008130125484303E-4</v>
      </c>
      <c r="X28" s="16">
        <v>5.8410056227944701E-4</v>
      </c>
      <c r="Y28" s="1"/>
    </row>
    <row r="29" spans="1:25">
      <c r="A29" s="10" t="s">
        <v>39</v>
      </c>
      <c r="B29" s="11">
        <v>0.27718720000000002</v>
      </c>
      <c r="C29" s="11">
        <v>0.40980329999999998</v>
      </c>
      <c r="D29" s="12">
        <v>413</v>
      </c>
      <c r="E29" s="12">
        <v>78</v>
      </c>
      <c r="F29" s="10">
        <f t="shared" si="9"/>
        <v>1685.9102879467428</v>
      </c>
      <c r="G29" s="10">
        <f t="shared" si="8"/>
        <v>1346.7616842714442</v>
      </c>
      <c r="H29" s="10">
        <f t="shared" si="10"/>
        <v>210.286744526023</v>
      </c>
      <c r="I29" s="10">
        <f t="shared" si="11"/>
        <v>163.10095268114765</v>
      </c>
      <c r="J29" s="10">
        <f t="shared" si="12"/>
        <v>140.13610204347015</v>
      </c>
      <c r="K29" s="10">
        <f t="shared" si="13"/>
        <v>130.48136498791007</v>
      </c>
      <c r="L29" s="1"/>
      <c r="M29" s="13" t="s">
        <v>39</v>
      </c>
      <c r="N29" s="14">
        <f t="shared" si="14"/>
        <v>0.161192302127043</v>
      </c>
      <c r="O29" s="14"/>
      <c r="P29" s="15">
        <f t="shared" si="15"/>
        <v>3.0270587531995999E-3</v>
      </c>
      <c r="Q29" s="15">
        <f t="shared" si="15"/>
        <v>2.4554265146388798E-3</v>
      </c>
      <c r="R29" s="7" t="s">
        <v>51</v>
      </c>
      <c r="S29" s="7" t="s">
        <v>35</v>
      </c>
      <c r="T29" s="1" t="s">
        <v>40</v>
      </c>
      <c r="U29" s="1" t="s">
        <v>29</v>
      </c>
      <c r="V29" s="1">
        <v>0.161192302127043</v>
      </c>
      <c r="W29" s="1">
        <v>3.0270587531995999E-3</v>
      </c>
      <c r="X29" s="1">
        <v>2.4554265146388798E-3</v>
      </c>
      <c r="Y29" s="1"/>
    </row>
    <row r="30" spans="1:25">
      <c r="A30" s="10" t="s">
        <v>41</v>
      </c>
      <c r="B30" s="11">
        <v>4.89697388</v>
      </c>
      <c r="C30" s="11">
        <v>17.528527239999999</v>
      </c>
      <c r="D30" s="12">
        <v>2483</v>
      </c>
      <c r="E30" s="12">
        <v>1335</v>
      </c>
      <c r="F30" s="10">
        <f t="shared" si="9"/>
        <v>1402.9073940095464</v>
      </c>
      <c r="G30" s="10">
        <f t="shared" si="8"/>
        <v>1120.6894805382694</v>
      </c>
      <c r="H30" s="10">
        <f t="shared" si="10"/>
        <v>174.98726407147549</v>
      </c>
      <c r="I30" s="10">
        <f t="shared" si="11"/>
        <v>135.72224697973442</v>
      </c>
      <c r="J30" s="10">
        <f t="shared" si="12"/>
        <v>116.6123578045753</v>
      </c>
      <c r="K30" s="10">
        <f t="shared" si="13"/>
        <v>108.57829923141175</v>
      </c>
      <c r="L30" s="1"/>
      <c r="M30" s="10" t="s">
        <v>41</v>
      </c>
      <c r="N30" s="14">
        <f t="shared" si="14"/>
        <v>0.134133989292432</v>
      </c>
      <c r="O30" s="14"/>
      <c r="P30" s="15">
        <f t="shared" si="15"/>
        <v>2.5189259104273199E-3</v>
      </c>
      <c r="Q30" s="15">
        <f t="shared" si="15"/>
        <v>2.04324989144546E-3</v>
      </c>
      <c r="R30" s="7" t="s">
        <v>51</v>
      </c>
      <c r="S30" s="1" t="s">
        <v>35</v>
      </c>
      <c r="T30" s="1" t="s">
        <v>42</v>
      </c>
      <c r="U30" s="1" t="s">
        <v>43</v>
      </c>
      <c r="V30" s="1">
        <v>0.134133989292432</v>
      </c>
      <c r="W30" s="1">
        <v>2.5189259104273199E-3</v>
      </c>
      <c r="X30" s="1">
        <v>2.04324989144546E-3</v>
      </c>
      <c r="Y30" s="1"/>
    </row>
    <row r="31" spans="1:25">
      <c r="A31" s="10" t="s">
        <v>44</v>
      </c>
      <c r="B31" s="11">
        <v>0.1899969</v>
      </c>
      <c r="C31" s="11">
        <v>0.37892569999999998</v>
      </c>
      <c r="D31" s="12">
        <v>327</v>
      </c>
      <c r="E31" s="12">
        <v>73</v>
      </c>
      <c r="F31" s="17">
        <f t="shared" si="9"/>
        <v>0</v>
      </c>
      <c r="G31" s="17">
        <f t="shared" si="8"/>
        <v>0</v>
      </c>
      <c r="H31" s="17">
        <f t="shared" si="10"/>
        <v>0</v>
      </c>
      <c r="I31" s="17">
        <f t="shared" si="11"/>
        <v>0</v>
      </c>
      <c r="J31" s="17">
        <f t="shared" si="12"/>
        <v>0</v>
      </c>
      <c r="K31" s="17">
        <f t="shared" si="13"/>
        <v>0</v>
      </c>
      <c r="L31" s="1"/>
      <c r="M31" s="13" t="s">
        <v>44</v>
      </c>
      <c r="N31" s="14">
        <f t="shared" si="14"/>
        <v>0</v>
      </c>
      <c r="O31" s="14"/>
      <c r="P31" s="15">
        <f t="shared" si="15"/>
        <v>0</v>
      </c>
      <c r="Q31" s="15">
        <f t="shared" si="15"/>
        <v>0</v>
      </c>
      <c r="S31" s="7"/>
      <c r="T31" s="1"/>
      <c r="U31" s="1"/>
      <c r="V31" s="1"/>
      <c r="W31" s="1"/>
      <c r="X31" s="1"/>
      <c r="Y31" s="16"/>
    </row>
    <row r="32" spans="1:25">
      <c r="A32" s="10" t="s">
        <v>46</v>
      </c>
      <c r="B32" s="11">
        <v>2.109486</v>
      </c>
      <c r="C32" s="11">
        <v>3.7093020000000001</v>
      </c>
      <c r="D32" s="12">
        <v>1468</v>
      </c>
      <c r="E32" s="12">
        <v>412</v>
      </c>
      <c r="F32" s="10">
        <f t="shared" si="9"/>
        <v>907.27398350455678</v>
      </c>
      <c r="G32" s="10">
        <f t="shared" si="8"/>
        <v>724.76088843872003</v>
      </c>
      <c r="H32" s="10">
        <f t="shared" si="10"/>
        <v>113.16598145722686</v>
      </c>
      <c r="I32" s="10">
        <f t="shared" si="11"/>
        <v>87.772909454531373</v>
      </c>
      <c r="J32" s="10">
        <f t="shared" si="12"/>
        <v>75.414356530574722</v>
      </c>
      <c r="K32" s="10">
        <f t="shared" si="13"/>
        <v>70.218651984068202</v>
      </c>
      <c r="L32" s="1"/>
      <c r="M32" s="13" t="s">
        <v>46</v>
      </c>
      <c r="N32" s="14">
        <f t="shared" si="14"/>
        <v>8.6745767616842606E-2</v>
      </c>
      <c r="O32" s="14"/>
      <c r="P32" s="15">
        <f t="shared" si="15"/>
        <v>1.6290141135935001E-3</v>
      </c>
      <c r="Q32" s="15">
        <f t="shared" si="15"/>
        <v>1.3213897625906699E-3</v>
      </c>
      <c r="R32" s="7" t="s">
        <v>51</v>
      </c>
      <c r="S32" s="7" t="s">
        <v>35</v>
      </c>
      <c r="T32" s="1" t="s">
        <v>47</v>
      </c>
      <c r="U32" s="1" t="s">
        <v>29</v>
      </c>
      <c r="V32" s="1">
        <v>8.6745767616842606E-2</v>
      </c>
      <c r="W32" s="1">
        <v>1.6290141135935001E-3</v>
      </c>
      <c r="X32" s="1">
        <v>1.3213897625906699E-3</v>
      </c>
      <c r="Y32" s="1"/>
    </row>
    <row r="33" spans="1:25">
      <c r="A33" s="10" t="s">
        <v>48</v>
      </c>
      <c r="B33" s="11">
        <v>0.21</v>
      </c>
      <c r="C33" s="11">
        <v>0.31</v>
      </c>
      <c r="D33" s="12">
        <v>346</v>
      </c>
      <c r="E33" s="12">
        <v>62</v>
      </c>
      <c r="F33" s="10">
        <f t="shared" si="9"/>
        <v>4310.1189408189821</v>
      </c>
      <c r="G33" s="10">
        <f t="shared" si="8"/>
        <v>3443.0675734336546</v>
      </c>
      <c r="H33" s="10">
        <f t="shared" si="10"/>
        <v>537.60919965001324</v>
      </c>
      <c r="I33" s="10">
        <f t="shared" si="11"/>
        <v>416.97622373061893</v>
      </c>
      <c r="J33" s="10">
        <f t="shared" si="12"/>
        <v>358.26536680413233</v>
      </c>
      <c r="K33" s="10">
        <f t="shared" si="13"/>
        <v>333.58252018453169</v>
      </c>
      <c r="L33" s="1"/>
      <c r="M33" s="13" t="s">
        <v>48</v>
      </c>
      <c r="N33" s="14">
        <f t="shared" si="14"/>
        <v>0.41209665750253199</v>
      </c>
      <c r="O33" s="14"/>
      <c r="P33" s="15">
        <f t="shared" si="15"/>
        <v>7.7388360225426204E-3</v>
      </c>
      <c r="Q33" s="15">
        <f t="shared" si="15"/>
        <v>6.27742792970515E-3</v>
      </c>
      <c r="R33" s="7" t="s">
        <v>51</v>
      </c>
      <c r="S33" s="7" t="s">
        <v>35</v>
      </c>
      <c r="T33" s="1" t="s">
        <v>49</v>
      </c>
      <c r="U33" s="1" t="s">
        <v>29</v>
      </c>
      <c r="V33" s="1">
        <v>0.41209665750253199</v>
      </c>
      <c r="W33" s="1">
        <v>7.7388360225426204E-3</v>
      </c>
      <c r="X33" s="1">
        <v>6.27742792970515E-3</v>
      </c>
      <c r="Y33" s="1"/>
    </row>
    <row r="34" spans="1:25">
      <c r="A34" s="10"/>
      <c r="B34" s="11"/>
      <c r="C34" s="11"/>
      <c r="D34" s="12"/>
      <c r="E34" s="12"/>
      <c r="F34" s="10"/>
      <c r="G34" s="10"/>
      <c r="H34" s="10"/>
      <c r="I34" s="10"/>
      <c r="J34" s="10"/>
      <c r="K34" s="10"/>
      <c r="L34" s="1"/>
      <c r="M34" s="13"/>
      <c r="P34" s="18"/>
      <c r="Q34" s="18"/>
      <c r="R34" s="7"/>
      <c r="S34" s="7"/>
      <c r="T34" s="1"/>
      <c r="U34" s="1"/>
      <c r="V34" s="1"/>
      <c r="W34" s="1"/>
      <c r="X34" s="1"/>
      <c r="Y34" s="1"/>
    </row>
    <row r="35" spans="1:25">
      <c r="A35" s="10"/>
      <c r="B35" s="11"/>
      <c r="C35" s="11"/>
      <c r="D35" s="12"/>
      <c r="E35" s="12"/>
      <c r="F35" s="10"/>
      <c r="G35" s="10"/>
      <c r="H35" s="10"/>
      <c r="I35" s="10"/>
      <c r="J35" s="10"/>
      <c r="K35" s="10"/>
      <c r="L35" s="1"/>
      <c r="M35" s="13"/>
      <c r="P35" s="18"/>
      <c r="Q35" s="18"/>
      <c r="R35" s="1"/>
      <c r="S35" s="7"/>
      <c r="T35" s="1"/>
      <c r="U35" s="1"/>
      <c r="V35" s="1"/>
      <c r="W35" s="1"/>
      <c r="X35" s="1"/>
      <c r="Y35" s="1"/>
    </row>
    <row r="36" spans="1:25">
      <c r="A36" s="10"/>
      <c r="B36" s="11"/>
      <c r="C36" s="11"/>
      <c r="D36" s="12"/>
      <c r="E36" s="12"/>
      <c r="F36" s="10"/>
      <c r="G36" s="10"/>
      <c r="H36" s="10"/>
      <c r="I36" s="10"/>
      <c r="J36" s="10"/>
      <c r="K36" s="10"/>
      <c r="L36" s="1"/>
      <c r="M36" s="13"/>
      <c r="P36" s="18"/>
      <c r="Q36" s="18"/>
      <c r="R36" s="7" t="s">
        <v>54</v>
      </c>
      <c r="T36" s="1"/>
      <c r="U36" s="1"/>
      <c r="V36" s="1"/>
      <c r="W36" s="1"/>
      <c r="X36" s="1"/>
      <c r="Y36" s="1"/>
    </row>
    <row r="37" spans="1:25">
      <c r="A37" s="10"/>
      <c r="B37" s="11"/>
      <c r="C37" s="11"/>
      <c r="D37" s="12"/>
      <c r="E37" s="12"/>
      <c r="F37" s="10"/>
      <c r="G37" s="10"/>
      <c r="H37" s="10"/>
      <c r="I37" s="10"/>
      <c r="J37" s="10"/>
      <c r="K37" s="10"/>
      <c r="L37" s="1"/>
      <c r="M37" s="13"/>
      <c r="P37" s="18"/>
      <c r="Q37" s="18"/>
      <c r="R37" s="7" t="s">
        <v>14</v>
      </c>
      <c r="S37" t="s">
        <v>15</v>
      </c>
      <c r="T37" s="1" t="s">
        <v>16</v>
      </c>
      <c r="U37" s="1" t="s">
        <v>17</v>
      </c>
      <c r="V37" s="1" t="s">
        <v>18</v>
      </c>
      <c r="W37" s="1" t="s">
        <v>19</v>
      </c>
      <c r="X37" s="1" t="s">
        <v>20</v>
      </c>
      <c r="Y37" s="1"/>
    </row>
    <row r="38" spans="1:25">
      <c r="A38" s="10"/>
      <c r="B38" s="11"/>
      <c r="C38" s="11"/>
      <c r="D38" s="12"/>
      <c r="E38" s="12"/>
      <c r="F38" s="10"/>
      <c r="G38" s="10"/>
      <c r="H38" s="10"/>
      <c r="I38" s="10"/>
      <c r="J38" s="10"/>
      <c r="K38" s="10"/>
      <c r="L38" s="1"/>
      <c r="M38" s="13"/>
      <c r="P38" s="18"/>
      <c r="Q38" s="18"/>
      <c r="R38" s="7" t="s">
        <v>55</v>
      </c>
      <c r="S38" t="s">
        <v>28</v>
      </c>
      <c r="T38" s="1" t="s">
        <v>11</v>
      </c>
      <c r="U38" s="1" t="s">
        <v>29</v>
      </c>
      <c r="V38" s="1">
        <v>187.40720961281701</v>
      </c>
      <c r="W38" s="1">
        <v>11.1773217454611</v>
      </c>
      <c r="X38" s="1">
        <v>1</v>
      </c>
      <c r="Y38" s="1"/>
    </row>
    <row r="39" spans="1:25">
      <c r="A39" s="25"/>
      <c r="B39" s="11"/>
      <c r="C39" s="11"/>
      <c r="D39" s="12"/>
      <c r="E39" s="12"/>
      <c r="F39" s="10"/>
      <c r="G39" s="10"/>
      <c r="H39" s="10"/>
      <c r="I39" s="10"/>
      <c r="J39" s="10"/>
      <c r="K39" s="10"/>
      <c r="L39" s="1"/>
      <c r="M39" s="13"/>
      <c r="P39" s="18"/>
      <c r="Q39" s="18"/>
      <c r="R39" s="7" t="s">
        <v>55</v>
      </c>
      <c r="S39" t="s">
        <v>28</v>
      </c>
      <c r="T39" s="1" t="s">
        <v>10</v>
      </c>
      <c r="U39" s="1" t="s">
        <v>29</v>
      </c>
      <c r="V39" s="1">
        <v>16.766736601182501</v>
      </c>
      <c r="W39" s="1">
        <v>1</v>
      </c>
      <c r="X39" s="1">
        <v>8.9466870756053404E-2</v>
      </c>
      <c r="Y39" s="1"/>
    </row>
    <row r="40" spans="1:25">
      <c r="A40" s="22" t="s">
        <v>7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0"/>
      <c r="M40" s="1"/>
      <c r="N40" s="23" t="s">
        <v>7</v>
      </c>
      <c r="O40" s="23"/>
      <c r="P40" s="23"/>
      <c r="Q40" s="23"/>
      <c r="R40" s="7" t="s">
        <v>55</v>
      </c>
      <c r="S40" t="s">
        <v>28</v>
      </c>
      <c r="T40" s="1" t="s">
        <v>8</v>
      </c>
      <c r="U40" s="1" t="s">
        <v>29</v>
      </c>
      <c r="V40" s="1">
        <v>1</v>
      </c>
      <c r="W40" s="1">
        <v>5.9641898348273201E-2</v>
      </c>
      <c r="X40" s="1">
        <v>5.3359740111706298E-3</v>
      </c>
      <c r="Y40" s="1"/>
    </row>
    <row r="41" spans="1:25">
      <c r="A41" s="10" t="s">
        <v>34</v>
      </c>
      <c r="B41" s="11">
        <v>5.1024859999999998E-2</v>
      </c>
      <c r="C41" s="11">
        <v>4.726172E-2</v>
      </c>
      <c r="D41" s="12">
        <v>185</v>
      </c>
      <c r="E41" s="12">
        <v>38</v>
      </c>
      <c r="F41" s="10">
        <f t="shared" ref="F41:F47" si="16">N41*$E$4</f>
        <v>179.51077627312588</v>
      </c>
      <c r="G41" s="10">
        <f t="shared" ref="G41:G47" si="17">N41*$H$4</f>
        <v>140.05874499332427</v>
      </c>
      <c r="H41" s="10">
        <f>P41*$E$6</f>
        <v>75.76737043272513</v>
      </c>
      <c r="I41" s="10">
        <f>P41*$H$6</f>
        <v>71.460765800609735</v>
      </c>
      <c r="J41" s="10">
        <f>Q41*$E$7</f>
        <v>12.021311328589318</v>
      </c>
      <c r="K41" s="10">
        <f>Q41*$H$7</f>
        <v>9.467148597156843</v>
      </c>
      <c r="L41" s="1"/>
      <c r="M41" s="13" t="s">
        <v>34</v>
      </c>
      <c r="N41" s="14">
        <f>V41</f>
        <v>8.0679000572191406E-2</v>
      </c>
      <c r="O41" s="14"/>
      <c r="P41" s="15">
        <f>W41</f>
        <v>4.8118487509669202E-3</v>
      </c>
      <c r="Q41" s="15">
        <f>X41</f>
        <v>4.3050105030043397E-4</v>
      </c>
      <c r="R41" s="7" t="s">
        <v>55</v>
      </c>
      <c r="S41" t="s">
        <v>35</v>
      </c>
      <c r="T41" s="1" t="s">
        <v>36</v>
      </c>
      <c r="U41" s="1" t="s">
        <v>29</v>
      </c>
      <c r="V41" s="1">
        <v>8.0679000572191406E-2</v>
      </c>
      <c r="W41" s="1">
        <v>4.8118487509669202E-3</v>
      </c>
      <c r="X41" s="16">
        <v>4.3050105030043397E-4</v>
      </c>
      <c r="Y41" s="16"/>
    </row>
    <row r="42" spans="1:25">
      <c r="A42" s="10" t="s">
        <v>37</v>
      </c>
      <c r="B42" s="11">
        <v>5.5527050000000001E-2</v>
      </c>
      <c r="C42" s="11">
        <v>2.782312E-2</v>
      </c>
      <c r="D42" s="12">
        <v>195</v>
      </c>
      <c r="E42" s="12">
        <v>26</v>
      </c>
      <c r="F42" s="10">
        <f t="shared" si="16"/>
        <v>185.87640663742116</v>
      </c>
      <c r="G42" s="10">
        <f t="shared" si="17"/>
        <v>145.02536715620815</v>
      </c>
      <c r="H42" s="10">
        <f t="shared" ref="H42:H47" si="18">P42*$E$6</f>
        <v>78.454156618282738</v>
      </c>
      <c r="I42" s="10">
        <f t="shared" ref="I42:I47" si="19">P42*$H$6</f>
        <v>73.9948355098512</v>
      </c>
      <c r="J42" s="10">
        <f t="shared" ref="J42:J47" si="20">Q42*$E$7</f>
        <v>12.447598964354905</v>
      </c>
      <c r="K42" s="10">
        <f t="shared" ref="K42:K47" si="21">Q42*$H$7</f>
        <v>9.8028630864177302</v>
      </c>
      <c r="L42" s="1"/>
      <c r="M42" s="13" t="s">
        <v>37</v>
      </c>
      <c r="N42" s="14">
        <f t="shared" ref="N42:N47" si="22">V42</f>
        <v>8.3539958039290402E-2</v>
      </c>
      <c r="O42" s="14"/>
      <c r="P42" s="15">
        <f t="shared" ref="P42:Q47" si="23">W42</f>
        <v>4.9824816853983704E-3</v>
      </c>
      <c r="Q42" s="15">
        <f t="shared" si="23"/>
        <v>4.4576704499193901E-4</v>
      </c>
      <c r="R42" s="7" t="s">
        <v>55</v>
      </c>
      <c r="S42" t="s">
        <v>35</v>
      </c>
      <c r="T42" s="1" t="s">
        <v>38</v>
      </c>
      <c r="U42" s="1" t="s">
        <v>29</v>
      </c>
      <c r="V42" s="1">
        <v>8.3539958039290402E-2</v>
      </c>
      <c r="W42" s="1">
        <v>4.9824816853983704E-3</v>
      </c>
      <c r="X42" s="16">
        <v>4.4576704499193901E-4</v>
      </c>
      <c r="Y42" s="16"/>
    </row>
    <row r="43" spans="1:25">
      <c r="A43" s="10" t="s">
        <v>39</v>
      </c>
      <c r="B43" s="11">
        <v>0.2941433</v>
      </c>
      <c r="C43" s="11">
        <v>0.40734759999999998</v>
      </c>
      <c r="D43" s="12">
        <v>565</v>
      </c>
      <c r="E43" s="12">
        <v>181</v>
      </c>
      <c r="F43" s="10">
        <f t="shared" si="16"/>
        <v>230.43581918748717</v>
      </c>
      <c r="G43" s="10">
        <f t="shared" si="17"/>
        <v>179.79172229639448</v>
      </c>
      <c r="H43" s="10">
        <f t="shared" si="18"/>
        <v>97.261659917186009</v>
      </c>
      <c r="I43" s="10">
        <f t="shared" si="19"/>
        <v>91.733323474541436</v>
      </c>
      <c r="J43" s="10">
        <f t="shared" si="20"/>
        <v>15.431612414713975</v>
      </c>
      <c r="K43" s="10">
        <f t="shared" si="21"/>
        <v>12.152864511243912</v>
      </c>
      <c r="L43" s="1"/>
      <c r="M43" s="13" t="s">
        <v>39</v>
      </c>
      <c r="N43" s="14">
        <f t="shared" si="22"/>
        <v>0.103566660308983</v>
      </c>
      <c r="O43" s="14"/>
      <c r="P43" s="15">
        <f t="shared" si="23"/>
        <v>6.1769122264185199E-3</v>
      </c>
      <c r="Q43" s="15">
        <f t="shared" si="23"/>
        <v>5.5262900783247296E-4</v>
      </c>
      <c r="R43" s="7" t="s">
        <v>55</v>
      </c>
      <c r="S43" t="s">
        <v>35</v>
      </c>
      <c r="T43" s="1" t="s">
        <v>40</v>
      </c>
      <c r="U43" s="1" t="s">
        <v>29</v>
      </c>
      <c r="V43" s="1">
        <v>0.103566660308983</v>
      </c>
      <c r="W43" s="1">
        <v>6.1769122264185199E-3</v>
      </c>
      <c r="X43" s="16">
        <v>5.5262900783247296E-4</v>
      </c>
      <c r="Y43" s="16"/>
    </row>
    <row r="44" spans="1:25">
      <c r="A44" s="10" t="s">
        <v>41</v>
      </c>
      <c r="B44" s="11">
        <v>2.851389E-2</v>
      </c>
      <c r="C44" s="11">
        <v>5.6454110000000002E-2</v>
      </c>
      <c r="D44" s="12">
        <v>127</v>
      </c>
      <c r="E44" s="12">
        <v>43</v>
      </c>
      <c r="F44" s="10">
        <f t="shared" si="16"/>
        <v>995.58458897577748</v>
      </c>
      <c r="G44" s="10">
        <f t="shared" si="17"/>
        <v>776.7797062750335</v>
      </c>
      <c r="H44" s="10">
        <f t="shared" si="18"/>
        <v>420.21335942121237</v>
      </c>
      <c r="I44" s="10">
        <f t="shared" si="19"/>
        <v>396.32850252536679</v>
      </c>
      <c r="J44" s="10">
        <f t="shared" si="20"/>
        <v>66.671386233736413</v>
      </c>
      <c r="K44" s="10">
        <f t="shared" si="21"/>
        <v>52.505746120401717</v>
      </c>
      <c r="L44" s="1"/>
      <c r="M44" s="10" t="s">
        <v>41</v>
      </c>
      <c r="N44" s="14">
        <f t="shared" si="22"/>
        <v>0.44745374785428199</v>
      </c>
      <c r="O44" s="14"/>
      <c r="P44" s="15">
        <f t="shared" si="23"/>
        <v>2.6686990945078901E-2</v>
      </c>
      <c r="Q44" s="15">
        <f t="shared" si="23"/>
        <v>2.3876015697513399E-3</v>
      </c>
      <c r="R44" s="7" t="s">
        <v>55</v>
      </c>
      <c r="S44" t="s">
        <v>35</v>
      </c>
      <c r="T44" s="1" t="s">
        <v>42</v>
      </c>
      <c r="U44" s="1" t="s">
        <v>43</v>
      </c>
      <c r="V44" s="1">
        <v>0.44745374785428199</v>
      </c>
      <c r="W44" s="1">
        <v>2.6686990945078901E-2</v>
      </c>
      <c r="X44" s="1">
        <v>2.3876015697513399E-3</v>
      </c>
      <c r="Y44" s="1"/>
    </row>
    <row r="45" spans="1:25">
      <c r="A45" s="10" t="s">
        <v>44</v>
      </c>
      <c r="B45" s="11">
        <v>0.2461199</v>
      </c>
      <c r="C45" s="11">
        <v>0.2368333</v>
      </c>
      <c r="D45" s="12">
        <v>504</v>
      </c>
      <c r="E45" s="12">
        <v>122</v>
      </c>
      <c r="F45" s="17">
        <f t="shared" si="16"/>
        <v>-704.67528132748407</v>
      </c>
      <c r="G45" s="17">
        <f t="shared" si="17"/>
        <v>-549.80507343124145</v>
      </c>
      <c r="H45" s="17">
        <f t="shared" si="18"/>
        <v>-297.42723074122898</v>
      </c>
      <c r="I45" s="17">
        <f t="shared" si="19"/>
        <v>-280.52151681303133</v>
      </c>
      <c r="J45" s="17">
        <f t="shared" si="20"/>
        <v>-47.190041279249392</v>
      </c>
      <c r="K45" s="17">
        <f t="shared" si="21"/>
        <v>-37.163593961179394</v>
      </c>
      <c r="L45" s="1"/>
      <c r="M45" s="13" t="s">
        <v>44</v>
      </c>
      <c r="N45" s="14">
        <f t="shared" si="22"/>
        <v>-0.31670799160785801</v>
      </c>
      <c r="O45" s="14"/>
      <c r="P45" s="15">
        <f t="shared" si="23"/>
        <v>-1.8889065841561602E-2</v>
      </c>
      <c r="Q45" s="15">
        <f t="shared" si="23"/>
        <v>-1.6899456123495699E-3</v>
      </c>
      <c r="R45" s="7" t="s">
        <v>55</v>
      </c>
      <c r="S45" t="s">
        <v>35</v>
      </c>
      <c r="T45" s="1" t="s">
        <v>45</v>
      </c>
      <c r="U45" s="1" t="s">
        <v>29</v>
      </c>
      <c r="V45" s="1">
        <v>-0.31670799160785801</v>
      </c>
      <c r="W45" s="1">
        <v>-1.8889065841561602E-2</v>
      </c>
      <c r="X45" s="1">
        <v>-1.6899456123495699E-3</v>
      </c>
      <c r="Y45" s="1"/>
    </row>
    <row r="46" spans="1:25">
      <c r="A46" s="10" t="s">
        <v>46</v>
      </c>
      <c r="B46" s="11">
        <v>6.9003620000000003</v>
      </c>
      <c r="C46" s="11">
        <v>9.8776220000000006</v>
      </c>
      <c r="D46" s="12">
        <v>4232</v>
      </c>
      <c r="E46" s="12">
        <v>1863</v>
      </c>
      <c r="F46" s="10">
        <f t="shared" si="16"/>
        <v>1767.9477398435997</v>
      </c>
      <c r="G46" s="10">
        <f t="shared" si="17"/>
        <v>1379.3965287049389</v>
      </c>
      <c r="H46" s="10">
        <f t="shared" si="18"/>
        <v>746.21008326887181</v>
      </c>
      <c r="I46" s="10">
        <f t="shared" si="19"/>
        <v>703.79562724666675</v>
      </c>
      <c r="J46" s="10">
        <f t="shared" si="20"/>
        <v>118.39428603996015</v>
      </c>
      <c r="K46" s="10">
        <f t="shared" si="21"/>
        <v>93.239104150722085</v>
      </c>
      <c r="L46" s="1"/>
      <c r="M46" s="13" t="s">
        <v>46</v>
      </c>
      <c r="N46" s="14">
        <f t="shared" si="22"/>
        <v>0.794583253862292</v>
      </c>
      <c r="O46" s="14"/>
      <c r="P46" s="15">
        <f t="shared" si="23"/>
        <v>4.7390453656094997E-2</v>
      </c>
      <c r="Q46" s="15">
        <f t="shared" si="23"/>
        <v>4.2398755923205899E-3</v>
      </c>
      <c r="R46" s="7" t="s">
        <v>55</v>
      </c>
      <c r="S46" t="s">
        <v>35</v>
      </c>
      <c r="T46" s="1" t="s">
        <v>47</v>
      </c>
      <c r="U46" s="1" t="s">
        <v>29</v>
      </c>
      <c r="V46" s="1">
        <v>0.794583253862292</v>
      </c>
      <c r="W46" s="1">
        <v>4.7390453656094997E-2</v>
      </c>
      <c r="X46" s="1">
        <v>4.2398755923205899E-3</v>
      </c>
      <c r="Y46" s="1"/>
    </row>
    <row r="47" spans="1:25">
      <c r="A47" s="10" t="s">
        <v>48</v>
      </c>
      <c r="B47" s="24">
        <v>0.18</v>
      </c>
      <c r="C47" s="24">
        <v>0.17</v>
      </c>
      <c r="D47" s="10">
        <v>411</v>
      </c>
      <c r="E47" s="10">
        <v>94</v>
      </c>
      <c r="F47" s="10">
        <f t="shared" si="16"/>
        <v>3832.5338546633429</v>
      </c>
      <c r="G47" s="10">
        <f t="shared" si="17"/>
        <v>2990.237650200253</v>
      </c>
      <c r="H47" s="10">
        <f t="shared" si="18"/>
        <v>1617.6244027847195</v>
      </c>
      <c r="I47" s="10">
        <f t="shared" si="19"/>
        <v>1525.6789029439774</v>
      </c>
      <c r="J47" s="10">
        <f t="shared" si="20"/>
        <v>256.65357590659647</v>
      </c>
      <c r="K47" s="10">
        <f t="shared" si="21"/>
        <v>202.12250350100143</v>
      </c>
      <c r="L47" s="1"/>
      <c r="M47" s="13" t="s">
        <v>48</v>
      </c>
      <c r="N47" s="14">
        <f t="shared" si="22"/>
        <v>1.7224871256913901</v>
      </c>
      <c r="O47" s="14"/>
      <c r="P47" s="15">
        <f t="shared" si="23"/>
        <v>0.102732402056695</v>
      </c>
      <c r="Q47" s="15">
        <f t="shared" si="23"/>
        <v>9.1911465372653094E-3</v>
      </c>
      <c r="R47" s="7" t="s">
        <v>55</v>
      </c>
      <c r="S47" t="s">
        <v>35</v>
      </c>
      <c r="T47" s="1" t="s">
        <v>49</v>
      </c>
      <c r="U47" s="1" t="s">
        <v>29</v>
      </c>
      <c r="V47" s="1">
        <v>1.7224871256913901</v>
      </c>
      <c r="W47" s="1">
        <v>0.102732402056695</v>
      </c>
      <c r="X47" s="1">
        <v>9.1911465372653094E-3</v>
      </c>
      <c r="Y47" s="1"/>
    </row>
  </sheetData>
  <mergeCells count="19">
    <mergeCell ref="A40:K40"/>
    <mergeCell ref="N40:Q40"/>
    <mergeCell ref="N11:Q11"/>
    <mergeCell ref="B12:C12"/>
    <mergeCell ref="D12:E12"/>
    <mergeCell ref="F12:G12"/>
    <mergeCell ref="H12:I12"/>
    <mergeCell ref="J12:K12"/>
    <mergeCell ref="N12:Q12"/>
    <mergeCell ref="A2:A3"/>
    <mergeCell ref="B2:B3"/>
    <mergeCell ref="C2:E2"/>
    <mergeCell ref="F2:H2"/>
    <mergeCell ref="A10:K10"/>
    <mergeCell ref="A11:A13"/>
    <mergeCell ref="B11:E11"/>
    <mergeCell ref="F11:G11"/>
    <mergeCell ref="H11:I11"/>
    <mergeCell ref="J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9F67-7DFC-AB4A-8855-5EA93B4BDB9F}">
  <dimension ref="A1:L28"/>
  <sheetViews>
    <sheetView tabSelected="1" workbookViewId="0">
      <selection activeCell="K15" sqref="K15"/>
    </sheetView>
  </sheetViews>
  <sheetFormatPr baseColWidth="10" defaultRowHeight="16"/>
  <cols>
    <col min="3" max="3" width="13.33203125" customWidth="1"/>
    <col min="5" max="5" width="13.33203125" customWidth="1"/>
    <col min="6" max="6" width="12.33203125" bestFit="1" customWidth="1"/>
    <col min="7" max="7" width="13.33203125" customWidth="1"/>
    <col min="8" max="8" width="11.6640625" bestFit="1" customWidth="1"/>
    <col min="9" max="9" width="13.33203125" customWidth="1"/>
    <col min="10" max="10" width="11" bestFit="1" customWidth="1"/>
    <col min="11" max="11" width="13.33203125" customWidth="1"/>
  </cols>
  <sheetData>
    <row r="1" spans="1:12">
      <c r="A1" s="23" t="s">
        <v>13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>
      <c r="A2" s="33" t="s">
        <v>21</v>
      </c>
      <c r="B2" s="59" t="s">
        <v>22</v>
      </c>
      <c r="C2" s="61"/>
      <c r="D2" s="61"/>
      <c r="E2" s="60"/>
      <c r="F2" s="59" t="s">
        <v>23</v>
      </c>
      <c r="G2" s="60"/>
      <c r="H2" s="59" t="s">
        <v>24</v>
      </c>
      <c r="I2" s="61"/>
      <c r="J2" s="39" t="s">
        <v>25</v>
      </c>
      <c r="K2" s="34"/>
    </row>
    <row r="3" spans="1:12">
      <c r="A3" s="27"/>
      <c r="B3" s="39" t="s">
        <v>30</v>
      </c>
      <c r="C3" s="40"/>
      <c r="D3" s="39" t="s">
        <v>1</v>
      </c>
      <c r="E3" s="40"/>
      <c r="F3" s="39" t="s">
        <v>1</v>
      </c>
      <c r="G3" s="40"/>
      <c r="H3" s="34" t="s">
        <v>1</v>
      </c>
      <c r="I3" s="34"/>
      <c r="J3" s="59" t="s">
        <v>1</v>
      </c>
      <c r="K3" s="61"/>
    </row>
    <row r="4" spans="1:12">
      <c r="A4" s="27"/>
      <c r="B4" s="41" t="s">
        <v>32</v>
      </c>
      <c r="C4" s="42" t="s">
        <v>33</v>
      </c>
      <c r="D4" s="41" t="s">
        <v>32</v>
      </c>
      <c r="E4" s="42" t="s">
        <v>33</v>
      </c>
      <c r="F4" s="41" t="s">
        <v>32</v>
      </c>
      <c r="G4" s="42" t="s">
        <v>33</v>
      </c>
      <c r="H4" s="38" t="s">
        <v>32</v>
      </c>
      <c r="I4" s="38" t="s">
        <v>33</v>
      </c>
      <c r="J4" s="41" t="s">
        <v>32</v>
      </c>
      <c r="K4" s="38" t="s">
        <v>33</v>
      </c>
    </row>
    <row r="5" spans="1:12">
      <c r="A5" s="35" t="s">
        <v>34</v>
      </c>
      <c r="B5" s="43">
        <v>3.215697E-2</v>
      </c>
      <c r="C5" s="44">
        <v>3.7213040000000003E-2</v>
      </c>
      <c r="D5" s="49">
        <v>180</v>
      </c>
      <c r="E5" s="50">
        <v>30</v>
      </c>
      <c r="F5" s="55">
        <v>15.027945205479435</v>
      </c>
      <c r="G5" s="56">
        <v>15.998356164383543</v>
      </c>
      <c r="H5" s="36">
        <v>1.2296232769560143</v>
      </c>
      <c r="I5" s="36">
        <v>1.2171499618896571</v>
      </c>
      <c r="J5" s="57">
        <v>1.2618868707037256</v>
      </c>
      <c r="K5" s="30">
        <v>0.97245895190952003</v>
      </c>
    </row>
    <row r="6" spans="1:12">
      <c r="A6" s="29" t="s">
        <v>37</v>
      </c>
      <c r="B6" s="45">
        <v>8.1091490000000002E-2</v>
      </c>
      <c r="C6" s="46">
        <v>0.12164242</v>
      </c>
      <c r="D6" s="51">
        <v>325</v>
      </c>
      <c r="E6" s="52">
        <v>74</v>
      </c>
      <c r="F6" s="57">
        <v>254.04383561643826</v>
      </c>
      <c r="G6" s="58">
        <v>270.44840182648392</v>
      </c>
      <c r="H6" s="30">
        <v>20.786488729494383</v>
      </c>
      <c r="I6" s="30">
        <v>20.575630308134539</v>
      </c>
      <c r="J6" s="57">
        <v>21.331897099991416</v>
      </c>
      <c r="K6" s="30">
        <v>16.439187044184642</v>
      </c>
    </row>
    <row r="7" spans="1:12">
      <c r="A7" s="29" t="s">
        <v>39</v>
      </c>
      <c r="B7" s="45">
        <v>0.49493769999999998</v>
      </c>
      <c r="C7" s="46">
        <v>1.3607457000000001</v>
      </c>
      <c r="D7" s="51">
        <v>1033</v>
      </c>
      <c r="E7" s="52">
        <v>448</v>
      </c>
      <c r="F7" s="57">
        <v>1295.7428310502255</v>
      </c>
      <c r="G7" s="58">
        <v>1379.4138203957352</v>
      </c>
      <c r="H7" s="30">
        <v>106.02085143531851</v>
      </c>
      <c r="I7" s="30">
        <v>104.94537449181927</v>
      </c>
      <c r="J7" s="57">
        <v>108.80269018512109</v>
      </c>
      <c r="K7" s="30">
        <v>83.847571853531861</v>
      </c>
    </row>
    <row r="8" spans="1:12">
      <c r="A8" s="29" t="s">
        <v>56</v>
      </c>
      <c r="B8" s="45">
        <v>1.9573810000000001E-2</v>
      </c>
      <c r="C8" s="46">
        <v>2.523034E-2</v>
      </c>
      <c r="D8" s="51">
        <v>131</v>
      </c>
      <c r="E8" s="52">
        <v>23</v>
      </c>
      <c r="F8" s="57">
        <v>728.85534246575355</v>
      </c>
      <c r="G8" s="58">
        <v>775.9202739726029</v>
      </c>
      <c r="H8" s="30">
        <v>59.63672893236668</v>
      </c>
      <c r="I8" s="30">
        <v>59.031773151648359</v>
      </c>
      <c r="J8" s="57">
        <v>61.201513229130668</v>
      </c>
      <c r="K8" s="30">
        <v>47.164259167611718</v>
      </c>
    </row>
    <row r="9" spans="1:12">
      <c r="A9" s="29" t="s">
        <v>44</v>
      </c>
      <c r="B9" s="45">
        <v>0.23628379999999999</v>
      </c>
      <c r="C9" s="46">
        <v>0.25604949999999999</v>
      </c>
      <c r="D9" s="51">
        <v>644</v>
      </c>
      <c r="E9" s="52">
        <v>129</v>
      </c>
      <c r="F9" s="57">
        <v>24.569497716895</v>
      </c>
      <c r="G9" s="58">
        <v>26.156042617960452</v>
      </c>
      <c r="H9" s="30">
        <v>2.0103364686741099</v>
      </c>
      <c r="I9" s="30">
        <v>1.9899435884862562</v>
      </c>
      <c r="J9" s="57">
        <v>2.0630848838489411</v>
      </c>
      <c r="K9" s="30">
        <v>1.5898932070901626</v>
      </c>
    </row>
    <row r="10" spans="1:12">
      <c r="A10" s="29" t="s">
        <v>46</v>
      </c>
      <c r="B10" s="45">
        <v>1.3170379999999999</v>
      </c>
      <c r="C10" s="46">
        <v>2.0068489999999999</v>
      </c>
      <c r="D10" s="51">
        <v>1933</v>
      </c>
      <c r="E10" s="52">
        <v>598</v>
      </c>
      <c r="F10" s="57">
        <v>3392.9760730593589</v>
      </c>
      <c r="G10" s="58">
        <v>3612.0733028919308</v>
      </c>
      <c r="H10" s="30">
        <v>277.62161097495726</v>
      </c>
      <c r="I10" s="30">
        <v>274.80541361775306</v>
      </c>
      <c r="J10" s="57">
        <v>284.9060134744405</v>
      </c>
      <c r="K10" s="30">
        <v>219.55962114223786</v>
      </c>
    </row>
    <row r="11" spans="1:12">
      <c r="A11" s="31" t="s">
        <v>60</v>
      </c>
      <c r="B11" s="47">
        <v>0.47</v>
      </c>
      <c r="C11" s="48">
        <v>0.54</v>
      </c>
      <c r="D11" s="53">
        <v>1001</v>
      </c>
      <c r="E11" s="54">
        <v>225</v>
      </c>
      <c r="F11" s="53" t="s">
        <v>53</v>
      </c>
      <c r="G11" s="54" t="s">
        <v>53</v>
      </c>
      <c r="H11" s="32" t="s">
        <v>53</v>
      </c>
      <c r="I11" s="32" t="s">
        <v>53</v>
      </c>
      <c r="J11" s="53" t="s">
        <v>53</v>
      </c>
      <c r="K11" s="32" t="s">
        <v>53</v>
      </c>
      <c r="L11" s="26"/>
    </row>
    <row r="12" spans="1:12">
      <c r="A12" s="23" t="s">
        <v>6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6"/>
    </row>
    <row r="13" spans="1:12">
      <c r="A13" s="35" t="s">
        <v>34</v>
      </c>
      <c r="B13" s="49" t="s">
        <v>53</v>
      </c>
      <c r="C13" s="50" t="s">
        <v>53</v>
      </c>
      <c r="D13" s="49" t="s">
        <v>53</v>
      </c>
      <c r="E13" s="50" t="s">
        <v>53</v>
      </c>
      <c r="F13" s="55">
        <v>72.642454058746893</v>
      </c>
      <c r="G13" s="56">
        <v>58.029228765735759</v>
      </c>
      <c r="H13" s="55">
        <v>9.0608292075844314</v>
      </c>
      <c r="I13" s="56">
        <v>7.0276891639991472</v>
      </c>
      <c r="J13" s="55">
        <v>6.0381803393954838</v>
      </c>
      <c r="K13" s="36">
        <v>5.6221773064808662</v>
      </c>
      <c r="L13" s="26"/>
    </row>
    <row r="14" spans="1:12">
      <c r="A14" s="29" t="s">
        <v>37</v>
      </c>
      <c r="B14" s="45">
        <v>8.8491689999999998E-2</v>
      </c>
      <c r="C14" s="46">
        <v>0.11011066</v>
      </c>
      <c r="D14" s="51">
        <v>203</v>
      </c>
      <c r="E14" s="52">
        <v>29</v>
      </c>
      <c r="F14" s="57">
        <v>401.04688178266508</v>
      </c>
      <c r="G14" s="58">
        <v>320.36970047749946</v>
      </c>
      <c r="H14" s="57">
        <v>50.023327916872688</v>
      </c>
      <c r="I14" s="58">
        <v>38.798700592912198</v>
      </c>
      <c r="J14" s="57">
        <v>33.335787290412597</v>
      </c>
      <c r="K14" s="30">
        <v>31.039103879529815</v>
      </c>
      <c r="L14" s="26"/>
    </row>
    <row r="15" spans="1:12">
      <c r="A15" s="29" t="s">
        <v>39</v>
      </c>
      <c r="B15" s="45">
        <v>0.27718720000000002</v>
      </c>
      <c r="C15" s="46">
        <v>0.40980329999999998</v>
      </c>
      <c r="D15" s="51">
        <v>413</v>
      </c>
      <c r="E15" s="52">
        <v>78</v>
      </c>
      <c r="F15" s="57">
        <v>1685.9102879467428</v>
      </c>
      <c r="G15" s="58">
        <v>1346.7616842714442</v>
      </c>
      <c r="H15" s="57">
        <v>210.286744526023</v>
      </c>
      <c r="I15" s="58">
        <v>163.10095268114765</v>
      </c>
      <c r="J15" s="57">
        <v>140.13610204347015</v>
      </c>
      <c r="K15" s="30">
        <v>130.48136498791007</v>
      </c>
      <c r="L15" s="26"/>
    </row>
    <row r="16" spans="1:12">
      <c r="A16" s="29" t="s">
        <v>56</v>
      </c>
      <c r="B16" s="45">
        <v>4.89697388</v>
      </c>
      <c r="C16" s="46">
        <v>17.528527239999999</v>
      </c>
      <c r="D16" s="51">
        <v>2483</v>
      </c>
      <c r="E16" s="52">
        <v>1335</v>
      </c>
      <c r="F16" s="57">
        <v>1402.9073940095464</v>
      </c>
      <c r="G16" s="58">
        <v>1120.6894805382694</v>
      </c>
      <c r="H16" s="57">
        <v>174.98726407147549</v>
      </c>
      <c r="I16" s="58">
        <v>135.72224697973442</v>
      </c>
      <c r="J16" s="57">
        <v>116.6123578045753</v>
      </c>
      <c r="K16" s="30">
        <v>108.57829923141175</v>
      </c>
      <c r="L16" s="26"/>
    </row>
    <row r="17" spans="1:12">
      <c r="A17" s="29" t="s">
        <v>44</v>
      </c>
      <c r="B17" s="45">
        <v>0.1899969</v>
      </c>
      <c r="C17" s="46">
        <v>0.37892569999999998</v>
      </c>
      <c r="D17" s="51">
        <v>327</v>
      </c>
      <c r="E17" s="52">
        <v>73</v>
      </c>
      <c r="F17" s="51" t="s">
        <v>53</v>
      </c>
      <c r="G17" s="52" t="s">
        <v>53</v>
      </c>
      <c r="H17" s="51" t="s">
        <v>53</v>
      </c>
      <c r="I17" s="52" t="s">
        <v>53</v>
      </c>
      <c r="J17" s="51" t="s">
        <v>53</v>
      </c>
      <c r="K17" s="28" t="s">
        <v>53</v>
      </c>
      <c r="L17" s="26"/>
    </row>
    <row r="18" spans="1:12">
      <c r="A18" s="29" t="s">
        <v>59</v>
      </c>
      <c r="B18" s="45">
        <v>2.109486</v>
      </c>
      <c r="C18" s="46">
        <v>3.7093020000000001</v>
      </c>
      <c r="D18" s="51">
        <v>1468</v>
      </c>
      <c r="E18" s="52">
        <v>412</v>
      </c>
      <c r="F18" s="57">
        <v>907.27398350455678</v>
      </c>
      <c r="G18" s="58">
        <v>724.76088843872003</v>
      </c>
      <c r="H18" s="57">
        <v>113.16598145722686</v>
      </c>
      <c r="I18" s="58">
        <v>87.772909454531373</v>
      </c>
      <c r="J18" s="57">
        <v>75.414356530574722</v>
      </c>
      <c r="K18" s="30">
        <v>70.218651984068202</v>
      </c>
      <c r="L18" s="26"/>
    </row>
    <row r="19" spans="1:12">
      <c r="A19" s="31" t="s">
        <v>48</v>
      </c>
      <c r="B19" s="47">
        <v>0.21</v>
      </c>
      <c r="C19" s="48">
        <v>0.31</v>
      </c>
      <c r="D19" s="53">
        <v>346</v>
      </c>
      <c r="E19" s="54">
        <v>62</v>
      </c>
      <c r="F19" s="62">
        <v>4310.1189408189821</v>
      </c>
      <c r="G19" s="63">
        <v>3443.0675734336546</v>
      </c>
      <c r="H19" s="62">
        <v>537.60919965001324</v>
      </c>
      <c r="I19" s="63">
        <v>416.97622373061893</v>
      </c>
      <c r="J19" s="62">
        <v>358.26536680413233</v>
      </c>
      <c r="K19" s="37">
        <v>333.58252018453169</v>
      </c>
      <c r="L19" s="26"/>
    </row>
    <row r="20" spans="1:12">
      <c r="A20" s="23" t="s">
        <v>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6"/>
    </row>
    <row r="21" spans="1:12">
      <c r="A21" s="35" t="s">
        <v>34</v>
      </c>
      <c r="B21" s="43">
        <v>5.1024859999999998E-2</v>
      </c>
      <c r="C21" s="44">
        <v>4.726172E-2</v>
      </c>
      <c r="D21" s="49">
        <v>185</v>
      </c>
      <c r="E21" s="50">
        <v>38</v>
      </c>
      <c r="F21" s="55">
        <v>179.51077627312588</v>
      </c>
      <c r="G21" s="56">
        <v>140.05874499332427</v>
      </c>
      <c r="H21" s="55">
        <v>75.76737043272513</v>
      </c>
      <c r="I21" s="56">
        <v>71.460765800609735</v>
      </c>
      <c r="J21" s="36">
        <v>12.021311328589318</v>
      </c>
      <c r="K21" s="36">
        <v>9.467148597156843</v>
      </c>
      <c r="L21" s="26"/>
    </row>
    <row r="22" spans="1:12">
      <c r="A22" s="29" t="s">
        <v>37</v>
      </c>
      <c r="B22" s="45">
        <v>5.5527050000000001E-2</v>
      </c>
      <c r="C22" s="46">
        <v>2.782312E-2</v>
      </c>
      <c r="D22" s="51">
        <v>195</v>
      </c>
      <c r="E22" s="52">
        <v>26</v>
      </c>
      <c r="F22" s="57">
        <v>185.87640663742116</v>
      </c>
      <c r="G22" s="58">
        <v>145.02536715620815</v>
      </c>
      <c r="H22" s="57">
        <v>78.454156618282738</v>
      </c>
      <c r="I22" s="58">
        <v>73.9948355098512</v>
      </c>
      <c r="J22" s="30">
        <v>12.447598964354905</v>
      </c>
      <c r="K22" s="30">
        <v>9.8028630864177302</v>
      </c>
      <c r="L22" s="26"/>
    </row>
    <row r="23" spans="1:12">
      <c r="A23" s="29" t="s">
        <v>39</v>
      </c>
      <c r="B23" s="45">
        <v>0.2941433</v>
      </c>
      <c r="C23" s="46">
        <v>0.40734759999999998</v>
      </c>
      <c r="D23" s="51">
        <v>565</v>
      </c>
      <c r="E23" s="52">
        <v>181</v>
      </c>
      <c r="F23" s="57">
        <v>230.43581918748717</v>
      </c>
      <c r="G23" s="58">
        <v>179.79172229639448</v>
      </c>
      <c r="H23" s="57">
        <v>97.261659917186009</v>
      </c>
      <c r="I23" s="58">
        <v>91.733323474541436</v>
      </c>
      <c r="J23" s="30">
        <v>15.431612414713975</v>
      </c>
      <c r="K23" s="30">
        <v>12.152864511243912</v>
      </c>
      <c r="L23" s="26"/>
    </row>
    <row r="24" spans="1:12">
      <c r="A24" s="29" t="s">
        <v>56</v>
      </c>
      <c r="B24" s="45">
        <v>2.851389E-2</v>
      </c>
      <c r="C24" s="46">
        <v>5.6454110000000002E-2</v>
      </c>
      <c r="D24" s="51">
        <v>127</v>
      </c>
      <c r="E24" s="52">
        <v>43</v>
      </c>
      <c r="F24" s="57">
        <v>995.58458897577748</v>
      </c>
      <c r="G24" s="58">
        <v>776.7797062750335</v>
      </c>
      <c r="H24" s="57">
        <v>420.21335942121237</v>
      </c>
      <c r="I24" s="58">
        <v>396.32850252536679</v>
      </c>
      <c r="J24" s="30">
        <v>66.671386233736413</v>
      </c>
      <c r="K24" s="30">
        <v>52.505746120401717</v>
      </c>
      <c r="L24" s="26"/>
    </row>
    <row r="25" spans="1:12">
      <c r="A25" s="29" t="s">
        <v>58</v>
      </c>
      <c r="B25" s="45">
        <v>0.2461199</v>
      </c>
      <c r="C25" s="46">
        <v>0.2368333</v>
      </c>
      <c r="D25" s="51">
        <v>504</v>
      </c>
      <c r="E25" s="52">
        <v>122</v>
      </c>
      <c r="F25" s="51" t="s">
        <v>53</v>
      </c>
      <c r="G25" s="52" t="s">
        <v>53</v>
      </c>
      <c r="H25" s="51" t="s">
        <v>53</v>
      </c>
      <c r="I25" s="52" t="s">
        <v>53</v>
      </c>
      <c r="J25" s="28" t="s">
        <v>53</v>
      </c>
      <c r="K25" s="28" t="s">
        <v>53</v>
      </c>
      <c r="L25" s="26"/>
    </row>
    <row r="26" spans="1:12">
      <c r="A26" s="29" t="s">
        <v>59</v>
      </c>
      <c r="B26" s="45">
        <v>6.9003620000000003</v>
      </c>
      <c r="C26" s="46">
        <v>9.8776220000000006</v>
      </c>
      <c r="D26" s="51">
        <v>4232</v>
      </c>
      <c r="E26" s="52">
        <v>1863</v>
      </c>
      <c r="F26" s="57">
        <v>1767.9477398435997</v>
      </c>
      <c r="G26" s="58">
        <v>1379.3965287049389</v>
      </c>
      <c r="H26" s="57">
        <v>746.21008326887181</v>
      </c>
      <c r="I26" s="58">
        <v>703.79562724666675</v>
      </c>
      <c r="J26" s="30">
        <v>118.39428603996015</v>
      </c>
      <c r="K26" s="30">
        <v>93.239104150722085</v>
      </c>
    </row>
    <row r="27" spans="1:12">
      <c r="A27" s="31" t="s">
        <v>48</v>
      </c>
      <c r="B27" s="47">
        <v>0.18</v>
      </c>
      <c r="C27" s="48">
        <v>0.17</v>
      </c>
      <c r="D27" s="53">
        <v>411</v>
      </c>
      <c r="E27" s="54">
        <v>94</v>
      </c>
      <c r="F27" s="62">
        <v>3832.5338546633429</v>
      </c>
      <c r="G27" s="63">
        <v>2990.237650200253</v>
      </c>
      <c r="H27" s="62">
        <v>1617.6244027847195</v>
      </c>
      <c r="I27" s="63">
        <v>1525.6789029439774</v>
      </c>
      <c r="J27" s="37">
        <v>256.65357590659647</v>
      </c>
      <c r="K27" s="37">
        <v>202.12250350100143</v>
      </c>
    </row>
    <row r="28" spans="1:12">
      <c r="A28" t="s">
        <v>57</v>
      </c>
    </row>
  </sheetData>
  <mergeCells count="13">
    <mergeCell ref="J2:K2"/>
    <mergeCell ref="H2:I2"/>
    <mergeCell ref="F2:G2"/>
    <mergeCell ref="B2:E2"/>
    <mergeCell ref="A2:A4"/>
    <mergeCell ref="J3:K3"/>
    <mergeCell ref="A12:K12"/>
    <mergeCell ref="A20:K20"/>
    <mergeCell ref="B3:C3"/>
    <mergeCell ref="D3:E3"/>
    <mergeCell ref="F3:G3"/>
    <mergeCell ref="H3:I3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final_formatted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2022-02-09T17:56:59Z</dcterms:created>
  <dcterms:modified xsi:type="dcterms:W3CDTF">2022-02-09T18:19:48Z</dcterms:modified>
</cp:coreProperties>
</file>