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G:\Git_WorkSpace\testtool\sqlite\"/>
    </mc:Choice>
  </mc:AlternateContent>
  <xr:revisionPtr revIDLastSave="0" documentId="13_ncr:1_{9E84CB29-A3C3-4C0D-8E73-0CD1A6AFE362}" xr6:coauthVersionLast="36" xr6:coauthVersionMax="36" xr10:uidLastSave="{00000000-0000-0000-0000-000000000000}"/>
  <bookViews>
    <workbookView xWindow="0" yWindow="4950" windowWidth="15360" windowHeight="3900" tabRatio="737" activeTab="2" xr2:uid="{00000000-000D-0000-FFFF-FFFF00000000}"/>
  </bookViews>
  <sheets>
    <sheet name="里程碑" sheetId="3" r:id="rId1"/>
    <sheet name="版本" sheetId="7" r:id="rId2"/>
    <sheet name="与" sheetId="8" r:id="rId3"/>
    <sheet name="功能列表" sheetId="16" r:id="rId4"/>
    <sheet name="风险" sheetId="4" r:id="rId5"/>
    <sheet name="遗留问题" sheetId="20" r:id="rId6"/>
    <sheet name="Feature" sheetId="2" r:id="rId7"/>
    <sheet name="Story" sheetId="6" r:id="rId8"/>
    <sheet name="Sprint#14" sheetId="1" state="hidden" r:id="rId9"/>
    <sheet name="Sprint#15" sheetId="9" state="hidden" r:id="rId10"/>
    <sheet name="Sprint#16" sheetId="14" state="hidden" r:id="rId11"/>
    <sheet name="Sprint#17" sheetId="15" state="hidden" r:id="rId12"/>
    <sheet name="Sprint#18" sheetId="17" r:id="rId13"/>
    <sheet name="Sprint#19" sheetId="19" state="hidden" r:id="rId14"/>
    <sheet name="Sprint#20" sheetId="21" state="hidden" r:id="rId15"/>
    <sheet name="Sprint#21" sheetId="23" state="hidden" r:id="rId16"/>
    <sheet name="Sprint#22" sheetId="24" state="hidden" r:id="rId17"/>
    <sheet name="Sprint#23" sheetId="25" state="hidden" r:id="rId18"/>
    <sheet name="Sprint#24" sheetId="26" state="hidden" r:id="rId19"/>
    <sheet name="Sprint#25" sheetId="27" state="hidden" r:id="rId20"/>
    <sheet name="Sprint#26" sheetId="28" state="hidden" r:id="rId21"/>
    <sheet name="Sprint#27" sheetId="29" state="hidden" r:id="rId22"/>
    <sheet name="Sprint#28" sheetId="30" state="hidden" r:id="rId23"/>
    <sheet name="Sprint#29" sheetId="31" state="hidden" r:id="rId24"/>
    <sheet name="Sprint#30" sheetId="32" state="hidden" r:id="rId25"/>
    <sheet name="Chart3" sheetId="36" state="hidden" r:id="rId26"/>
    <sheet name="Chart2" sheetId="35" state="hidden" r:id="rId27"/>
    <sheet name="Chart1" sheetId="34" state="hidden" r:id="rId28"/>
    <sheet name="Sprint#31" sheetId="13" state="hidden" r:id="rId29"/>
    <sheet name="Sprint#32" sheetId="40" state="hidden" r:id="rId30"/>
    <sheet name="Sprint# 33" sheetId="43" r:id="rId31"/>
    <sheet name="Sprint# 34" sheetId="44" r:id="rId32"/>
    <sheet name="Sprint# 35" sheetId="45" r:id="rId33"/>
    <sheet name="Sprint# 36" sheetId="47" r:id="rId34"/>
    <sheet name="Sprint#" sheetId="41" r:id="rId35"/>
    <sheet name="Data" sheetId="5" r:id="rId36"/>
  </sheets>
  <externalReferences>
    <externalReference r:id="rId37"/>
  </externalReferences>
  <definedNames>
    <definedName name="_xlnm._FilterDatabase" localSheetId="34" hidden="1">'Sprint#'!$A$2:$M$79</definedName>
    <definedName name="_xlnm._FilterDatabase" localSheetId="30" hidden="1">'Sprint# 33'!$A$2:$M$73</definedName>
    <definedName name="_xlnm._FilterDatabase" localSheetId="31" hidden="1">'Sprint# 34'!$A$2:$M$84</definedName>
    <definedName name="_xlnm._FilterDatabase" localSheetId="32" hidden="1">'Sprint# 35'!$A$2:$M$104</definedName>
    <definedName name="_xlnm._FilterDatabase" localSheetId="33" hidden="1">'Sprint# 36'!$A$2:$M$78</definedName>
    <definedName name="_xlnm._FilterDatabase" localSheetId="8" hidden="1">'Sprint#14'!$A$2:$M$59</definedName>
    <definedName name="_xlnm._FilterDatabase" localSheetId="9" hidden="1">'Sprint#15'!$A$2:$M$90</definedName>
    <definedName name="_xlnm._FilterDatabase" localSheetId="10" hidden="1">'Sprint#16'!$A$2:$M$119</definedName>
    <definedName name="_xlnm._FilterDatabase" localSheetId="11" hidden="1">'Sprint#17'!$A$2:$M$100</definedName>
    <definedName name="_xlnm._FilterDatabase" localSheetId="12" hidden="1">'Sprint#18'!$A$2:$M$95</definedName>
    <definedName name="_xlnm._FilterDatabase" localSheetId="13" hidden="1">'Sprint#19'!$A$2:$M$76</definedName>
    <definedName name="_xlnm._FilterDatabase" localSheetId="14" hidden="1">'Sprint#20'!$A$2:$M$104</definedName>
    <definedName name="_xlnm._FilterDatabase" localSheetId="15" hidden="1">'Sprint#21'!$A$2:$M$99</definedName>
    <definedName name="_xlnm._FilterDatabase" localSheetId="16" hidden="1">'Sprint#22'!$A$2:$M$108</definedName>
    <definedName name="_xlnm._FilterDatabase" localSheetId="17" hidden="1">'Sprint#23'!$A$2:$M$87</definedName>
    <definedName name="_xlnm._FilterDatabase" localSheetId="18" hidden="1">'Sprint#24'!$A$2:$M$98</definedName>
    <definedName name="_xlnm._FilterDatabase" localSheetId="19" hidden="1">'Sprint#25'!$A$2:$M$101</definedName>
    <definedName name="_xlnm._FilterDatabase" localSheetId="20" hidden="1">'Sprint#26'!$A$2:$M$86</definedName>
    <definedName name="_xlnm._FilterDatabase" localSheetId="21" hidden="1">'Sprint#27'!$A$2:$M$99</definedName>
    <definedName name="_xlnm._FilterDatabase" localSheetId="22" hidden="1">'Sprint#28'!$A$2:$M$92</definedName>
    <definedName name="_xlnm._FilterDatabase" localSheetId="23" hidden="1">'Sprint#29'!$A$2:$M$83</definedName>
    <definedName name="_xlnm._FilterDatabase" localSheetId="24" hidden="1">'Sprint#30'!$A$2:$M$88</definedName>
    <definedName name="_xlnm._FilterDatabase" localSheetId="28" hidden="1">'Sprint#31'!$A$2:$M$114</definedName>
    <definedName name="_xlnm._FilterDatabase" localSheetId="29" hidden="1">'Sprint#32'!$A$2:$M$143</definedName>
  </definedNames>
  <calcPr calcId="162913"/>
  <pivotCaches>
    <pivotCache cacheId="0" r:id="rId38"/>
  </pivotCaches>
</workbook>
</file>

<file path=xl/calcChain.xml><?xml version="1.0" encoding="utf-8"?>
<calcChain xmlns="http://schemas.openxmlformats.org/spreadsheetml/2006/main">
  <c r="K92" i="45" l="1"/>
  <c r="M37" i="47"/>
  <c r="K37" i="47"/>
  <c r="B37" i="47"/>
  <c r="M36" i="47"/>
  <c r="K36" i="47"/>
  <c r="B36" i="47"/>
  <c r="M35" i="47"/>
  <c r="K35" i="47"/>
  <c r="B35" i="47"/>
  <c r="M34" i="47"/>
  <c r="K34" i="47"/>
  <c r="B34" i="47"/>
  <c r="M33" i="47"/>
  <c r="K33" i="47"/>
  <c r="B33" i="47"/>
  <c r="M50" i="47"/>
  <c r="K50" i="47"/>
  <c r="B50" i="47"/>
  <c r="M49" i="47"/>
  <c r="K49" i="47"/>
  <c r="B49" i="47"/>
  <c r="M48" i="47"/>
  <c r="K48" i="47"/>
  <c r="B48" i="47"/>
  <c r="M47" i="47"/>
  <c r="K47" i="47"/>
  <c r="B47" i="47"/>
  <c r="M46" i="47"/>
  <c r="K46" i="47"/>
  <c r="B46" i="47"/>
  <c r="M26" i="47" l="1"/>
  <c r="K26" i="47"/>
  <c r="B26" i="47"/>
  <c r="P3" i="5"/>
  <c r="P4" i="5"/>
  <c r="P5" i="5"/>
  <c r="P6" i="5"/>
  <c r="P7" i="5"/>
  <c r="P8" i="5"/>
  <c r="P9" i="5"/>
  <c r="P11" i="5"/>
  <c r="P12" i="5"/>
  <c r="P13" i="5"/>
  <c r="P14" i="5"/>
  <c r="P16" i="5"/>
  <c r="P2" i="5"/>
  <c r="P26" i="5"/>
  <c r="AF78" i="47"/>
  <c r="AE78" i="47"/>
  <c r="AE72" i="47" s="1"/>
  <c r="AD78" i="47"/>
  <c r="AD74" i="47" s="1"/>
  <c r="AC78" i="47"/>
  <c r="AC77" i="47" s="1"/>
  <c r="AB78" i="47"/>
  <c r="AB77" i="47" s="1"/>
  <c r="AA78" i="47"/>
  <c r="AA76" i="47" s="1"/>
  <c r="Z78" i="47"/>
  <c r="Z75" i="47" s="1"/>
  <c r="Y78" i="47"/>
  <c r="Y77" i="47" s="1"/>
  <c r="X78" i="47"/>
  <c r="X77" i="47" s="1"/>
  <c r="W78" i="47"/>
  <c r="W77" i="47" s="1"/>
  <c r="V78" i="47"/>
  <c r="V76" i="47" s="1"/>
  <c r="U78" i="47"/>
  <c r="U77" i="47" s="1"/>
  <c r="T78" i="47"/>
  <c r="S78" i="47"/>
  <c r="S71" i="47" s="1"/>
  <c r="R78" i="47"/>
  <c r="R77" i="47" s="1"/>
  <c r="Q78" i="47"/>
  <c r="Q77" i="47" s="1"/>
  <c r="P78" i="47"/>
  <c r="P77" i="47" s="1"/>
  <c r="O78" i="47"/>
  <c r="O76" i="47" s="1"/>
  <c r="N78" i="47"/>
  <c r="N74" i="47" s="1"/>
  <c r="AF77" i="47"/>
  <c r="T77" i="47"/>
  <c r="AF76" i="47"/>
  <c r="AB76" i="47"/>
  <c r="X76" i="47"/>
  <c r="W76" i="47"/>
  <c r="T76" i="47"/>
  <c r="P76" i="47"/>
  <c r="AF75" i="47"/>
  <c r="AE75" i="47"/>
  <c r="AB75" i="47"/>
  <c r="X75" i="47"/>
  <c r="W75" i="47"/>
  <c r="T75" i="47"/>
  <c r="P75" i="47"/>
  <c r="AF74" i="47"/>
  <c r="AE74" i="47"/>
  <c r="AB74" i="47"/>
  <c r="X74" i="47"/>
  <c r="T74" i="47"/>
  <c r="P74" i="47"/>
  <c r="AF73" i="47"/>
  <c r="AB73" i="47"/>
  <c r="AA73" i="47"/>
  <c r="X73" i="47"/>
  <c r="T73" i="47"/>
  <c r="S73" i="47"/>
  <c r="P73" i="47"/>
  <c r="AF72" i="47"/>
  <c r="AB72" i="47"/>
  <c r="AA72" i="47"/>
  <c r="X72" i="47"/>
  <c r="T72" i="47"/>
  <c r="P72" i="47"/>
  <c r="O72" i="47"/>
  <c r="AF71" i="47"/>
  <c r="AB71" i="47"/>
  <c r="AA71" i="47"/>
  <c r="X71" i="47"/>
  <c r="T71" i="47"/>
  <c r="P71" i="47"/>
  <c r="O71" i="47"/>
  <c r="J70" i="47"/>
  <c r="M69" i="47"/>
  <c r="K69" i="47"/>
  <c r="I69" i="47"/>
  <c r="H69" i="47"/>
  <c r="B69" i="47"/>
  <c r="M68" i="47"/>
  <c r="K68" i="47"/>
  <c r="I68" i="47"/>
  <c r="H68" i="47"/>
  <c r="B68" i="47"/>
  <c r="M67" i="47"/>
  <c r="K67" i="47"/>
  <c r="I67" i="47"/>
  <c r="H67" i="47"/>
  <c r="B67" i="47"/>
  <c r="M66" i="47"/>
  <c r="K66" i="47"/>
  <c r="I66" i="47"/>
  <c r="H66" i="47"/>
  <c r="B66" i="47"/>
  <c r="M65" i="47"/>
  <c r="K65" i="47"/>
  <c r="I65" i="47"/>
  <c r="H65" i="47"/>
  <c r="B65" i="47"/>
  <c r="M64" i="47"/>
  <c r="K64" i="47"/>
  <c r="I64" i="47"/>
  <c r="H64" i="47"/>
  <c r="B64" i="47"/>
  <c r="M63" i="47"/>
  <c r="K63" i="47"/>
  <c r="B63" i="47"/>
  <c r="M62" i="47"/>
  <c r="K62" i="47"/>
  <c r="B62" i="47"/>
  <c r="M61" i="47"/>
  <c r="K61" i="47"/>
  <c r="I61" i="47"/>
  <c r="H61" i="47"/>
  <c r="B61" i="47"/>
  <c r="M60" i="47"/>
  <c r="K60" i="47"/>
  <c r="I60" i="47"/>
  <c r="H60" i="47"/>
  <c r="B60" i="47"/>
  <c r="M59" i="47"/>
  <c r="K59" i="47"/>
  <c r="I59" i="47"/>
  <c r="H59" i="47"/>
  <c r="B59" i="47"/>
  <c r="M58" i="47"/>
  <c r="K58" i="47"/>
  <c r="I58" i="47"/>
  <c r="H58" i="47"/>
  <c r="B58" i="47"/>
  <c r="M57" i="47"/>
  <c r="K57" i="47"/>
  <c r="I57" i="47"/>
  <c r="H57" i="47"/>
  <c r="B57" i="47"/>
  <c r="M56" i="47"/>
  <c r="K56" i="47"/>
  <c r="I56" i="47"/>
  <c r="H56" i="47"/>
  <c r="B56" i="47"/>
  <c r="M55" i="47"/>
  <c r="K55" i="47"/>
  <c r="I55" i="47"/>
  <c r="H55" i="47"/>
  <c r="B55" i="47"/>
  <c r="M54" i="47"/>
  <c r="K54" i="47"/>
  <c r="I54" i="47"/>
  <c r="H54" i="47"/>
  <c r="B54" i="47"/>
  <c r="M53" i="47"/>
  <c r="K53" i="47"/>
  <c r="B53" i="47"/>
  <c r="M52" i="47"/>
  <c r="K52" i="47"/>
  <c r="B52" i="47"/>
  <c r="M51" i="47"/>
  <c r="K51" i="47"/>
  <c r="I51" i="47"/>
  <c r="H51" i="47"/>
  <c r="B51" i="47"/>
  <c r="M45" i="47"/>
  <c r="K45" i="47"/>
  <c r="I45" i="47"/>
  <c r="H45" i="47"/>
  <c r="B45" i="47"/>
  <c r="M44" i="47"/>
  <c r="K44" i="47"/>
  <c r="I44" i="47"/>
  <c r="H44" i="47"/>
  <c r="B44" i="47"/>
  <c r="M43" i="47"/>
  <c r="K43" i="47"/>
  <c r="I43" i="47"/>
  <c r="H43" i="47"/>
  <c r="B43" i="47"/>
  <c r="M42" i="47"/>
  <c r="K42" i="47"/>
  <c r="I42" i="47"/>
  <c r="H42" i="47"/>
  <c r="B42" i="47"/>
  <c r="M41" i="47"/>
  <c r="K41" i="47"/>
  <c r="I41" i="47"/>
  <c r="H41" i="47"/>
  <c r="B41" i="47"/>
  <c r="M40" i="47"/>
  <c r="K40" i="47"/>
  <c r="I40" i="47"/>
  <c r="H40" i="47"/>
  <c r="B40" i="47"/>
  <c r="M39" i="47"/>
  <c r="K39" i="47"/>
  <c r="I39" i="47"/>
  <c r="H39" i="47"/>
  <c r="B39" i="47"/>
  <c r="M38" i="47"/>
  <c r="K38" i="47"/>
  <c r="I38" i="47"/>
  <c r="H38" i="47"/>
  <c r="B38" i="47"/>
  <c r="M32" i="47"/>
  <c r="K32" i="47"/>
  <c r="I32" i="47"/>
  <c r="H32" i="47"/>
  <c r="B32" i="47"/>
  <c r="M31" i="47"/>
  <c r="K31" i="47"/>
  <c r="I31" i="47"/>
  <c r="H31" i="47"/>
  <c r="B31" i="47"/>
  <c r="M30" i="47"/>
  <c r="K30" i="47"/>
  <c r="B30" i="47"/>
  <c r="M29" i="47"/>
  <c r="K29" i="47"/>
  <c r="B29" i="47"/>
  <c r="M28" i="47"/>
  <c r="K28" i="47"/>
  <c r="B28" i="47"/>
  <c r="M27" i="47"/>
  <c r="K27" i="47"/>
  <c r="B27" i="47"/>
  <c r="M24" i="47"/>
  <c r="K24" i="47"/>
  <c r="B24" i="47"/>
  <c r="M23" i="47"/>
  <c r="K23" i="47"/>
  <c r="B23" i="47"/>
  <c r="M22" i="47"/>
  <c r="K22" i="47"/>
  <c r="I22" i="47"/>
  <c r="H22" i="47"/>
  <c r="B22" i="47"/>
  <c r="M21" i="47"/>
  <c r="K21" i="47"/>
  <c r="I21" i="47"/>
  <c r="H21" i="47"/>
  <c r="B21" i="47"/>
  <c r="M20" i="47"/>
  <c r="K20" i="47"/>
  <c r="I20" i="47"/>
  <c r="H20" i="47"/>
  <c r="B20" i="47"/>
  <c r="M19" i="47"/>
  <c r="K19" i="47"/>
  <c r="I19" i="47"/>
  <c r="H19" i="47"/>
  <c r="B19" i="47"/>
  <c r="M18" i="47"/>
  <c r="K18" i="47"/>
  <c r="I18" i="47"/>
  <c r="H18" i="47"/>
  <c r="B18" i="47"/>
  <c r="M17" i="47"/>
  <c r="K17" i="47"/>
  <c r="I17" i="47"/>
  <c r="H17" i="47"/>
  <c r="B17" i="47"/>
  <c r="M16" i="47"/>
  <c r="K16" i="47"/>
  <c r="I16" i="47"/>
  <c r="H16" i="47"/>
  <c r="B16" i="47"/>
  <c r="M15" i="47"/>
  <c r="K15" i="47"/>
  <c r="I15" i="47"/>
  <c r="H15" i="47"/>
  <c r="B15" i="47"/>
  <c r="M14" i="47"/>
  <c r="K14" i="47"/>
  <c r="I14" i="47"/>
  <c r="H14" i="47"/>
  <c r="B14" i="47"/>
  <c r="M13" i="47"/>
  <c r="K13" i="47"/>
  <c r="I13" i="47"/>
  <c r="H13" i="47"/>
  <c r="B13" i="47"/>
  <c r="M12" i="47"/>
  <c r="K12" i="47"/>
  <c r="I12" i="47"/>
  <c r="H12" i="47"/>
  <c r="B12" i="47"/>
  <c r="M11" i="47"/>
  <c r="K11" i="47"/>
  <c r="I11" i="47"/>
  <c r="H11" i="47"/>
  <c r="B11" i="47"/>
  <c r="M10" i="47"/>
  <c r="K10" i="47"/>
  <c r="I10" i="47"/>
  <c r="H10" i="47"/>
  <c r="B10" i="47"/>
  <c r="M9" i="47"/>
  <c r="K9" i="47"/>
  <c r="B9" i="47"/>
  <c r="M8" i="47"/>
  <c r="K8" i="47"/>
  <c r="B8" i="47"/>
  <c r="M7" i="47"/>
  <c r="K7" i="47"/>
  <c r="B7" i="47"/>
  <c r="M6" i="47"/>
  <c r="K6" i="47"/>
  <c r="B6" i="47"/>
  <c r="M5" i="47"/>
  <c r="K5" i="47"/>
  <c r="B5" i="47"/>
  <c r="M4" i="47"/>
  <c r="K4" i="47"/>
  <c r="I4" i="47"/>
  <c r="H4" i="47"/>
  <c r="B4" i="47"/>
  <c r="I1" i="47"/>
  <c r="H1" i="47"/>
  <c r="H30" i="47" s="1"/>
  <c r="M71" i="45"/>
  <c r="K71" i="45"/>
  <c r="H71" i="45"/>
  <c r="I71" i="45" s="1"/>
  <c r="B71" i="45"/>
  <c r="H27" i="47" l="1"/>
  <c r="H28" i="47"/>
  <c r="H29" i="47"/>
  <c r="I27" i="47"/>
  <c r="I29" i="47"/>
  <c r="I30" i="47"/>
  <c r="I28" i="47"/>
  <c r="H50" i="47"/>
  <c r="I50" i="47" s="1"/>
  <c r="H35" i="47"/>
  <c r="I35" i="47" s="1"/>
  <c r="H34" i="47"/>
  <c r="I34" i="47" s="1"/>
  <c r="H37" i="47"/>
  <c r="I37" i="47" s="1"/>
  <c r="H36" i="47"/>
  <c r="I36" i="47" s="1"/>
  <c r="H33" i="47"/>
  <c r="I33" i="47" s="1"/>
  <c r="Z73" i="47"/>
  <c r="AD70" i="47"/>
  <c r="H49" i="47"/>
  <c r="I49" i="47" s="1"/>
  <c r="H47" i="47"/>
  <c r="I47" i="47" s="1"/>
  <c r="H46" i="47"/>
  <c r="I46" i="47" s="1"/>
  <c r="S72" i="47"/>
  <c r="Z77" i="47"/>
  <c r="N72" i="47"/>
  <c r="AE73" i="47"/>
  <c r="AE76" i="47"/>
  <c r="R75" i="47"/>
  <c r="O77" i="47"/>
  <c r="AA77" i="47"/>
  <c r="S74" i="47"/>
  <c r="S75" i="47"/>
  <c r="AD76" i="47"/>
  <c r="S77" i="47"/>
  <c r="V71" i="47"/>
  <c r="N73" i="47"/>
  <c r="Z74" i="47"/>
  <c r="R76" i="47"/>
  <c r="R71" i="47"/>
  <c r="W71" i="47"/>
  <c r="AE71" i="47"/>
  <c r="W72" i="47"/>
  <c r="AD72" i="47"/>
  <c r="O73" i="47"/>
  <c r="W73" i="47"/>
  <c r="O74" i="47"/>
  <c r="V74" i="47"/>
  <c r="AA74" i="47"/>
  <c r="O75" i="47"/>
  <c r="AA75" i="47"/>
  <c r="N76" i="47"/>
  <c r="S76" i="47"/>
  <c r="AE77" i="47"/>
  <c r="R72" i="47"/>
  <c r="AD73" i="47"/>
  <c r="W74" i="47"/>
  <c r="V75" i="47"/>
  <c r="N77" i="47"/>
  <c r="H23" i="47"/>
  <c r="I23" i="47" s="1"/>
  <c r="H24" i="47"/>
  <c r="I24" i="47" s="1"/>
  <c r="H52" i="47"/>
  <c r="I52" i="47" s="1"/>
  <c r="H53" i="47"/>
  <c r="I53" i="47" s="1"/>
  <c r="H62" i="47"/>
  <c r="I62" i="47" s="1"/>
  <c r="H63" i="47"/>
  <c r="I63" i="47" s="1"/>
  <c r="H26" i="47"/>
  <c r="I26" i="47" s="1"/>
  <c r="H5" i="47"/>
  <c r="I5" i="47" s="1"/>
  <c r="H6" i="47"/>
  <c r="I6" i="47" s="1"/>
  <c r="H7" i="47"/>
  <c r="I7" i="47" s="1"/>
  <c r="H8" i="47"/>
  <c r="I8" i="47" s="1"/>
  <c r="H9" i="47"/>
  <c r="I9" i="47" s="1"/>
  <c r="N71" i="47"/>
  <c r="AD71" i="47"/>
  <c r="Z72" i="47"/>
  <c r="V73" i="47"/>
  <c r="R74" i="47"/>
  <c r="N75" i="47"/>
  <c r="AD75" i="47"/>
  <c r="Z76" i="47"/>
  <c r="V77" i="47"/>
  <c r="AD77" i="47"/>
  <c r="Z71" i="47"/>
  <c r="V72" i="47"/>
  <c r="R73" i="47"/>
  <c r="K78" i="47"/>
  <c r="K72" i="47" s="1"/>
  <c r="Q72" i="47"/>
  <c r="U72" i="47"/>
  <c r="Y72" i="47"/>
  <c r="AC72" i="47"/>
  <c r="AB2" i="47"/>
  <c r="Q2" i="47"/>
  <c r="U2" i="47"/>
  <c r="Y2" i="47"/>
  <c r="AC2" i="47"/>
  <c r="N3" i="47"/>
  <c r="R3" i="47"/>
  <c r="V3" i="47"/>
  <c r="Z3" i="47"/>
  <c r="AD3" i="47"/>
  <c r="P70" i="47"/>
  <c r="T70" i="47"/>
  <c r="X70" i="47"/>
  <c r="AB70" i="47"/>
  <c r="AF70" i="47"/>
  <c r="K73" i="47"/>
  <c r="Q73" i="47"/>
  <c r="U73" i="47"/>
  <c r="Y73" i="47"/>
  <c r="AC73" i="47"/>
  <c r="P2" i="47"/>
  <c r="X2" i="47"/>
  <c r="AF2" i="47"/>
  <c r="U3" i="47"/>
  <c r="Y3" i="47"/>
  <c r="AC3" i="47"/>
  <c r="N2" i="47"/>
  <c r="R2" i="47"/>
  <c r="V2" i="47"/>
  <c r="Z2" i="47"/>
  <c r="AD2" i="47"/>
  <c r="O3" i="47"/>
  <c r="S3" i="47"/>
  <c r="W3" i="47"/>
  <c r="AA3" i="47"/>
  <c r="AE3" i="47"/>
  <c r="K70" i="47"/>
  <c r="Q70" i="47"/>
  <c r="U70" i="47"/>
  <c r="Y70" i="47"/>
  <c r="AC70" i="47"/>
  <c r="K74" i="47"/>
  <c r="Q74" i="47"/>
  <c r="U74" i="47"/>
  <c r="Y74" i="47"/>
  <c r="AC74" i="47"/>
  <c r="Q76" i="47"/>
  <c r="U76" i="47"/>
  <c r="Y76" i="47"/>
  <c r="AC76" i="47"/>
  <c r="T2" i="47"/>
  <c r="Q3" i="47"/>
  <c r="O70" i="47"/>
  <c r="S70" i="47"/>
  <c r="W70" i="47"/>
  <c r="AA70" i="47"/>
  <c r="AE70" i="47"/>
  <c r="O2" i="47"/>
  <c r="S2" i="47"/>
  <c r="W2" i="47"/>
  <c r="AA2" i="47"/>
  <c r="AE2" i="47"/>
  <c r="P3" i="47"/>
  <c r="T3" i="47"/>
  <c r="X3" i="47"/>
  <c r="AB3" i="47"/>
  <c r="AF3" i="47"/>
  <c r="N70" i="47"/>
  <c r="R70" i="47"/>
  <c r="V70" i="47"/>
  <c r="Z70" i="47"/>
  <c r="K71" i="47"/>
  <c r="Q71" i="47"/>
  <c r="U71" i="47"/>
  <c r="Y71" i="47"/>
  <c r="AC71" i="47"/>
  <c r="K75" i="47"/>
  <c r="Q75" i="47"/>
  <c r="U75" i="47"/>
  <c r="Y75" i="47"/>
  <c r="AC75" i="47"/>
  <c r="H91" i="45"/>
  <c r="K91" i="45"/>
  <c r="M91" i="45"/>
  <c r="K77" i="47" l="1"/>
  <c r="K76" i="47"/>
  <c r="J78" i="47"/>
  <c r="J73" i="47" s="1"/>
  <c r="K89" i="45"/>
  <c r="M89" i="45"/>
  <c r="H89" i="45"/>
  <c r="K90" i="45"/>
  <c r="M90" i="45"/>
  <c r="H90" i="45"/>
  <c r="J71" i="47" l="1"/>
  <c r="J74" i="47"/>
  <c r="J72" i="47"/>
  <c r="J76" i="47"/>
  <c r="J77" i="47"/>
  <c r="J75" i="47"/>
  <c r="M19" i="45"/>
  <c r="K19" i="45"/>
  <c r="H19" i="45"/>
  <c r="I19" i="45" s="1"/>
  <c r="B19" i="45"/>
  <c r="M18" i="45" l="1"/>
  <c r="K18" i="45"/>
  <c r="H18" i="45"/>
  <c r="I18" i="45" s="1"/>
  <c r="B18" i="45"/>
  <c r="M17" i="45"/>
  <c r="K17" i="45"/>
  <c r="H17" i="45"/>
  <c r="I17" i="45" s="1"/>
  <c r="B17" i="45"/>
  <c r="M14" i="45"/>
  <c r="K14" i="45"/>
  <c r="H14" i="45"/>
  <c r="I14" i="45" s="1"/>
  <c r="B14" i="45"/>
  <c r="M13" i="45"/>
  <c r="K13" i="45"/>
  <c r="H13" i="45"/>
  <c r="I13" i="45" s="1"/>
  <c r="B13" i="45"/>
  <c r="M23" i="45" l="1"/>
  <c r="H23" i="45"/>
  <c r="I23" i="45" s="1"/>
  <c r="B23" i="45"/>
  <c r="M87" i="45" l="1"/>
  <c r="M88" i="45"/>
  <c r="K87" i="45"/>
  <c r="K88" i="45"/>
  <c r="H88" i="45"/>
  <c r="H38" i="45"/>
  <c r="I38" i="45"/>
  <c r="H39" i="45"/>
  <c r="I39" i="45" s="1"/>
  <c r="H40" i="45"/>
  <c r="I40" i="45"/>
  <c r="H41" i="45"/>
  <c r="I41" i="45"/>
  <c r="B37" i="45"/>
  <c r="B38" i="45"/>
  <c r="B39" i="45"/>
  <c r="B40" i="45"/>
  <c r="B41" i="45"/>
  <c r="K38" i="45"/>
  <c r="K39" i="45"/>
  <c r="K40" i="45"/>
  <c r="H87" i="45" l="1"/>
  <c r="K8" i="45" l="1"/>
  <c r="M8" i="45"/>
  <c r="H8" i="45"/>
  <c r="I8" i="45" s="1"/>
  <c r="B8" i="45"/>
  <c r="AI104" i="45" l="1"/>
  <c r="AI99" i="45" s="1"/>
  <c r="AI93" i="45"/>
  <c r="AI3" i="45"/>
  <c r="AI2" i="45"/>
  <c r="AH104" i="45"/>
  <c r="AH93" i="45"/>
  <c r="AH3" i="45"/>
  <c r="AH2" i="45"/>
  <c r="AG104" i="45"/>
  <c r="AG93" i="45"/>
  <c r="AG3" i="45"/>
  <c r="AG2" i="45"/>
  <c r="AF104" i="45"/>
  <c r="AF93" i="45"/>
  <c r="AF3" i="45"/>
  <c r="AF2" i="45"/>
  <c r="AE104" i="45"/>
  <c r="AE93" i="45"/>
  <c r="AE3" i="45"/>
  <c r="AE2" i="45"/>
  <c r="AJ104" i="45"/>
  <c r="AJ93" i="45"/>
  <c r="AJ3" i="45"/>
  <c r="AJ2" i="45"/>
  <c r="AD104" i="45"/>
  <c r="AD93" i="45"/>
  <c r="AD3" i="45"/>
  <c r="AD2" i="45"/>
  <c r="AI95" i="45" l="1"/>
  <c r="AG103" i="45"/>
  <c r="AG102" i="45"/>
  <c r="AJ103" i="45"/>
  <c r="AJ102" i="45"/>
  <c r="AI96" i="45"/>
  <c r="AD103" i="45"/>
  <c r="AD102" i="45"/>
  <c r="AF103" i="45"/>
  <c r="AF102" i="45"/>
  <c r="AG96" i="45"/>
  <c r="AI97" i="45"/>
  <c r="AH103" i="45"/>
  <c r="AH102" i="45"/>
  <c r="AE103" i="45"/>
  <c r="AE102" i="45"/>
  <c r="AG95" i="45"/>
  <c r="AG101" i="45"/>
  <c r="AI103" i="45"/>
  <c r="AI102" i="45"/>
  <c r="AI100" i="45"/>
  <c r="AD95" i="45"/>
  <c r="AG97" i="45"/>
  <c r="AI101" i="45"/>
  <c r="AD99" i="45"/>
  <c r="AG100" i="45"/>
  <c r="AJ99" i="45"/>
  <c r="AI94" i="45"/>
  <c r="AI98" i="45"/>
  <c r="AJ96" i="45"/>
  <c r="AJ97" i="45"/>
  <c r="AJ95" i="45"/>
  <c r="AJ100" i="45"/>
  <c r="AG99" i="45"/>
  <c r="AH95" i="45"/>
  <c r="AH99" i="45"/>
  <c r="AH96" i="45"/>
  <c r="AH100" i="45"/>
  <c r="AH97" i="45"/>
  <c r="AH101" i="45"/>
  <c r="AH94" i="45"/>
  <c r="AH98" i="45"/>
  <c r="AG94" i="45"/>
  <c r="AG98" i="45"/>
  <c r="AF95" i="45"/>
  <c r="AF99" i="45"/>
  <c r="AF96" i="45"/>
  <c r="AF100" i="45"/>
  <c r="AF97" i="45"/>
  <c r="AF101" i="45"/>
  <c r="AF94" i="45"/>
  <c r="AF98" i="45"/>
  <c r="AE95" i="45"/>
  <c r="AE96" i="45"/>
  <c r="AE97" i="45"/>
  <c r="AE101" i="45"/>
  <c r="AE99" i="45"/>
  <c r="AE100" i="45"/>
  <c r="AE94" i="45"/>
  <c r="AE98" i="45"/>
  <c r="AJ101" i="45"/>
  <c r="AJ94" i="45"/>
  <c r="AJ98" i="45"/>
  <c r="AD97" i="45"/>
  <c r="AD101" i="45"/>
  <c r="AD96" i="45"/>
  <c r="AD100" i="45"/>
  <c r="AD94" i="45"/>
  <c r="AD98" i="45"/>
  <c r="B48" i="45"/>
  <c r="H48" i="45"/>
  <c r="I48" i="45" s="1"/>
  <c r="K48" i="45"/>
  <c r="M48" i="45"/>
  <c r="B49" i="45"/>
  <c r="H49" i="45"/>
  <c r="I49" i="45" s="1"/>
  <c r="K49" i="45"/>
  <c r="M49" i="45"/>
  <c r="B50" i="45"/>
  <c r="H50" i="45"/>
  <c r="I50" i="45" s="1"/>
  <c r="K50" i="45"/>
  <c r="M50" i="45"/>
  <c r="B61" i="45"/>
  <c r="H61" i="45"/>
  <c r="I61" i="45" s="1"/>
  <c r="K61" i="45"/>
  <c r="M61" i="45"/>
  <c r="B62" i="45"/>
  <c r="H62" i="45"/>
  <c r="I62" i="45" s="1"/>
  <c r="K62" i="45"/>
  <c r="M62" i="45"/>
  <c r="B63" i="45"/>
  <c r="H63" i="45"/>
  <c r="I63" i="45" s="1"/>
  <c r="K63" i="45"/>
  <c r="M63" i="45"/>
  <c r="K51" i="45" l="1"/>
  <c r="M11" i="45" l="1"/>
  <c r="K11" i="45"/>
  <c r="H11" i="45"/>
  <c r="I11" i="45" s="1"/>
  <c r="B11" i="45"/>
  <c r="M10" i="45"/>
  <c r="K10" i="45"/>
  <c r="H10" i="45"/>
  <c r="I10" i="45" s="1"/>
  <c r="B10" i="45"/>
  <c r="M9" i="45"/>
  <c r="K9" i="45"/>
  <c r="H9" i="45"/>
  <c r="I9" i="45" s="1"/>
  <c r="B9" i="45"/>
  <c r="B30" i="45" l="1"/>
  <c r="H30" i="45"/>
  <c r="I30" i="45"/>
  <c r="K30" i="45"/>
  <c r="M30" i="45"/>
  <c r="K72" i="45"/>
  <c r="K73" i="45"/>
  <c r="K74" i="45"/>
  <c r="M65" i="45"/>
  <c r="K65" i="45"/>
  <c r="B65" i="45"/>
  <c r="H54" i="45"/>
  <c r="I54" i="45" s="1"/>
  <c r="B54" i="45"/>
  <c r="M43" i="45"/>
  <c r="K43" i="45"/>
  <c r="B43" i="45"/>
  <c r="M74" i="45"/>
  <c r="H74" i="45"/>
  <c r="I74" i="45" s="1"/>
  <c r="B74" i="45"/>
  <c r="M31" i="45"/>
  <c r="K31" i="45"/>
  <c r="H31" i="45"/>
  <c r="I31" i="45" s="1"/>
  <c r="B31" i="45"/>
  <c r="M24" i="45"/>
  <c r="K24" i="45"/>
  <c r="H24" i="45"/>
  <c r="I24" i="45" s="1"/>
  <c r="B24" i="45"/>
  <c r="M22" i="45"/>
  <c r="K22" i="45"/>
  <c r="H22" i="45"/>
  <c r="I22" i="45" s="1"/>
  <c r="B22" i="45"/>
  <c r="M5" i="45"/>
  <c r="K5" i="45"/>
  <c r="H5" i="45"/>
  <c r="I5" i="45" s="1"/>
  <c r="B5" i="45"/>
  <c r="M16" i="44" l="1"/>
  <c r="K16" i="44"/>
  <c r="B16" i="44"/>
  <c r="AK93" i="45" l="1"/>
  <c r="H4" i="45"/>
  <c r="H6" i="45"/>
  <c r="I6" i="45" s="1"/>
  <c r="H7" i="45"/>
  <c r="I7" i="45" s="1"/>
  <c r="H12" i="45"/>
  <c r="I12" i="45" s="1"/>
  <c r="H20" i="45"/>
  <c r="I20" i="45" s="1"/>
  <c r="H21" i="45"/>
  <c r="H25" i="45"/>
  <c r="H26" i="45"/>
  <c r="H28" i="45"/>
  <c r="I28" i="45" s="1"/>
  <c r="H29" i="45"/>
  <c r="H32" i="45"/>
  <c r="I32" i="45" s="1"/>
  <c r="H33" i="45"/>
  <c r="H34" i="45"/>
  <c r="H35" i="45"/>
  <c r="I35" i="45" s="1"/>
  <c r="H36" i="45"/>
  <c r="H37" i="45"/>
  <c r="H42" i="45"/>
  <c r="H44" i="45"/>
  <c r="I44" i="45" s="1"/>
  <c r="H45" i="45"/>
  <c r="I45" i="45" s="1"/>
  <c r="H46" i="45"/>
  <c r="I46" i="45" s="1"/>
  <c r="H47" i="45"/>
  <c r="I47" i="45" s="1"/>
  <c r="H51" i="45"/>
  <c r="I51" i="45" s="1"/>
  <c r="H52" i="45"/>
  <c r="H53" i="45"/>
  <c r="H55" i="45"/>
  <c r="I55" i="45" s="1"/>
  <c r="H27" i="45"/>
  <c r="I27" i="45" s="1"/>
  <c r="H57" i="45"/>
  <c r="H58" i="45"/>
  <c r="H59" i="45"/>
  <c r="I59" i="45" s="1"/>
  <c r="H60" i="45"/>
  <c r="I60" i="45" s="1"/>
  <c r="H64" i="45"/>
  <c r="H66" i="45"/>
  <c r="H67" i="45"/>
  <c r="H68" i="45"/>
  <c r="H69" i="45"/>
  <c r="I69" i="45" s="1"/>
  <c r="H70" i="45"/>
  <c r="I70" i="45" s="1"/>
  <c r="H72" i="45"/>
  <c r="I72" i="45" s="1"/>
  <c r="H73" i="45"/>
  <c r="H75" i="45"/>
  <c r="I75" i="45" s="1"/>
  <c r="H76" i="45"/>
  <c r="I76" i="45" s="1"/>
  <c r="H77" i="45"/>
  <c r="I77" i="45" s="1"/>
  <c r="H78" i="45"/>
  <c r="I78" i="45" s="1"/>
  <c r="H79" i="45"/>
  <c r="I79" i="45" s="1"/>
  <c r="H80" i="45"/>
  <c r="I80" i="45" s="1"/>
  <c r="H82" i="45"/>
  <c r="I82" i="45" s="1"/>
  <c r="H83" i="45"/>
  <c r="I83" i="45" s="1"/>
  <c r="H84" i="45"/>
  <c r="I84" i="45" s="1"/>
  <c r="H85" i="45"/>
  <c r="I85" i="45" s="1"/>
  <c r="H86" i="45"/>
  <c r="I86" i="45" s="1"/>
  <c r="H92" i="45"/>
  <c r="I92" i="45" s="1"/>
  <c r="AM104" i="45"/>
  <c r="AL104" i="45"/>
  <c r="AK104" i="45"/>
  <c r="AK100" i="45" s="1"/>
  <c r="AC104" i="45"/>
  <c r="AB104" i="45"/>
  <c r="AA104" i="45"/>
  <c r="Z104" i="45"/>
  <c r="Y104" i="45"/>
  <c r="X104" i="45"/>
  <c r="W104" i="45"/>
  <c r="V104" i="45"/>
  <c r="U104" i="45"/>
  <c r="T104" i="45"/>
  <c r="S104" i="45"/>
  <c r="R104" i="45"/>
  <c r="Q104" i="45"/>
  <c r="P104" i="45"/>
  <c r="O104" i="45"/>
  <c r="N104" i="45"/>
  <c r="J93" i="45"/>
  <c r="M92" i="45"/>
  <c r="B92" i="45"/>
  <c r="M86" i="45"/>
  <c r="K86" i="45"/>
  <c r="B86" i="45"/>
  <c r="M85" i="45"/>
  <c r="K85" i="45"/>
  <c r="B85" i="45"/>
  <c r="M84" i="45"/>
  <c r="K84" i="45"/>
  <c r="B84" i="45"/>
  <c r="M83" i="45"/>
  <c r="K83" i="45"/>
  <c r="B83" i="45"/>
  <c r="M82" i="45"/>
  <c r="K82" i="45"/>
  <c r="B82" i="45"/>
  <c r="M81" i="45"/>
  <c r="K81" i="45"/>
  <c r="H81" i="45"/>
  <c r="I81" i="45" s="1"/>
  <c r="B81" i="45"/>
  <c r="M80" i="45"/>
  <c r="K80" i="45"/>
  <c r="B80" i="45"/>
  <c r="M79" i="45"/>
  <c r="K79" i="45"/>
  <c r="B79" i="45"/>
  <c r="M78" i="45"/>
  <c r="B78" i="45"/>
  <c r="M77" i="45"/>
  <c r="K77" i="45"/>
  <c r="B77" i="45"/>
  <c r="M76" i="45"/>
  <c r="K76" i="45"/>
  <c r="B76" i="45"/>
  <c r="M75" i="45"/>
  <c r="K75" i="45"/>
  <c r="B75" i="45"/>
  <c r="I73" i="45"/>
  <c r="B73" i="45"/>
  <c r="M72" i="45"/>
  <c r="B72" i="45"/>
  <c r="M70" i="45"/>
  <c r="K70" i="45"/>
  <c r="B70" i="45"/>
  <c r="M69" i="45"/>
  <c r="K69" i="45"/>
  <c r="B69" i="45"/>
  <c r="M68" i="45"/>
  <c r="K68" i="45"/>
  <c r="I68" i="45"/>
  <c r="B68" i="45"/>
  <c r="M67" i="45"/>
  <c r="K67" i="45"/>
  <c r="I67" i="45"/>
  <c r="B67" i="45"/>
  <c r="M66" i="45"/>
  <c r="K66" i="45"/>
  <c r="I66" i="45"/>
  <c r="B66" i="45"/>
  <c r="M64" i="45"/>
  <c r="K64" i="45"/>
  <c r="I64" i="45"/>
  <c r="B64" i="45"/>
  <c r="M60" i="45"/>
  <c r="K60" i="45"/>
  <c r="B60" i="45"/>
  <c r="M59" i="45"/>
  <c r="K59" i="45"/>
  <c r="B59" i="45"/>
  <c r="M58" i="45"/>
  <c r="K58" i="45"/>
  <c r="I58" i="45"/>
  <c r="B58" i="45"/>
  <c r="M57" i="45"/>
  <c r="K57" i="45"/>
  <c r="I57" i="45"/>
  <c r="B57" i="45"/>
  <c r="M27" i="45"/>
  <c r="K27" i="45"/>
  <c r="B27" i="45"/>
  <c r="M55" i="45"/>
  <c r="K55" i="45"/>
  <c r="B55" i="45"/>
  <c r="M53" i="45"/>
  <c r="K53" i="45"/>
  <c r="I53" i="45"/>
  <c r="B53" i="45"/>
  <c r="M52" i="45"/>
  <c r="K52" i="45"/>
  <c r="I52" i="45"/>
  <c r="B52" i="45"/>
  <c r="M51" i="45"/>
  <c r="B51" i="45"/>
  <c r="M47" i="45"/>
  <c r="K47" i="45"/>
  <c r="B47" i="45"/>
  <c r="M46" i="45"/>
  <c r="K46" i="45"/>
  <c r="B46" i="45"/>
  <c r="M45" i="45"/>
  <c r="K45" i="45"/>
  <c r="B45" i="45"/>
  <c r="M44" i="45"/>
  <c r="K44" i="45"/>
  <c r="B44" i="45"/>
  <c r="M42" i="45"/>
  <c r="K42" i="45"/>
  <c r="I42" i="45"/>
  <c r="B42" i="45"/>
  <c r="M41" i="45"/>
  <c r="K41" i="45"/>
  <c r="M37" i="45"/>
  <c r="K37" i="45"/>
  <c r="I37" i="45"/>
  <c r="M36" i="45"/>
  <c r="K36" i="45"/>
  <c r="I36" i="45"/>
  <c r="B36" i="45"/>
  <c r="M35" i="45"/>
  <c r="K35" i="45"/>
  <c r="B35" i="45"/>
  <c r="M34" i="45"/>
  <c r="K34" i="45"/>
  <c r="I34" i="45"/>
  <c r="B34" i="45"/>
  <c r="M33" i="45"/>
  <c r="K33" i="45"/>
  <c r="I33" i="45"/>
  <c r="B33" i="45"/>
  <c r="M32" i="45"/>
  <c r="K32" i="45"/>
  <c r="B32" i="45"/>
  <c r="M29" i="45"/>
  <c r="K29" i="45"/>
  <c r="I29" i="45"/>
  <c r="B29" i="45"/>
  <c r="M28" i="45"/>
  <c r="K28" i="45"/>
  <c r="B28" i="45"/>
  <c r="M26" i="45"/>
  <c r="K26" i="45"/>
  <c r="I26" i="45"/>
  <c r="B26" i="45"/>
  <c r="M25" i="45"/>
  <c r="K25" i="45"/>
  <c r="I25" i="45"/>
  <c r="B25" i="45"/>
  <c r="M21" i="45"/>
  <c r="K21" i="45"/>
  <c r="I21" i="45"/>
  <c r="B21" i="45"/>
  <c r="M20" i="45"/>
  <c r="K20" i="45"/>
  <c r="B20" i="45"/>
  <c r="M12" i="45"/>
  <c r="K12" i="45"/>
  <c r="B12" i="45"/>
  <c r="M7" i="45"/>
  <c r="K7" i="45"/>
  <c r="B7" i="45"/>
  <c r="M6" i="45"/>
  <c r="K6" i="45"/>
  <c r="B6" i="45"/>
  <c r="M4" i="45"/>
  <c r="K4" i="45"/>
  <c r="I4" i="45"/>
  <c r="B4" i="45"/>
  <c r="Y103" i="45" l="1"/>
  <c r="Y102" i="45"/>
  <c r="AC103" i="45"/>
  <c r="AC102" i="45"/>
  <c r="Z103" i="45"/>
  <c r="Z102" i="45"/>
  <c r="AK103" i="45"/>
  <c r="AK102" i="45"/>
  <c r="S98" i="45"/>
  <c r="S102" i="45"/>
  <c r="AA100" i="45"/>
  <c r="AA102" i="45"/>
  <c r="AL99" i="45"/>
  <c r="AL102" i="45"/>
  <c r="T103" i="45"/>
  <c r="T102" i="45"/>
  <c r="X96" i="45"/>
  <c r="X102" i="45"/>
  <c r="AB103" i="45"/>
  <c r="AB102" i="45"/>
  <c r="AM103" i="45"/>
  <c r="AM102" i="45"/>
  <c r="W103" i="45"/>
  <c r="W102" i="45"/>
  <c r="V101" i="45"/>
  <c r="V102" i="45"/>
  <c r="U103" i="45"/>
  <c r="U102" i="45"/>
  <c r="R98" i="45"/>
  <c r="R102" i="45"/>
  <c r="Q103" i="45"/>
  <c r="Q102" i="45"/>
  <c r="P103" i="45"/>
  <c r="P102" i="45"/>
  <c r="O103" i="45"/>
  <c r="O102" i="45"/>
  <c r="N103" i="45"/>
  <c r="N102" i="45"/>
  <c r="AK94" i="45"/>
  <c r="AK95" i="45"/>
  <c r="Z97" i="45"/>
  <c r="K104" i="45"/>
  <c r="T97" i="45"/>
  <c r="T100" i="45"/>
  <c r="AM97" i="45"/>
  <c r="P96" i="45"/>
  <c r="R96" i="45"/>
  <c r="V94" i="45"/>
  <c r="V99" i="45"/>
  <c r="X95" i="45"/>
  <c r="AB96" i="45"/>
  <c r="T98" i="45"/>
  <c r="AM101" i="45"/>
  <c r="N99" i="45"/>
  <c r="R101" i="45"/>
  <c r="N98" i="45"/>
  <c r="O98" i="45"/>
  <c r="X99" i="45"/>
  <c r="AL94" i="45"/>
  <c r="S101" i="45"/>
  <c r="O94" i="45"/>
  <c r="W100" i="45"/>
  <c r="S97" i="45"/>
  <c r="X94" i="45"/>
  <c r="AM94" i="45"/>
  <c r="AB95" i="45"/>
  <c r="AM96" i="45"/>
  <c r="X97" i="45"/>
  <c r="X98" i="45"/>
  <c r="P99" i="45"/>
  <c r="AB99" i="45"/>
  <c r="AM100" i="45"/>
  <c r="T101" i="45"/>
  <c r="X103" i="45"/>
  <c r="P94" i="45"/>
  <c r="AB94" i="45"/>
  <c r="P95" i="45"/>
  <c r="T96" i="45"/>
  <c r="P97" i="45"/>
  <c r="AB98" i="45"/>
  <c r="T99" i="45"/>
  <c r="AM99" i="45"/>
  <c r="X100" i="45"/>
  <c r="P101" i="45"/>
  <c r="X101" i="45"/>
  <c r="T94" i="45"/>
  <c r="T95" i="45"/>
  <c r="AM95" i="45"/>
  <c r="AB97" i="45"/>
  <c r="P98" i="45"/>
  <c r="AM98" i="45"/>
  <c r="P100" i="45"/>
  <c r="AB100" i="45"/>
  <c r="AB101" i="45"/>
  <c r="Z95" i="45"/>
  <c r="N97" i="45"/>
  <c r="AK98" i="45"/>
  <c r="R94" i="45"/>
  <c r="Z94" i="45"/>
  <c r="AA95" i="45"/>
  <c r="N96" i="45"/>
  <c r="V96" i="45"/>
  <c r="V97" i="45"/>
  <c r="AK97" i="45"/>
  <c r="AL98" i="45"/>
  <c r="R99" i="45"/>
  <c r="Z99" i="45"/>
  <c r="Z100" i="45"/>
  <c r="N101" i="45"/>
  <c r="V103" i="45"/>
  <c r="R95" i="45"/>
  <c r="Z96" i="45"/>
  <c r="V98" i="45"/>
  <c r="AK99" i="45"/>
  <c r="R100" i="45"/>
  <c r="Z101" i="45"/>
  <c r="R103" i="45"/>
  <c r="N94" i="45"/>
  <c r="N95" i="45"/>
  <c r="V95" i="45"/>
  <c r="W96" i="45"/>
  <c r="AK96" i="45"/>
  <c r="R97" i="45"/>
  <c r="Z98" i="45"/>
  <c r="AA99" i="45"/>
  <c r="N100" i="45"/>
  <c r="V100" i="45"/>
  <c r="AK101" i="45"/>
  <c r="AA94" i="45"/>
  <c r="W95" i="45"/>
  <c r="S96" i="45"/>
  <c r="O97" i="45"/>
  <c r="AL97" i="45"/>
  <c r="AA98" i="45"/>
  <c r="W99" i="45"/>
  <c r="S100" i="45"/>
  <c r="O101" i="45"/>
  <c r="AL101" i="45"/>
  <c r="S103" i="45"/>
  <c r="AA103" i="45"/>
  <c r="W94" i="45"/>
  <c r="S95" i="45"/>
  <c r="O96" i="45"/>
  <c r="AL96" i="45"/>
  <c r="AA97" i="45"/>
  <c r="W98" i="45"/>
  <c r="S99" i="45"/>
  <c r="O100" i="45"/>
  <c r="AL100" i="45"/>
  <c r="AA101" i="45"/>
  <c r="AL103" i="45"/>
  <c r="S94" i="45"/>
  <c r="O95" i="45"/>
  <c r="AL95" i="45"/>
  <c r="AA96" i="45"/>
  <c r="W97" i="45"/>
  <c r="O99" i="45"/>
  <c r="W101" i="45"/>
  <c r="Q95" i="45"/>
  <c r="U95" i="45"/>
  <c r="Y95" i="45"/>
  <c r="AC95" i="45"/>
  <c r="Q99" i="45"/>
  <c r="U99" i="45"/>
  <c r="Y99" i="45"/>
  <c r="AC99" i="45"/>
  <c r="P2" i="45"/>
  <c r="T2" i="45"/>
  <c r="AM2" i="45"/>
  <c r="Y3" i="45"/>
  <c r="O93" i="45"/>
  <c r="AA93" i="45"/>
  <c r="Y2" i="45"/>
  <c r="AK3" i="45"/>
  <c r="P93" i="45"/>
  <c r="T93" i="45"/>
  <c r="X93" i="45"/>
  <c r="AB93" i="45"/>
  <c r="AM93" i="45"/>
  <c r="Q96" i="45"/>
  <c r="U96" i="45"/>
  <c r="Y96" i="45"/>
  <c r="AC96" i="45"/>
  <c r="Q100" i="45"/>
  <c r="U100" i="45"/>
  <c r="Y100" i="45"/>
  <c r="AC100" i="45"/>
  <c r="X2" i="45"/>
  <c r="Q3" i="45"/>
  <c r="S93" i="45"/>
  <c r="W93" i="45"/>
  <c r="AL93" i="45"/>
  <c r="Q2" i="45"/>
  <c r="AC2" i="45"/>
  <c r="R3" i="45"/>
  <c r="Z3" i="45"/>
  <c r="R2" i="45"/>
  <c r="AK2" i="45"/>
  <c r="Q93" i="45"/>
  <c r="U93" i="45"/>
  <c r="Y93" i="45"/>
  <c r="AC93" i="45"/>
  <c r="Q97" i="45"/>
  <c r="U97" i="45"/>
  <c r="Y97" i="45"/>
  <c r="AC97" i="45"/>
  <c r="Q101" i="45"/>
  <c r="U101" i="45"/>
  <c r="Y101" i="45"/>
  <c r="AC101" i="45"/>
  <c r="AB2" i="45"/>
  <c r="U3" i="45"/>
  <c r="AC3" i="45"/>
  <c r="U2" i="45"/>
  <c r="N3" i="45"/>
  <c r="V3" i="45"/>
  <c r="N2" i="45"/>
  <c r="V2" i="45"/>
  <c r="Z2" i="45"/>
  <c r="O3" i="45"/>
  <c r="S3" i="45"/>
  <c r="W3" i="45"/>
  <c r="AA3" i="45"/>
  <c r="AL3" i="45"/>
  <c r="O2" i="45"/>
  <c r="S2" i="45"/>
  <c r="W2" i="45"/>
  <c r="AA2" i="45"/>
  <c r="AL2" i="45"/>
  <c r="P3" i="45"/>
  <c r="T3" i="45"/>
  <c r="X3" i="45"/>
  <c r="AB3" i="45"/>
  <c r="AM3" i="45"/>
  <c r="N93" i="45"/>
  <c r="R93" i="45"/>
  <c r="V93" i="45"/>
  <c r="Z93" i="45"/>
  <c r="Q94" i="45"/>
  <c r="U94" i="45"/>
  <c r="Y94" i="45"/>
  <c r="AC94" i="45"/>
  <c r="Q98" i="45"/>
  <c r="U98" i="45"/>
  <c r="Y98" i="45"/>
  <c r="AC98" i="45"/>
  <c r="M14" i="44"/>
  <c r="K14" i="44"/>
  <c r="B14" i="44"/>
  <c r="M17" i="44"/>
  <c r="K17" i="44"/>
  <c r="B17" i="44"/>
  <c r="K93" i="45" l="1"/>
  <c r="K102" i="45"/>
  <c r="K97" i="45"/>
  <c r="K98" i="45"/>
  <c r="K94" i="45"/>
  <c r="K101" i="45"/>
  <c r="K100" i="45"/>
  <c r="K95" i="45"/>
  <c r="K96" i="45"/>
  <c r="K103" i="45"/>
  <c r="J104" i="45"/>
  <c r="K99" i="45"/>
  <c r="P42" i="5"/>
  <c r="Q42" i="5" s="1"/>
  <c r="P27" i="5"/>
  <c r="P28" i="5"/>
  <c r="P29" i="5"/>
  <c r="P30" i="5"/>
  <c r="P31" i="5"/>
  <c r="P32" i="5"/>
  <c r="P33" i="5"/>
  <c r="P34" i="5"/>
  <c r="P35" i="5"/>
  <c r="P37" i="5"/>
  <c r="P38" i="5"/>
  <c r="J102" i="45" l="1"/>
  <c r="J101" i="45"/>
  <c r="J103" i="45"/>
  <c r="J100" i="45"/>
  <c r="J97" i="45"/>
  <c r="J96" i="45"/>
  <c r="J98" i="45"/>
  <c r="J95" i="45"/>
  <c r="J94" i="45"/>
  <c r="J99" i="45"/>
  <c r="H56" i="44"/>
  <c r="N84" i="44" l="1"/>
  <c r="N76" i="44" s="1"/>
  <c r="O84" i="44"/>
  <c r="O77" i="44" s="1"/>
  <c r="P84" i="44"/>
  <c r="P78" i="44" s="1"/>
  <c r="Q84" i="44"/>
  <c r="Q75" i="44" s="1"/>
  <c r="R84" i="44"/>
  <c r="R76" i="44" s="1"/>
  <c r="S84" i="44"/>
  <c r="S77" i="44" s="1"/>
  <c r="T84" i="44"/>
  <c r="T78" i="44" s="1"/>
  <c r="AJ84" i="44"/>
  <c r="AJ81" i="44" s="1"/>
  <c r="AI84" i="44"/>
  <c r="AI82" i="44" s="1"/>
  <c r="AH84" i="44"/>
  <c r="AH81" i="44" s="1"/>
  <c r="AK84" i="44"/>
  <c r="AK83" i="44" s="1"/>
  <c r="AG84" i="44"/>
  <c r="AG83" i="44" s="1"/>
  <c r="AL84" i="44"/>
  <c r="AL80" i="44" s="1"/>
  <c r="AI79" i="44" l="1"/>
  <c r="AI77" i="44"/>
  <c r="AJ80" i="44"/>
  <c r="AH76" i="44"/>
  <c r="AI81" i="44"/>
  <c r="AJ76" i="44"/>
  <c r="AG78" i="44"/>
  <c r="S82" i="44"/>
  <c r="T79" i="44"/>
  <c r="R77" i="44"/>
  <c r="O82" i="44"/>
  <c r="P79" i="44"/>
  <c r="N77" i="44"/>
  <c r="AH78" i="44"/>
  <c r="AH82" i="44"/>
  <c r="AK80" i="44"/>
  <c r="AH75" i="44"/>
  <c r="AI78" i="44"/>
  <c r="AI80" i="44"/>
  <c r="AH83" i="44"/>
  <c r="T83" i="44"/>
  <c r="R81" i="44"/>
  <c r="S78" i="44"/>
  <c r="T75" i="44"/>
  <c r="AK78" i="44"/>
  <c r="AI76" i="44"/>
  <c r="AH80" i="44"/>
  <c r="AG75" i="44"/>
  <c r="AK76" i="44"/>
  <c r="AK82" i="44"/>
  <c r="AI75" i="44"/>
  <c r="AH77" i="44"/>
  <c r="AH79" i="44"/>
  <c r="AI83" i="44"/>
  <c r="P83" i="44"/>
  <c r="N81" i="44"/>
  <c r="O78" i="44"/>
  <c r="P75" i="44"/>
  <c r="Q76" i="44"/>
  <c r="AJ75" i="44"/>
  <c r="AJ79" i="44"/>
  <c r="AJ83" i="44"/>
  <c r="S83" i="44"/>
  <c r="O83" i="44"/>
  <c r="R82" i="44"/>
  <c r="N82" i="44"/>
  <c r="Q81" i="44"/>
  <c r="T80" i="44"/>
  <c r="P80" i="44"/>
  <c r="S79" i="44"/>
  <c r="O79" i="44"/>
  <c r="R78" i="44"/>
  <c r="N78" i="44"/>
  <c r="Q77" i="44"/>
  <c r="T76" i="44"/>
  <c r="P76" i="44"/>
  <c r="S75" i="44"/>
  <c r="O75" i="44"/>
  <c r="AJ78" i="44"/>
  <c r="AJ82" i="44"/>
  <c r="R83" i="44"/>
  <c r="N83" i="44"/>
  <c r="Q82" i="44"/>
  <c r="T81" i="44"/>
  <c r="P81" i="44"/>
  <c r="S80" i="44"/>
  <c r="O80" i="44"/>
  <c r="R79" i="44"/>
  <c r="N79" i="44"/>
  <c r="Q78" i="44"/>
  <c r="T77" i="44"/>
  <c r="P77" i="44"/>
  <c r="S76" i="44"/>
  <c r="O76" i="44"/>
  <c r="R75" i="44"/>
  <c r="N75" i="44"/>
  <c r="Q80" i="44"/>
  <c r="AJ77" i="44"/>
  <c r="Q83" i="44"/>
  <c r="T82" i="44"/>
  <c r="P82" i="44"/>
  <c r="S81" i="44"/>
  <c r="O81" i="44"/>
  <c r="R80" i="44"/>
  <c r="N80" i="44"/>
  <c r="Q79" i="44"/>
  <c r="AG76" i="44"/>
  <c r="AG81" i="44"/>
  <c r="AG79" i="44"/>
  <c r="AG82" i="44"/>
  <c r="AG77" i="44"/>
  <c r="AG80" i="44"/>
  <c r="AK75" i="44"/>
  <c r="AK77" i="44"/>
  <c r="AK79" i="44"/>
  <c r="AK81" i="44"/>
  <c r="AL77" i="44"/>
  <c r="AL81" i="44"/>
  <c r="AL78" i="44"/>
  <c r="AL82" i="44"/>
  <c r="AL75" i="44"/>
  <c r="AL83" i="44"/>
  <c r="AL79" i="44"/>
  <c r="AL76" i="44"/>
  <c r="M13" i="44"/>
  <c r="K13" i="44"/>
  <c r="B13" i="44"/>
  <c r="B11" i="44"/>
  <c r="M24" i="44" l="1"/>
  <c r="K24" i="44"/>
  <c r="B24" i="44"/>
  <c r="K8" i="44"/>
  <c r="M7" i="44"/>
  <c r="K7" i="44"/>
  <c r="B7" i="44"/>
  <c r="M6" i="44"/>
  <c r="B6" i="44"/>
  <c r="M33" i="44"/>
  <c r="K33" i="44"/>
  <c r="B33" i="44"/>
  <c r="M47" i="44"/>
  <c r="K47" i="44"/>
  <c r="B47" i="44"/>
  <c r="K58" i="43"/>
  <c r="K59" i="43" l="1"/>
  <c r="K60" i="43"/>
  <c r="M33" i="43"/>
  <c r="K33" i="43"/>
  <c r="B33" i="43"/>
  <c r="M32" i="43"/>
  <c r="K32" i="43"/>
  <c r="B32" i="43"/>
  <c r="M5" i="44"/>
  <c r="K5" i="44"/>
  <c r="B5" i="44"/>
  <c r="AE84" i="44"/>
  <c r="AE83" i="44" s="1"/>
  <c r="AM84" i="44"/>
  <c r="AM83" i="44" s="1"/>
  <c r="AF84" i="44"/>
  <c r="AF81" i="44" s="1"/>
  <c r="AD84" i="44"/>
  <c r="AD81" i="44" s="1"/>
  <c r="AC84" i="44"/>
  <c r="AC83" i="44" s="1"/>
  <c r="AB84" i="44"/>
  <c r="AB82" i="44" s="1"/>
  <c r="AA84" i="44"/>
  <c r="AA83" i="44" s="1"/>
  <c r="Z84" i="44"/>
  <c r="Z82" i="44" s="1"/>
  <c r="Y84" i="44"/>
  <c r="Y83" i="44" s="1"/>
  <c r="X84" i="44"/>
  <c r="X81" i="44" s="1"/>
  <c r="W84" i="44"/>
  <c r="W83" i="44" s="1"/>
  <c r="V84" i="44"/>
  <c r="V83" i="44" s="1"/>
  <c r="U84" i="44"/>
  <c r="U83" i="44" s="1"/>
  <c r="AA78" i="44"/>
  <c r="J74" i="44"/>
  <c r="I73" i="44"/>
  <c r="H73" i="44"/>
  <c r="B73" i="44"/>
  <c r="I72" i="44"/>
  <c r="H72" i="44"/>
  <c r="B72" i="44"/>
  <c r="I71" i="44"/>
  <c r="H71" i="44"/>
  <c r="B71" i="44"/>
  <c r="I70" i="44"/>
  <c r="H70" i="44"/>
  <c r="B70" i="44"/>
  <c r="I69" i="44"/>
  <c r="H69" i="44"/>
  <c r="B69" i="44"/>
  <c r="I68" i="44"/>
  <c r="H68" i="44"/>
  <c r="B68" i="44"/>
  <c r="I67" i="44"/>
  <c r="H67" i="44"/>
  <c r="B67" i="44"/>
  <c r="M66" i="44"/>
  <c r="K66" i="44"/>
  <c r="I66" i="44"/>
  <c r="H66" i="44"/>
  <c r="B66" i="44"/>
  <c r="M65" i="44"/>
  <c r="K65" i="44"/>
  <c r="B65" i="44"/>
  <c r="M64" i="44"/>
  <c r="K64" i="44"/>
  <c r="B64" i="44"/>
  <c r="M63" i="44"/>
  <c r="K63" i="44"/>
  <c r="B63" i="44"/>
  <c r="M62" i="44"/>
  <c r="K62" i="44"/>
  <c r="B62" i="44"/>
  <c r="M61" i="44"/>
  <c r="K61" i="44"/>
  <c r="B61" i="44"/>
  <c r="M60" i="44"/>
  <c r="K60" i="44"/>
  <c r="B60" i="44"/>
  <c r="M59" i="44"/>
  <c r="K59" i="44"/>
  <c r="B59" i="44"/>
  <c r="M58" i="44"/>
  <c r="K58" i="44"/>
  <c r="B58" i="44"/>
  <c r="I57" i="44"/>
  <c r="H57" i="44"/>
  <c r="B57" i="44"/>
  <c r="I56" i="44"/>
  <c r="B56" i="44"/>
  <c r="B55" i="44"/>
  <c r="I51" i="44"/>
  <c r="H51" i="44"/>
  <c r="B51" i="44"/>
  <c r="M50" i="44"/>
  <c r="K50" i="44"/>
  <c r="I50" i="44"/>
  <c r="H50" i="44"/>
  <c r="B50" i="44"/>
  <c r="M49" i="44"/>
  <c r="K49" i="44"/>
  <c r="I49" i="44"/>
  <c r="H49" i="44"/>
  <c r="B49" i="44"/>
  <c r="I46" i="44"/>
  <c r="H46" i="44"/>
  <c r="B46" i="44"/>
  <c r="I45" i="44"/>
  <c r="H45" i="44"/>
  <c r="B45" i="44"/>
  <c r="B44" i="44"/>
  <c r="B43" i="44"/>
  <c r="M42" i="44"/>
  <c r="K42" i="44"/>
  <c r="B42" i="44"/>
  <c r="M41" i="44"/>
  <c r="K41" i="44"/>
  <c r="B41" i="44"/>
  <c r="M40" i="44"/>
  <c r="K40" i="44"/>
  <c r="I40" i="44"/>
  <c r="H40" i="44"/>
  <c r="B40" i="44"/>
  <c r="M39" i="44"/>
  <c r="K39" i="44"/>
  <c r="I39" i="44"/>
  <c r="H39" i="44"/>
  <c r="M37" i="44"/>
  <c r="K37" i="44"/>
  <c r="B37" i="44"/>
  <c r="M36" i="44"/>
  <c r="K36" i="44"/>
  <c r="B36" i="44"/>
  <c r="M35" i="44"/>
  <c r="K35" i="44"/>
  <c r="B35" i="44"/>
  <c r="M34" i="44"/>
  <c r="K34" i="44"/>
  <c r="B34" i="44"/>
  <c r="I32" i="44"/>
  <c r="H32" i="44"/>
  <c r="B32" i="44"/>
  <c r="I31" i="44"/>
  <c r="H31" i="44"/>
  <c r="B31" i="44"/>
  <c r="I30" i="44"/>
  <c r="H30" i="44"/>
  <c r="I29" i="44"/>
  <c r="H29" i="44"/>
  <c r="B29" i="44"/>
  <c r="M28" i="44"/>
  <c r="K28" i="44"/>
  <c r="I28" i="44"/>
  <c r="H28" i="44"/>
  <c r="B28" i="44"/>
  <c r="M27" i="44"/>
  <c r="K27" i="44"/>
  <c r="B27" i="44"/>
  <c r="M26" i="44"/>
  <c r="K26" i="44"/>
  <c r="B26" i="44"/>
  <c r="M25" i="44"/>
  <c r="K25" i="44"/>
  <c r="B25" i="44"/>
  <c r="M23" i="44"/>
  <c r="K23" i="44"/>
  <c r="B23" i="44"/>
  <c r="I22" i="44"/>
  <c r="H22" i="44"/>
  <c r="B22" i="44"/>
  <c r="I21" i="44"/>
  <c r="H21" i="44"/>
  <c r="B21" i="44"/>
  <c r="I20" i="44"/>
  <c r="H20" i="44"/>
  <c r="B20" i="44"/>
  <c r="M18" i="44"/>
  <c r="K18" i="44"/>
  <c r="B18" i="44"/>
  <c r="M15" i="44"/>
  <c r="K15" i="44"/>
  <c r="B15" i="44"/>
  <c r="M12" i="44"/>
  <c r="K12" i="44"/>
  <c r="B12" i="44"/>
  <c r="I11" i="44"/>
  <c r="H11" i="44"/>
  <c r="B10" i="44"/>
  <c r="I4" i="44"/>
  <c r="H4" i="44"/>
  <c r="B4" i="44"/>
  <c r="H1" i="44"/>
  <c r="H65" i="44" s="1"/>
  <c r="I65" i="44" s="1"/>
  <c r="K57" i="43"/>
  <c r="K61" i="43"/>
  <c r="H27" i="44" l="1"/>
  <c r="I27" i="44" s="1"/>
  <c r="H44" i="44"/>
  <c r="I44" i="44" s="1"/>
  <c r="H14" i="44"/>
  <c r="I14" i="44" s="1"/>
  <c r="H16" i="44"/>
  <c r="I16" i="44" s="1"/>
  <c r="H63" i="44"/>
  <c r="I63" i="44" s="1"/>
  <c r="H64" i="44"/>
  <c r="I64" i="44" s="1"/>
  <c r="AA82" i="44"/>
  <c r="AF78" i="44"/>
  <c r="AF80" i="44"/>
  <c r="AF75" i="44"/>
  <c r="H55" i="44"/>
  <c r="I55" i="44" s="1"/>
  <c r="H17" i="44"/>
  <c r="I17" i="44" s="1"/>
  <c r="H38" i="44"/>
  <c r="I38" i="44" s="1"/>
  <c r="H36" i="44"/>
  <c r="I36" i="44" s="1"/>
  <c r="H37" i="44"/>
  <c r="I37" i="44" s="1"/>
  <c r="N2" i="44"/>
  <c r="R2" i="44"/>
  <c r="O3" i="44"/>
  <c r="S3" i="44"/>
  <c r="P74" i="44"/>
  <c r="T74" i="44"/>
  <c r="O2" i="44"/>
  <c r="S2" i="44"/>
  <c r="P3" i="44"/>
  <c r="T3" i="44"/>
  <c r="Q74" i="44"/>
  <c r="P2" i="44"/>
  <c r="T2" i="44"/>
  <c r="Q3" i="44"/>
  <c r="N74" i="44"/>
  <c r="R74" i="44"/>
  <c r="Q2" i="44"/>
  <c r="N3" i="44"/>
  <c r="R3" i="44"/>
  <c r="O74" i="44"/>
  <c r="S74" i="44"/>
  <c r="AH74" i="44"/>
  <c r="AJ2" i="44"/>
  <c r="AI74" i="44"/>
  <c r="AH3" i="44"/>
  <c r="AJ3" i="44"/>
  <c r="AI2" i="44"/>
  <c r="AJ74" i="44"/>
  <c r="AI3" i="44"/>
  <c r="AH2" i="44"/>
  <c r="AK74" i="44"/>
  <c r="AK2" i="44"/>
  <c r="AK3" i="44"/>
  <c r="AG74" i="44"/>
  <c r="AG2" i="44"/>
  <c r="AG3" i="44"/>
  <c r="H35" i="44"/>
  <c r="I35" i="44" s="1"/>
  <c r="AL2" i="44"/>
  <c r="AL74" i="44"/>
  <c r="AL3" i="44"/>
  <c r="H10" i="44"/>
  <c r="I10" i="44" s="1"/>
  <c r="W77" i="44"/>
  <c r="W76" i="44"/>
  <c r="AF79" i="44"/>
  <c r="AA81" i="44"/>
  <c r="AF83" i="44"/>
  <c r="H62" i="44"/>
  <c r="I62" i="44" s="1"/>
  <c r="H13" i="44"/>
  <c r="I13" i="44" s="1"/>
  <c r="AF77" i="44"/>
  <c r="AA79" i="44"/>
  <c r="AF82" i="44"/>
  <c r="W75" i="44"/>
  <c r="AA80" i="44"/>
  <c r="AA75" i="44"/>
  <c r="AA76" i="44"/>
  <c r="AA77" i="44"/>
  <c r="W78" i="44"/>
  <c r="W79" i="44"/>
  <c r="W80" i="44"/>
  <c r="W81" i="44"/>
  <c r="W82" i="44"/>
  <c r="H34" i="44"/>
  <c r="I34" i="44" s="1"/>
  <c r="H41" i="44"/>
  <c r="I41" i="44" s="1"/>
  <c r="H42" i="44"/>
  <c r="I42" i="44" s="1"/>
  <c r="H43" i="44"/>
  <c r="I43" i="44" s="1"/>
  <c r="H25" i="44"/>
  <c r="I25" i="44" s="1"/>
  <c r="H26" i="44"/>
  <c r="I26" i="44" s="1"/>
  <c r="AD74" i="44"/>
  <c r="H8" i="44"/>
  <c r="I8" i="44" s="1"/>
  <c r="H9" i="44"/>
  <c r="I9" i="44" s="1"/>
  <c r="H24" i="44"/>
  <c r="I24" i="44" s="1"/>
  <c r="H7" i="44"/>
  <c r="I7" i="44" s="1"/>
  <c r="H6" i="44"/>
  <c r="I6" i="44" s="1"/>
  <c r="H12" i="44"/>
  <c r="I12" i="44" s="1"/>
  <c r="H15" i="44"/>
  <c r="I15" i="44" s="1"/>
  <c r="H18" i="44"/>
  <c r="I18" i="44" s="1"/>
  <c r="AF76" i="44"/>
  <c r="V79" i="44"/>
  <c r="Z81" i="44"/>
  <c r="H61" i="44"/>
  <c r="I61" i="44" s="1"/>
  <c r="AB78" i="44"/>
  <c r="H23" i="44"/>
  <c r="I23" i="44" s="1"/>
  <c r="X75" i="44"/>
  <c r="AB76" i="44"/>
  <c r="AE77" i="44"/>
  <c r="AB75" i="44"/>
  <c r="X76" i="44"/>
  <c r="AM76" i="44"/>
  <c r="AB77" i="44"/>
  <c r="X78" i="44"/>
  <c r="AM78" i="44"/>
  <c r="AE76" i="44"/>
  <c r="AE81" i="44"/>
  <c r="AB79" i="44"/>
  <c r="X80" i="44"/>
  <c r="AM80" i="44"/>
  <c r="AB81" i="44"/>
  <c r="X82" i="44"/>
  <c r="AM82" i="44"/>
  <c r="AB83" i="44"/>
  <c r="AE78" i="44"/>
  <c r="AM75" i="44"/>
  <c r="AM77" i="44"/>
  <c r="X79" i="44"/>
  <c r="AM79" i="44"/>
  <c r="AB80" i="44"/>
  <c r="AM81" i="44"/>
  <c r="X83" i="44"/>
  <c r="AE3" i="44"/>
  <c r="AE80" i="44"/>
  <c r="H5" i="44"/>
  <c r="I5" i="44" s="1"/>
  <c r="AE82" i="44"/>
  <c r="AD77" i="44"/>
  <c r="Z75" i="44"/>
  <c r="Z78" i="44"/>
  <c r="V82" i="44"/>
  <c r="AE74" i="44"/>
  <c r="AE75" i="44"/>
  <c r="AE79" i="44"/>
  <c r="H58" i="44"/>
  <c r="I58" i="44" s="1"/>
  <c r="H59" i="44"/>
  <c r="I59" i="44" s="1"/>
  <c r="H60" i="44"/>
  <c r="I60" i="44" s="1"/>
  <c r="AE2" i="44"/>
  <c r="U76" i="44"/>
  <c r="AC80" i="44"/>
  <c r="AC76" i="44"/>
  <c r="Y80" i="44"/>
  <c r="Y76" i="44"/>
  <c r="U80" i="44"/>
  <c r="V75" i="44"/>
  <c r="Z77" i="44"/>
  <c r="V78" i="44"/>
  <c r="V80" i="44"/>
  <c r="Z80" i="44"/>
  <c r="AD80" i="44"/>
  <c r="AD83" i="44"/>
  <c r="V76" i="44"/>
  <c r="Z76" i="44"/>
  <c r="AD76" i="44"/>
  <c r="AD79" i="44"/>
  <c r="V81" i="44"/>
  <c r="AD82" i="44"/>
  <c r="Z83" i="44"/>
  <c r="AD75" i="44"/>
  <c r="V77" i="44"/>
  <c r="AD78" i="44"/>
  <c r="Z79" i="44"/>
  <c r="K84" i="44"/>
  <c r="X77" i="44"/>
  <c r="AC3" i="44"/>
  <c r="AM2" i="44"/>
  <c r="Y3" i="44"/>
  <c r="Z3" i="44"/>
  <c r="X74" i="44"/>
  <c r="AB74" i="44"/>
  <c r="AM74" i="44"/>
  <c r="U77" i="44"/>
  <c r="Y77" i="44"/>
  <c r="AC77" i="44"/>
  <c r="U81" i="44"/>
  <c r="Y81" i="44"/>
  <c r="AC81" i="44"/>
  <c r="AB2" i="44"/>
  <c r="U3" i="44"/>
  <c r="W74" i="44"/>
  <c r="AA74" i="44"/>
  <c r="AF74" i="44"/>
  <c r="U2" i="44"/>
  <c r="AC2" i="44"/>
  <c r="AD3" i="44"/>
  <c r="V2" i="44"/>
  <c r="W3" i="44"/>
  <c r="AA3" i="44"/>
  <c r="AF3" i="44"/>
  <c r="U74" i="44"/>
  <c r="Y74" i="44"/>
  <c r="AC74" i="44"/>
  <c r="U78" i="44"/>
  <c r="Y78" i="44"/>
  <c r="AC78" i="44"/>
  <c r="U82" i="44"/>
  <c r="Y82" i="44"/>
  <c r="AC82" i="44"/>
  <c r="X2" i="44"/>
  <c r="Y2" i="44"/>
  <c r="V3" i="44"/>
  <c r="Z2" i="44"/>
  <c r="AD2" i="44"/>
  <c r="W2" i="44"/>
  <c r="AA2" i="44"/>
  <c r="AF2" i="44"/>
  <c r="X3" i="44"/>
  <c r="AB3" i="44"/>
  <c r="AM3" i="44"/>
  <c r="V74" i="44"/>
  <c r="Z74" i="44"/>
  <c r="U75" i="44"/>
  <c r="Y75" i="44"/>
  <c r="AC75" i="44"/>
  <c r="U79" i="44"/>
  <c r="Y79" i="44"/>
  <c r="AC79" i="44"/>
  <c r="M53" i="43"/>
  <c r="M54" i="43"/>
  <c r="M55" i="43"/>
  <c r="M56" i="43"/>
  <c r="K34" i="43"/>
  <c r="K35" i="43"/>
  <c r="K36" i="43"/>
  <c r="K37" i="43"/>
  <c r="K41" i="43"/>
  <c r="K42" i="43"/>
  <c r="K45" i="43"/>
  <c r="K48" i="43"/>
  <c r="K53" i="43"/>
  <c r="K54" i="43"/>
  <c r="K55" i="43"/>
  <c r="K56" i="43"/>
  <c r="K31" i="43"/>
  <c r="K5" i="43"/>
  <c r="K6" i="43"/>
  <c r="K7" i="43"/>
  <c r="K8" i="43"/>
  <c r="K9" i="43"/>
  <c r="K10" i="43"/>
  <c r="K11" i="43"/>
  <c r="K12" i="43"/>
  <c r="K13" i="43"/>
  <c r="K14" i="43"/>
  <c r="K19" i="43"/>
  <c r="K20" i="43"/>
  <c r="K21" i="43"/>
  <c r="K26" i="43"/>
  <c r="K66" i="17"/>
  <c r="K87" i="17"/>
  <c r="K75" i="44" l="1"/>
  <c r="K74" i="44"/>
  <c r="K73" i="43"/>
  <c r="K68" i="43" s="1"/>
  <c r="K83" i="44"/>
  <c r="K76" i="44"/>
  <c r="K82" i="44"/>
  <c r="J84" i="44"/>
  <c r="K79" i="44"/>
  <c r="K78" i="44"/>
  <c r="K81" i="44"/>
  <c r="K77" i="44"/>
  <c r="K80" i="44"/>
  <c r="K62" i="43"/>
  <c r="N73" i="43"/>
  <c r="J75" i="44" l="1"/>
  <c r="K65" i="43"/>
  <c r="K70" i="43"/>
  <c r="K69" i="43"/>
  <c r="K72" i="43"/>
  <c r="K64" i="43"/>
  <c r="K66" i="43"/>
  <c r="K67" i="43"/>
  <c r="K71" i="43"/>
  <c r="J77" i="44"/>
  <c r="J83" i="44"/>
  <c r="J82" i="44"/>
  <c r="J80" i="44"/>
  <c r="J78" i="44"/>
  <c r="J76" i="44"/>
  <c r="J81" i="44"/>
  <c r="J79" i="44"/>
  <c r="N70" i="43"/>
  <c r="N71" i="43"/>
  <c r="N63" i="43"/>
  <c r="N72" i="43"/>
  <c r="N64" i="43"/>
  <c r="N68" i="43"/>
  <c r="N65" i="43"/>
  <c r="N66" i="43"/>
  <c r="N67" i="43"/>
  <c r="I52" i="43" l="1"/>
  <c r="H52" i="43"/>
  <c r="B52" i="43"/>
  <c r="I51" i="43"/>
  <c r="H51" i="43"/>
  <c r="B51" i="43"/>
  <c r="I50" i="43"/>
  <c r="H50" i="43"/>
  <c r="B50" i="43"/>
  <c r="I49" i="43"/>
  <c r="H49" i="43"/>
  <c r="B49" i="43"/>
  <c r="B54" i="43"/>
  <c r="B53" i="43"/>
  <c r="B55" i="43"/>
  <c r="B56" i="43"/>
  <c r="M13" i="43" l="1"/>
  <c r="B13" i="43"/>
  <c r="M8" i="43"/>
  <c r="B8" i="43"/>
  <c r="M14" i="43"/>
  <c r="B14" i="43"/>
  <c r="M7" i="43"/>
  <c r="B7" i="43"/>
  <c r="M5" i="43"/>
  <c r="B5" i="43"/>
  <c r="M48" i="43"/>
  <c r="B48" i="43"/>
  <c r="B47" i="43"/>
  <c r="M45" i="43"/>
  <c r="B45" i="43"/>
  <c r="M26" i="43"/>
  <c r="B26" i="43"/>
  <c r="M42" i="43"/>
  <c r="B42" i="43"/>
  <c r="M41" i="43"/>
  <c r="B41" i="43"/>
  <c r="B37" i="43"/>
  <c r="M37" i="43"/>
  <c r="B36" i="43"/>
  <c r="M36" i="43"/>
  <c r="M35" i="43"/>
  <c r="B35" i="43"/>
  <c r="M34" i="43"/>
  <c r="B34" i="43"/>
  <c r="M6" i="43"/>
  <c r="B6" i="43"/>
  <c r="M21" i="43" l="1"/>
  <c r="B21" i="43"/>
  <c r="AF73" i="43"/>
  <c r="AE73" i="43"/>
  <c r="AD73" i="43"/>
  <c r="AC73" i="43"/>
  <c r="AB73" i="43"/>
  <c r="AA73" i="43"/>
  <c r="Z73" i="43"/>
  <c r="Y73" i="43"/>
  <c r="X73" i="43"/>
  <c r="X70" i="43" s="1"/>
  <c r="W73" i="43"/>
  <c r="V73" i="43"/>
  <c r="U73" i="43"/>
  <c r="T73" i="43"/>
  <c r="S73" i="43"/>
  <c r="R73" i="43"/>
  <c r="Q73" i="43"/>
  <c r="P73" i="43"/>
  <c r="O73" i="43"/>
  <c r="O71" i="43" s="1"/>
  <c r="J62" i="43"/>
  <c r="I46" i="43"/>
  <c r="H46" i="43"/>
  <c r="B46" i="43"/>
  <c r="I44" i="43"/>
  <c r="H44" i="43"/>
  <c r="B44" i="43"/>
  <c r="I43" i="43"/>
  <c r="H43" i="43"/>
  <c r="B43" i="43"/>
  <c r="I40" i="43"/>
  <c r="H40" i="43"/>
  <c r="B40" i="43"/>
  <c r="I39" i="43"/>
  <c r="H39" i="43"/>
  <c r="B39" i="43"/>
  <c r="I38" i="43"/>
  <c r="H38" i="43"/>
  <c r="B38" i="43"/>
  <c r="I30" i="43"/>
  <c r="H30" i="43"/>
  <c r="B30" i="43"/>
  <c r="I29" i="43"/>
  <c r="H29" i="43"/>
  <c r="B29" i="43"/>
  <c r="I28" i="43"/>
  <c r="H28" i="43"/>
  <c r="B28" i="43"/>
  <c r="I25" i="43"/>
  <c r="H25" i="43"/>
  <c r="B25" i="43"/>
  <c r="I24" i="43"/>
  <c r="H24" i="43"/>
  <c r="B24" i="43"/>
  <c r="I23" i="43"/>
  <c r="H23" i="43"/>
  <c r="B23" i="43"/>
  <c r="I18" i="43"/>
  <c r="H18" i="43"/>
  <c r="B18" i="43"/>
  <c r="I4" i="43"/>
  <c r="H4" i="43"/>
  <c r="B4" i="43"/>
  <c r="I1" i="43"/>
  <c r="H1" i="43"/>
  <c r="H16" i="43" l="1"/>
  <c r="I16" i="43" s="1"/>
  <c r="H15" i="43"/>
  <c r="I15" i="43" s="1"/>
  <c r="S63" i="43"/>
  <c r="S71" i="43"/>
  <c r="W70" i="43"/>
  <c r="W71" i="43"/>
  <c r="AA72" i="43"/>
  <c r="AA71" i="43"/>
  <c r="AB70" i="43"/>
  <c r="AB71" i="43"/>
  <c r="T72" i="43"/>
  <c r="T71" i="43"/>
  <c r="Q72" i="43"/>
  <c r="Q71" i="43"/>
  <c r="U72" i="43"/>
  <c r="U71" i="43"/>
  <c r="Y72" i="43"/>
  <c r="Y71" i="43"/>
  <c r="P72" i="43"/>
  <c r="P71" i="43"/>
  <c r="R69" i="43"/>
  <c r="R71" i="43"/>
  <c r="V72" i="43"/>
  <c r="V71" i="43"/>
  <c r="Z70" i="43"/>
  <c r="Z71" i="43"/>
  <c r="AF69" i="43"/>
  <c r="AF71" i="43"/>
  <c r="AE70" i="43"/>
  <c r="AE71" i="43"/>
  <c r="AD69" i="43"/>
  <c r="AD71" i="43"/>
  <c r="AC72" i="43"/>
  <c r="AC71" i="43"/>
  <c r="H9" i="43"/>
  <c r="I9" i="43" s="1"/>
  <c r="H56" i="43"/>
  <c r="I56" i="43" s="1"/>
  <c r="AC68" i="43"/>
  <c r="O69" i="43"/>
  <c r="O63" i="43"/>
  <c r="H53" i="43"/>
  <c r="I53" i="43" s="1"/>
  <c r="H5" i="43"/>
  <c r="I5" i="43" s="1"/>
  <c r="H55" i="43"/>
  <c r="I55" i="43" s="1"/>
  <c r="AB69" i="43"/>
  <c r="AD64" i="43"/>
  <c r="Z69" i="43"/>
  <c r="V68" i="43"/>
  <c r="Z68" i="43"/>
  <c r="Z65" i="43"/>
  <c r="AD68" i="43"/>
  <c r="V63" i="43"/>
  <c r="V70" i="43"/>
  <c r="AA63" i="43"/>
  <c r="R64" i="43"/>
  <c r="AF66" i="43"/>
  <c r="Y64" i="43"/>
  <c r="U68" i="43"/>
  <c r="Q64" i="43"/>
  <c r="Y68" i="43"/>
  <c r="Z64" i="43"/>
  <c r="P63" i="43"/>
  <c r="R68" i="43"/>
  <c r="R63" i="43"/>
  <c r="AB63" i="43"/>
  <c r="T64" i="43"/>
  <c r="AF64" i="43"/>
  <c r="R67" i="43"/>
  <c r="X67" i="43"/>
  <c r="X63" i="43"/>
  <c r="T66" i="43"/>
  <c r="V64" i="43"/>
  <c r="V66" i="43"/>
  <c r="U64" i="43"/>
  <c r="R72" i="43"/>
  <c r="Q68" i="43"/>
  <c r="H11" i="43"/>
  <c r="I11" i="43" s="1"/>
  <c r="H13" i="43"/>
  <c r="I13" i="43" s="1"/>
  <c r="AF63" i="43"/>
  <c r="X64" i="43"/>
  <c r="X65" i="43"/>
  <c r="P66" i="43"/>
  <c r="AB66" i="43"/>
  <c r="T67" i="43"/>
  <c r="AF70" i="43"/>
  <c r="P64" i="43"/>
  <c r="P65" i="43"/>
  <c r="AB65" i="43"/>
  <c r="P67" i="43"/>
  <c r="AB67" i="43"/>
  <c r="AF68" i="43"/>
  <c r="T70" i="43"/>
  <c r="AB72" i="43"/>
  <c r="T63" i="43"/>
  <c r="AB64" i="43"/>
  <c r="T65" i="43"/>
  <c r="AF65" i="43"/>
  <c r="X66" i="43"/>
  <c r="AF67" i="43"/>
  <c r="AB68" i="43"/>
  <c r="P69" i="43"/>
  <c r="AE65" i="43"/>
  <c r="AE69" i="43"/>
  <c r="P68" i="43"/>
  <c r="P70" i="43"/>
  <c r="X68" i="43"/>
  <c r="T69" i="43"/>
  <c r="T68" i="43"/>
  <c r="X69" i="43"/>
  <c r="H12" i="43"/>
  <c r="I12" i="43" s="1"/>
  <c r="H10" i="43"/>
  <c r="I10" i="43" s="1"/>
  <c r="H8" i="43"/>
  <c r="I8" i="43" s="1"/>
  <c r="H7" i="43"/>
  <c r="I7" i="43" s="1"/>
  <c r="H14" i="43"/>
  <c r="I14" i="43" s="1"/>
  <c r="H35" i="43"/>
  <c r="I35" i="43" s="1"/>
  <c r="H34" i="43"/>
  <c r="I34" i="43" s="1"/>
  <c r="AD62" i="43"/>
  <c r="H6" i="43"/>
  <c r="I6" i="43" s="1"/>
  <c r="AC64" i="43"/>
  <c r="AA67" i="43"/>
  <c r="S66" i="43"/>
  <c r="S67" i="43"/>
  <c r="S70" i="43"/>
  <c r="S72" i="43"/>
  <c r="O64" i="43"/>
  <c r="S64" i="43"/>
  <c r="W64" i="43"/>
  <c r="AA64" i="43"/>
  <c r="AE64" i="43"/>
  <c r="S65" i="43"/>
  <c r="AA66" i="43"/>
  <c r="O67" i="43"/>
  <c r="O68" i="43"/>
  <c r="S68" i="43"/>
  <c r="W68" i="43"/>
  <c r="AA68" i="43"/>
  <c r="AE68" i="43"/>
  <c r="S69" i="43"/>
  <c r="AA70" i="43"/>
  <c r="O72" i="43"/>
  <c r="W72" i="43"/>
  <c r="AE72" i="43"/>
  <c r="W63" i="43"/>
  <c r="AE63" i="43"/>
  <c r="AA65" i="43"/>
  <c r="O66" i="43"/>
  <c r="W67" i="43"/>
  <c r="AE67" i="43"/>
  <c r="AA69" i="43"/>
  <c r="O70" i="43"/>
  <c r="O65" i="43"/>
  <c r="W65" i="43"/>
  <c r="W66" i="43"/>
  <c r="AE66" i="43"/>
  <c r="W69" i="43"/>
  <c r="AD63" i="43"/>
  <c r="V65" i="43"/>
  <c r="R66" i="43"/>
  <c r="AD67" i="43"/>
  <c r="V69" i="43"/>
  <c r="R70" i="43"/>
  <c r="AD72" i="43"/>
  <c r="Z63" i="43"/>
  <c r="R65" i="43"/>
  <c r="AD66" i="43"/>
  <c r="Z67" i="43"/>
  <c r="AD70" i="43"/>
  <c r="Z72" i="43"/>
  <c r="AD65" i="43"/>
  <c r="Z66" i="43"/>
  <c r="V67" i="43"/>
  <c r="P2" i="43"/>
  <c r="Y3" i="43"/>
  <c r="W62" i="43"/>
  <c r="AB2" i="43"/>
  <c r="O62" i="43"/>
  <c r="S62" i="43"/>
  <c r="AA62" i="43"/>
  <c r="AE62" i="43"/>
  <c r="Q2" i="43"/>
  <c r="U2" i="43"/>
  <c r="Y2" i="43"/>
  <c r="AC2" i="43"/>
  <c r="N3" i="43"/>
  <c r="R3" i="43"/>
  <c r="V3" i="43"/>
  <c r="Z3" i="43"/>
  <c r="AD3" i="43"/>
  <c r="P62" i="43"/>
  <c r="T62" i="43"/>
  <c r="X62" i="43"/>
  <c r="AB62" i="43"/>
  <c r="AF62" i="43"/>
  <c r="Q65" i="43"/>
  <c r="U65" i="43"/>
  <c r="Y65" i="43"/>
  <c r="AC65" i="43"/>
  <c r="Q69" i="43"/>
  <c r="U69" i="43"/>
  <c r="Y69" i="43"/>
  <c r="AC69" i="43"/>
  <c r="X2" i="43"/>
  <c r="U3" i="43"/>
  <c r="N2" i="43"/>
  <c r="Z2" i="43"/>
  <c r="O3" i="43"/>
  <c r="W3" i="43"/>
  <c r="AE3" i="43"/>
  <c r="U62" i="43"/>
  <c r="AC62" i="43"/>
  <c r="Q66" i="43"/>
  <c r="U66" i="43"/>
  <c r="Y66" i="43"/>
  <c r="AC66" i="43"/>
  <c r="Q70" i="43"/>
  <c r="U70" i="43"/>
  <c r="Y70" i="43"/>
  <c r="AC70" i="43"/>
  <c r="T2" i="43"/>
  <c r="AF2" i="43"/>
  <c r="Q3" i="43"/>
  <c r="AC3" i="43"/>
  <c r="R2" i="43"/>
  <c r="V2" i="43"/>
  <c r="AD2" i="43"/>
  <c r="S3" i="43"/>
  <c r="AA3" i="43"/>
  <c r="Q62" i="43"/>
  <c r="Y62" i="43"/>
  <c r="O2" i="43"/>
  <c r="S2" i="43"/>
  <c r="W2" i="43"/>
  <c r="AA2" i="43"/>
  <c r="AE2" i="43"/>
  <c r="P3" i="43"/>
  <c r="T3" i="43"/>
  <c r="X3" i="43"/>
  <c r="AB3" i="43"/>
  <c r="AF3" i="43"/>
  <c r="N62" i="43"/>
  <c r="R62" i="43"/>
  <c r="V62" i="43"/>
  <c r="Z62" i="43"/>
  <c r="Q63" i="43"/>
  <c r="U63" i="43"/>
  <c r="Y63" i="43"/>
  <c r="AC63" i="43"/>
  <c r="Q67" i="43"/>
  <c r="U67" i="43"/>
  <c r="Y67" i="43"/>
  <c r="AC67" i="43"/>
  <c r="O143" i="40"/>
  <c r="O136" i="40" s="1"/>
  <c r="P143" i="40"/>
  <c r="P136" i="40" s="1"/>
  <c r="Q143" i="40"/>
  <c r="Q136" i="40" s="1"/>
  <c r="R143" i="40"/>
  <c r="R134" i="40" s="1"/>
  <c r="S143" i="40"/>
  <c r="S136" i="40" s="1"/>
  <c r="T143" i="40"/>
  <c r="T136" i="40" s="1"/>
  <c r="U143" i="40"/>
  <c r="U136" i="40" s="1"/>
  <c r="V143" i="40"/>
  <c r="V134" i="40" s="1"/>
  <c r="W143" i="40"/>
  <c r="W136" i="40" s="1"/>
  <c r="X143" i="40"/>
  <c r="X136" i="40" s="1"/>
  <c r="Y143" i="40"/>
  <c r="Y136" i="40" s="1"/>
  <c r="Z143" i="40"/>
  <c r="Z134" i="40" s="1"/>
  <c r="AA143" i="40"/>
  <c r="AA136" i="40" s="1"/>
  <c r="AB143" i="40"/>
  <c r="AB136" i="40" s="1"/>
  <c r="AC143" i="40"/>
  <c r="AC136" i="40" s="1"/>
  <c r="AD143" i="40"/>
  <c r="AD134" i="40" s="1"/>
  <c r="AE143" i="40"/>
  <c r="AE136" i="40" s="1"/>
  <c r="AF143" i="40"/>
  <c r="AF136" i="40" s="1"/>
  <c r="AG143" i="40"/>
  <c r="AG136" i="40" s="1"/>
  <c r="AH143" i="40"/>
  <c r="AH134" i="40" s="1"/>
  <c r="AI143" i="40"/>
  <c r="AI136" i="40" s="1"/>
  <c r="AJ143" i="40"/>
  <c r="AJ136" i="40" s="1"/>
  <c r="AK143" i="40"/>
  <c r="AK136" i="40" s="1"/>
  <c r="AL143" i="40"/>
  <c r="AL134" i="40" s="1"/>
  <c r="AM143" i="40"/>
  <c r="AM136" i="40" s="1"/>
  <c r="AN143" i="40"/>
  <c r="AN135" i="40" s="1"/>
  <c r="AO143" i="40"/>
  <c r="AO135" i="40" s="1"/>
  <c r="AP143" i="40"/>
  <c r="AP135" i="40" s="1"/>
  <c r="AQ143" i="40"/>
  <c r="AQ134" i="40" s="1"/>
  <c r="AR143" i="40"/>
  <c r="AR136" i="40" s="1"/>
  <c r="N143" i="40"/>
  <c r="N134" i="40" s="1"/>
  <c r="M129" i="40"/>
  <c r="K129" i="40"/>
  <c r="M130" i="40"/>
  <c r="K130" i="40"/>
  <c r="B130" i="40"/>
  <c r="M127" i="40"/>
  <c r="K127" i="40"/>
  <c r="B127" i="40"/>
  <c r="AR139" i="40" l="1"/>
  <c r="N142" i="40"/>
  <c r="Z141" i="40"/>
  <c r="AH139" i="40"/>
  <c r="V137" i="40"/>
  <c r="AP138" i="40"/>
  <c r="AL141" i="40"/>
  <c r="AH140" i="40"/>
  <c r="R140" i="40"/>
  <c r="AD139" i="40"/>
  <c r="N139" i="40"/>
  <c r="Z138" i="40"/>
  <c r="AH137" i="40"/>
  <c r="R137" i="40"/>
  <c r="Z136" i="40"/>
  <c r="AD142" i="40"/>
  <c r="AL140" i="40"/>
  <c r="R139" i="40"/>
  <c r="AL137" i="40"/>
  <c r="AD136" i="40"/>
  <c r="Z142" i="40"/>
  <c r="V141" i="40"/>
  <c r="AL142" i="40"/>
  <c r="V142" i="40"/>
  <c r="AH141" i="40"/>
  <c r="R141" i="40"/>
  <c r="AD140" i="40"/>
  <c r="N140" i="40"/>
  <c r="Z139" i="40"/>
  <c r="AL138" i="40"/>
  <c r="V138" i="40"/>
  <c r="AD137" i="40"/>
  <c r="AL136" i="40"/>
  <c r="V136" i="40"/>
  <c r="V140" i="40"/>
  <c r="AD138" i="40"/>
  <c r="AH142" i="40"/>
  <c r="R142" i="40"/>
  <c r="AD141" i="40"/>
  <c r="N141" i="40"/>
  <c r="Z140" i="40"/>
  <c r="AL139" i="40"/>
  <c r="V139" i="40"/>
  <c r="AH138" i="40"/>
  <c r="R138" i="40"/>
  <c r="Z137" i="40"/>
  <c r="AH136" i="40"/>
  <c r="R136" i="40"/>
  <c r="AP134" i="40"/>
  <c r="AP142" i="40"/>
  <c r="AR135" i="40"/>
  <c r="N137" i="40"/>
  <c r="N136" i="40"/>
  <c r="AK135" i="40"/>
  <c r="AG135" i="40"/>
  <c r="AC135" i="40"/>
  <c r="Y135" i="40"/>
  <c r="U135" i="40"/>
  <c r="Q135" i="40"/>
  <c r="AO134" i="40"/>
  <c r="AK134" i="40"/>
  <c r="AG134" i="40"/>
  <c r="AC134" i="40"/>
  <c r="Y134" i="40"/>
  <c r="U134" i="40"/>
  <c r="Q134" i="40"/>
  <c r="N138" i="40"/>
  <c r="AR142" i="40"/>
  <c r="AR138" i="40"/>
  <c r="AR134" i="40"/>
  <c r="AQ140" i="40"/>
  <c r="AQ136" i="40"/>
  <c r="AP141" i="40"/>
  <c r="AP137" i="40"/>
  <c r="AO142" i="40"/>
  <c r="AK142" i="40"/>
  <c r="AG142" i="40"/>
  <c r="AC142" i="40"/>
  <c r="Y142" i="40"/>
  <c r="U142" i="40"/>
  <c r="Q142" i="40"/>
  <c r="AO141" i="40"/>
  <c r="AK141" i="40"/>
  <c r="AG141" i="40"/>
  <c r="AC141" i="40"/>
  <c r="Y141" i="40"/>
  <c r="U141" i="40"/>
  <c r="Q141" i="40"/>
  <c r="AO140" i="40"/>
  <c r="AK140" i="40"/>
  <c r="AG140" i="40"/>
  <c r="AC140" i="40"/>
  <c r="Y140" i="40"/>
  <c r="U140" i="40"/>
  <c r="Q140" i="40"/>
  <c r="AO139" i="40"/>
  <c r="AK139" i="40"/>
  <c r="AG139" i="40"/>
  <c r="AC139" i="40"/>
  <c r="Y139" i="40"/>
  <c r="U139" i="40"/>
  <c r="Q139" i="40"/>
  <c r="AO138" i="40"/>
  <c r="AK138" i="40"/>
  <c r="AG138" i="40"/>
  <c r="AC138" i="40"/>
  <c r="Y138" i="40"/>
  <c r="U138" i="40"/>
  <c r="Q138" i="40"/>
  <c r="AO137" i="40"/>
  <c r="AK137" i="40"/>
  <c r="AG137" i="40"/>
  <c r="AC137" i="40"/>
  <c r="Y137" i="40"/>
  <c r="U137" i="40"/>
  <c r="Q137" i="40"/>
  <c r="AO136" i="40"/>
  <c r="AJ135" i="40"/>
  <c r="AF135" i="40"/>
  <c r="AB135" i="40"/>
  <c r="X135" i="40"/>
  <c r="T135" i="40"/>
  <c r="P135" i="40"/>
  <c r="AN134" i="40"/>
  <c r="AJ134" i="40"/>
  <c r="AF134" i="40"/>
  <c r="AB134" i="40"/>
  <c r="X134" i="40"/>
  <c r="T134" i="40"/>
  <c r="P134" i="40"/>
  <c r="AQ141" i="40"/>
  <c r="AQ137" i="40"/>
  <c r="AR141" i="40"/>
  <c r="AR137" i="40"/>
  <c r="AR133" i="40"/>
  <c r="AQ139" i="40"/>
  <c r="AQ135" i="40"/>
  <c r="AP140" i="40"/>
  <c r="AP136" i="40"/>
  <c r="AN142" i="40"/>
  <c r="AJ142" i="40"/>
  <c r="AF142" i="40"/>
  <c r="AB142" i="40"/>
  <c r="X142" i="40"/>
  <c r="T142" i="40"/>
  <c r="P142" i="40"/>
  <c r="AN141" i="40"/>
  <c r="AJ141" i="40"/>
  <c r="AF141" i="40"/>
  <c r="AB141" i="40"/>
  <c r="X141" i="40"/>
  <c r="T141" i="40"/>
  <c r="P141" i="40"/>
  <c r="AN140" i="40"/>
  <c r="AJ140" i="40"/>
  <c r="AF140" i="40"/>
  <c r="AB140" i="40"/>
  <c r="X140" i="40"/>
  <c r="T140" i="40"/>
  <c r="P140" i="40"/>
  <c r="AN139" i="40"/>
  <c r="AJ139" i="40"/>
  <c r="AF139" i="40"/>
  <c r="AB139" i="40"/>
  <c r="X139" i="40"/>
  <c r="T139" i="40"/>
  <c r="P139" i="40"/>
  <c r="AN138" i="40"/>
  <c r="AJ138" i="40"/>
  <c r="AF138" i="40"/>
  <c r="AB138" i="40"/>
  <c r="X138" i="40"/>
  <c r="T138" i="40"/>
  <c r="P138" i="40"/>
  <c r="AN137" i="40"/>
  <c r="AJ137" i="40"/>
  <c r="AF137" i="40"/>
  <c r="AB137" i="40"/>
  <c r="X137" i="40"/>
  <c r="T137" i="40"/>
  <c r="P137" i="40"/>
  <c r="AN136" i="40"/>
  <c r="AM135" i="40"/>
  <c r="AI135" i="40"/>
  <c r="AE135" i="40"/>
  <c r="AA135" i="40"/>
  <c r="W135" i="40"/>
  <c r="S135" i="40"/>
  <c r="O135" i="40"/>
  <c r="AM134" i="40"/>
  <c r="AI134" i="40"/>
  <c r="AE134" i="40"/>
  <c r="AA134" i="40"/>
  <c r="W134" i="40"/>
  <c r="S134" i="40"/>
  <c r="O134" i="40"/>
  <c r="AR140" i="40"/>
  <c r="AQ142" i="40"/>
  <c r="AQ138" i="40"/>
  <c r="AP139" i="40"/>
  <c r="AM142" i="40"/>
  <c r="AI142" i="40"/>
  <c r="AE142" i="40"/>
  <c r="AA142" i="40"/>
  <c r="W142" i="40"/>
  <c r="S142" i="40"/>
  <c r="O142" i="40"/>
  <c r="AM141" i="40"/>
  <c r="AI141" i="40"/>
  <c r="AE141" i="40"/>
  <c r="AA141" i="40"/>
  <c r="W141" i="40"/>
  <c r="S141" i="40"/>
  <c r="O141" i="40"/>
  <c r="AM140" i="40"/>
  <c r="AI140" i="40"/>
  <c r="AE140" i="40"/>
  <c r="AA140" i="40"/>
  <c r="W140" i="40"/>
  <c r="S140" i="40"/>
  <c r="O140" i="40"/>
  <c r="AM139" i="40"/>
  <c r="AI139" i="40"/>
  <c r="AE139" i="40"/>
  <c r="AA139" i="40"/>
  <c r="W139" i="40"/>
  <c r="S139" i="40"/>
  <c r="O139" i="40"/>
  <c r="AM138" i="40"/>
  <c r="AI138" i="40"/>
  <c r="AE138" i="40"/>
  <c r="AA138" i="40"/>
  <c r="W138" i="40"/>
  <c r="S138" i="40"/>
  <c r="O138" i="40"/>
  <c r="AM137" i="40"/>
  <c r="AI137" i="40"/>
  <c r="AE137" i="40"/>
  <c r="AA137" i="40"/>
  <c r="W137" i="40"/>
  <c r="S137" i="40"/>
  <c r="O137" i="40"/>
  <c r="AL135" i="40"/>
  <c r="AH135" i="40"/>
  <c r="AD135" i="40"/>
  <c r="Z135" i="40"/>
  <c r="V135" i="40"/>
  <c r="R135" i="40"/>
  <c r="N135" i="40"/>
  <c r="M131" i="40"/>
  <c r="K131" i="40"/>
  <c r="B131" i="40"/>
  <c r="M16" i="40" l="1"/>
  <c r="K16" i="40"/>
  <c r="B16" i="40"/>
  <c r="M125" i="40" l="1"/>
  <c r="K125" i="40"/>
  <c r="B125" i="40"/>
  <c r="M15" i="40" l="1"/>
  <c r="K15" i="40"/>
  <c r="B15" i="40"/>
  <c r="K123" i="40" l="1"/>
  <c r="M123" i="40"/>
  <c r="K124" i="40"/>
  <c r="M124" i="40"/>
  <c r="M122" i="40" l="1"/>
  <c r="K122" i="40"/>
  <c r="B122" i="40"/>
  <c r="M37" i="40" l="1"/>
  <c r="K37" i="40"/>
  <c r="B37" i="40"/>
  <c r="M35" i="40"/>
  <c r="K35" i="40"/>
  <c r="B35" i="40"/>
  <c r="M20" i="40" l="1"/>
  <c r="K20" i="40"/>
  <c r="B20" i="40"/>
  <c r="B84" i="40" l="1"/>
  <c r="H84" i="40"/>
  <c r="I84" i="40"/>
  <c r="M19" i="40" l="1"/>
  <c r="K19" i="40"/>
  <c r="B19" i="40"/>
  <c r="M46" i="40" l="1"/>
  <c r="K46" i="40"/>
  <c r="B46" i="40"/>
  <c r="I49" i="40"/>
  <c r="H49" i="40"/>
  <c r="B49" i="40"/>
  <c r="I51" i="40"/>
  <c r="H51" i="40"/>
  <c r="B51" i="40"/>
  <c r="M13" i="40"/>
  <c r="K13" i="40"/>
  <c r="B13" i="40"/>
  <c r="I12" i="40"/>
  <c r="H12" i="40"/>
  <c r="B12" i="40"/>
  <c r="I40" i="40"/>
  <c r="H40" i="40"/>
  <c r="B40" i="40"/>
  <c r="I27" i="40"/>
  <c r="H27" i="40"/>
  <c r="B27" i="40"/>
  <c r="M26" i="40"/>
  <c r="K26" i="40"/>
  <c r="B26" i="40"/>
  <c r="M25" i="40"/>
  <c r="K25" i="40"/>
  <c r="B25" i="40"/>
  <c r="M11" i="40"/>
  <c r="K11" i="40"/>
  <c r="B11" i="40"/>
  <c r="M10" i="40"/>
  <c r="K10" i="40"/>
  <c r="B10" i="40"/>
  <c r="I8" i="40"/>
  <c r="H8" i="40"/>
  <c r="B8" i="40"/>
  <c r="M9" i="40"/>
  <c r="K9" i="40"/>
  <c r="B9" i="40"/>
  <c r="M44" i="40" l="1"/>
  <c r="K44" i="40"/>
  <c r="B44" i="40"/>
  <c r="I95" i="40"/>
  <c r="H95" i="40"/>
  <c r="B95" i="40"/>
  <c r="I94" i="40"/>
  <c r="H94" i="40"/>
  <c r="B94" i="40"/>
  <c r="M83" i="40"/>
  <c r="K83" i="40"/>
  <c r="B83" i="40"/>
  <c r="M76" i="40"/>
  <c r="K76" i="40"/>
  <c r="B76" i="40"/>
  <c r="M5" i="40"/>
  <c r="K5" i="40"/>
  <c r="B5" i="40"/>
  <c r="M6" i="40"/>
  <c r="K6" i="40"/>
  <c r="B6" i="40"/>
  <c r="M21" i="40"/>
  <c r="K21" i="40"/>
  <c r="B21" i="40"/>
  <c r="M22" i="40"/>
  <c r="K22" i="40"/>
  <c r="B22" i="40"/>
  <c r="M31" i="40"/>
  <c r="K31" i="40"/>
  <c r="B31" i="40"/>
  <c r="M30" i="40"/>
  <c r="K30" i="40"/>
  <c r="B30" i="40"/>
  <c r="M38" i="40"/>
  <c r="K38" i="40"/>
  <c r="B38" i="40"/>
  <c r="M36" i="40"/>
  <c r="K36" i="40"/>
  <c r="B36" i="40"/>
  <c r="B42" i="40"/>
  <c r="H42" i="40"/>
  <c r="I42" i="40"/>
  <c r="AF79" i="41"/>
  <c r="AF76" i="41" s="1"/>
  <c r="AE79" i="41"/>
  <c r="AE73" i="41" s="1"/>
  <c r="AD79" i="41"/>
  <c r="AC79" i="41"/>
  <c r="AB79" i="41"/>
  <c r="AB70" i="41" s="1"/>
  <c r="AA79" i="41"/>
  <c r="Z79" i="41"/>
  <c r="Y79" i="41"/>
  <c r="X79" i="41"/>
  <c r="W79" i="41"/>
  <c r="W77" i="41" s="1"/>
  <c r="V79" i="41"/>
  <c r="U79" i="41"/>
  <c r="T79" i="41"/>
  <c r="T73" i="41" s="1"/>
  <c r="S79" i="41"/>
  <c r="S77" i="41" s="1"/>
  <c r="R79" i="41"/>
  <c r="Q79" i="41"/>
  <c r="P79" i="41"/>
  <c r="P76" i="41" s="1"/>
  <c r="O79" i="41"/>
  <c r="N79" i="41"/>
  <c r="J69" i="41"/>
  <c r="M68" i="41"/>
  <c r="K68" i="41"/>
  <c r="I68" i="41"/>
  <c r="H68" i="41"/>
  <c r="B68" i="41"/>
  <c r="M67" i="41"/>
  <c r="K67" i="41"/>
  <c r="I67" i="41"/>
  <c r="H67" i="41"/>
  <c r="B67" i="41"/>
  <c r="M66" i="41"/>
  <c r="K66" i="41"/>
  <c r="I66" i="41"/>
  <c r="H66" i="41"/>
  <c r="B66" i="41"/>
  <c r="M65" i="41"/>
  <c r="K65" i="41"/>
  <c r="I65" i="41"/>
  <c r="H65" i="41"/>
  <c r="B65" i="41"/>
  <c r="M64" i="41"/>
  <c r="K64" i="41"/>
  <c r="I64" i="41"/>
  <c r="H64" i="41"/>
  <c r="B64" i="41"/>
  <c r="M63" i="41"/>
  <c r="K63" i="41"/>
  <c r="I63" i="41"/>
  <c r="H63" i="41"/>
  <c r="B63" i="41"/>
  <c r="M62" i="41"/>
  <c r="K62" i="41"/>
  <c r="I62" i="41"/>
  <c r="H62" i="41"/>
  <c r="B62" i="41"/>
  <c r="M61" i="41"/>
  <c r="K61" i="41"/>
  <c r="I61" i="41"/>
  <c r="H61" i="41"/>
  <c r="B61" i="41"/>
  <c r="M60" i="41"/>
  <c r="K60" i="41"/>
  <c r="I60" i="41"/>
  <c r="H60" i="41"/>
  <c r="B60" i="41"/>
  <c r="M59" i="41"/>
  <c r="K59" i="41"/>
  <c r="I59" i="41"/>
  <c r="H59" i="41"/>
  <c r="B59" i="41"/>
  <c r="M58" i="41"/>
  <c r="K58" i="41"/>
  <c r="I58" i="41"/>
  <c r="H58" i="41"/>
  <c r="B58" i="41"/>
  <c r="M57" i="41"/>
  <c r="K57" i="41"/>
  <c r="I57" i="41"/>
  <c r="H57" i="41"/>
  <c r="B57" i="41"/>
  <c r="M56" i="41"/>
  <c r="K56" i="41"/>
  <c r="I56" i="41"/>
  <c r="H56" i="41"/>
  <c r="B56" i="41"/>
  <c r="M55" i="41"/>
  <c r="K55" i="41"/>
  <c r="I55" i="41"/>
  <c r="H55" i="41"/>
  <c r="B55" i="41"/>
  <c r="M54" i="41"/>
  <c r="K54" i="41"/>
  <c r="I54" i="41"/>
  <c r="H54" i="41"/>
  <c r="B54" i="41"/>
  <c r="M53" i="41"/>
  <c r="K53" i="41"/>
  <c r="I53" i="41"/>
  <c r="H53" i="41"/>
  <c r="B53" i="41"/>
  <c r="M52" i="41"/>
  <c r="K52" i="41"/>
  <c r="I52" i="41"/>
  <c r="H52" i="41"/>
  <c r="B52" i="41"/>
  <c r="M51" i="41"/>
  <c r="K51" i="41"/>
  <c r="I51" i="41"/>
  <c r="H51" i="41"/>
  <c r="B51" i="41"/>
  <c r="M50" i="41"/>
  <c r="K50" i="41"/>
  <c r="I50" i="41"/>
  <c r="H50" i="41"/>
  <c r="B50" i="41"/>
  <c r="M49" i="41"/>
  <c r="K49" i="41"/>
  <c r="I49" i="41"/>
  <c r="H49" i="41"/>
  <c r="B49" i="41"/>
  <c r="M48" i="41"/>
  <c r="K48" i="41"/>
  <c r="I48" i="41"/>
  <c r="H48" i="41"/>
  <c r="B48" i="41"/>
  <c r="M47" i="41"/>
  <c r="K47" i="41"/>
  <c r="I47" i="41"/>
  <c r="H47" i="41"/>
  <c r="B47" i="41"/>
  <c r="M46" i="41"/>
  <c r="K46" i="41"/>
  <c r="I46" i="41"/>
  <c r="H46" i="41"/>
  <c r="B46" i="41"/>
  <c r="M45" i="41"/>
  <c r="K45" i="41"/>
  <c r="I45" i="41"/>
  <c r="H45" i="41"/>
  <c r="B45" i="41"/>
  <c r="M44" i="41"/>
  <c r="K44" i="41"/>
  <c r="I44" i="41"/>
  <c r="H44" i="41"/>
  <c r="B44" i="41"/>
  <c r="M43" i="41"/>
  <c r="K43" i="41"/>
  <c r="I43" i="41"/>
  <c r="H43" i="41"/>
  <c r="B43" i="41"/>
  <c r="M42" i="41"/>
  <c r="K42" i="41"/>
  <c r="I42" i="41"/>
  <c r="H42" i="41"/>
  <c r="B42" i="41"/>
  <c r="M41" i="41"/>
  <c r="K41" i="41"/>
  <c r="I41" i="41"/>
  <c r="H41" i="41"/>
  <c r="B41" i="41"/>
  <c r="M40" i="41"/>
  <c r="K40" i="41"/>
  <c r="I40" i="41"/>
  <c r="H40" i="41"/>
  <c r="B40" i="41"/>
  <c r="M39" i="41"/>
  <c r="K39" i="41"/>
  <c r="I39" i="41"/>
  <c r="H39" i="41"/>
  <c r="B39" i="41"/>
  <c r="M38" i="41"/>
  <c r="K38" i="41"/>
  <c r="I38" i="41"/>
  <c r="H38" i="41"/>
  <c r="B38" i="41"/>
  <c r="M37" i="41"/>
  <c r="K37" i="41"/>
  <c r="I37" i="41"/>
  <c r="H37" i="41"/>
  <c r="B37" i="41"/>
  <c r="M36" i="41"/>
  <c r="K36" i="41"/>
  <c r="I36" i="41"/>
  <c r="H36" i="41"/>
  <c r="B36" i="41"/>
  <c r="M35" i="41"/>
  <c r="K35" i="41"/>
  <c r="I35" i="41"/>
  <c r="H35" i="41"/>
  <c r="B35" i="41"/>
  <c r="M34" i="41"/>
  <c r="K34" i="41"/>
  <c r="I34" i="41"/>
  <c r="H34" i="41"/>
  <c r="B34" i="41"/>
  <c r="M33" i="41"/>
  <c r="K33" i="41"/>
  <c r="I33" i="41"/>
  <c r="H33" i="41"/>
  <c r="B33" i="41"/>
  <c r="M32" i="41"/>
  <c r="K32" i="41"/>
  <c r="I32" i="41"/>
  <c r="H32" i="41"/>
  <c r="B32" i="41"/>
  <c r="M31" i="41"/>
  <c r="K31" i="41"/>
  <c r="I31" i="41"/>
  <c r="H31" i="41"/>
  <c r="B31" i="41"/>
  <c r="M30" i="41"/>
  <c r="K30" i="41"/>
  <c r="I30" i="41"/>
  <c r="H30" i="41"/>
  <c r="B30" i="41"/>
  <c r="M29" i="41"/>
  <c r="K29" i="41"/>
  <c r="I29" i="41"/>
  <c r="H29" i="41"/>
  <c r="B29" i="41"/>
  <c r="M28" i="41"/>
  <c r="K28" i="41"/>
  <c r="I28" i="41"/>
  <c r="H28" i="41"/>
  <c r="B28" i="41"/>
  <c r="M27" i="41"/>
  <c r="K27" i="41"/>
  <c r="I27" i="41"/>
  <c r="H27" i="41"/>
  <c r="B27" i="41"/>
  <c r="M26" i="41"/>
  <c r="K26" i="41"/>
  <c r="I26" i="41"/>
  <c r="H26" i="41"/>
  <c r="B26" i="41"/>
  <c r="M25" i="41"/>
  <c r="K25" i="41"/>
  <c r="I25" i="41"/>
  <c r="H25" i="41"/>
  <c r="B25" i="41"/>
  <c r="M24" i="41"/>
  <c r="K24" i="41"/>
  <c r="I24" i="41"/>
  <c r="H24" i="41"/>
  <c r="B24" i="41"/>
  <c r="M23" i="41"/>
  <c r="K23" i="41"/>
  <c r="I23" i="41"/>
  <c r="H23" i="41"/>
  <c r="B23" i="41"/>
  <c r="M22" i="41"/>
  <c r="K22" i="41"/>
  <c r="I22" i="41"/>
  <c r="H22" i="41"/>
  <c r="B22" i="41"/>
  <c r="M21" i="41"/>
  <c r="K21" i="41"/>
  <c r="I21" i="41"/>
  <c r="H21" i="41"/>
  <c r="B21" i="41"/>
  <c r="M20" i="41"/>
  <c r="K20" i="41"/>
  <c r="I20" i="41"/>
  <c r="H20" i="41"/>
  <c r="B20" i="41"/>
  <c r="M19" i="41"/>
  <c r="K19" i="41"/>
  <c r="I19" i="41"/>
  <c r="H19" i="41"/>
  <c r="B19" i="41"/>
  <c r="M18" i="41"/>
  <c r="K18" i="41"/>
  <c r="I18" i="41"/>
  <c r="H18" i="41"/>
  <c r="B18" i="41"/>
  <c r="M17" i="41"/>
  <c r="K17" i="41"/>
  <c r="I17" i="41"/>
  <c r="H17" i="41"/>
  <c r="B17" i="41"/>
  <c r="M16" i="41"/>
  <c r="K16" i="41"/>
  <c r="I16" i="41"/>
  <c r="H16" i="41"/>
  <c r="B16" i="41"/>
  <c r="M15" i="41"/>
  <c r="K15" i="41"/>
  <c r="I15" i="41"/>
  <c r="H15" i="41"/>
  <c r="B15" i="41"/>
  <c r="M14" i="41"/>
  <c r="K14" i="41"/>
  <c r="I14" i="41"/>
  <c r="H14" i="41"/>
  <c r="B14" i="41"/>
  <c r="M13" i="41"/>
  <c r="K13" i="41"/>
  <c r="I13" i="41"/>
  <c r="H13" i="41"/>
  <c r="B13" i="41"/>
  <c r="M12" i="41"/>
  <c r="K12" i="41"/>
  <c r="I12" i="41"/>
  <c r="H12" i="41"/>
  <c r="B12" i="41"/>
  <c r="M11" i="41"/>
  <c r="K11" i="41"/>
  <c r="I11" i="41"/>
  <c r="H11" i="41"/>
  <c r="B11" i="41"/>
  <c r="M10" i="41"/>
  <c r="K10" i="41"/>
  <c r="I10" i="41"/>
  <c r="H10" i="41"/>
  <c r="B10" i="41"/>
  <c r="M9" i="41"/>
  <c r="K9" i="41"/>
  <c r="I9" i="41"/>
  <c r="H9" i="41"/>
  <c r="B9" i="41"/>
  <c r="M8" i="41"/>
  <c r="K8" i="41"/>
  <c r="I8" i="41"/>
  <c r="H8" i="41"/>
  <c r="B8" i="41"/>
  <c r="M7" i="41"/>
  <c r="K7" i="41"/>
  <c r="I7" i="41"/>
  <c r="H7" i="41"/>
  <c r="B7" i="41"/>
  <c r="M6" i="41"/>
  <c r="K6" i="41"/>
  <c r="I6" i="41"/>
  <c r="H6" i="41"/>
  <c r="B6" i="41"/>
  <c r="M5" i="41"/>
  <c r="K5" i="41"/>
  <c r="I5" i="41"/>
  <c r="H5" i="41"/>
  <c r="B5" i="41"/>
  <c r="M4" i="41"/>
  <c r="K4" i="41"/>
  <c r="I4" i="41"/>
  <c r="H4" i="41"/>
  <c r="B4" i="41"/>
  <c r="I1" i="41"/>
  <c r="H1" i="41"/>
  <c r="I1" i="40"/>
  <c r="I115" i="40" s="1"/>
  <c r="H1" i="40"/>
  <c r="H48" i="47" s="1"/>
  <c r="I48" i="47" s="1"/>
  <c r="B7" i="40"/>
  <c r="B17" i="40"/>
  <c r="B18" i="40"/>
  <c r="B23" i="40"/>
  <c r="B24" i="40"/>
  <c r="B28" i="40"/>
  <c r="B29" i="40"/>
  <c r="B32" i="40"/>
  <c r="B33" i="40"/>
  <c r="B34" i="40"/>
  <c r="B43" i="40"/>
  <c r="B45" i="40"/>
  <c r="B52" i="40"/>
  <c r="B53" i="40"/>
  <c r="B54" i="40"/>
  <c r="B55" i="40"/>
  <c r="B56" i="40"/>
  <c r="B57" i="40"/>
  <c r="B58" i="40"/>
  <c r="B72" i="40"/>
  <c r="B73" i="40"/>
  <c r="B74" i="40"/>
  <c r="B85" i="40"/>
  <c r="B96" i="40"/>
  <c r="B97" i="40"/>
  <c r="B98" i="40"/>
  <c r="B102" i="40"/>
  <c r="B103" i="40"/>
  <c r="B104" i="40"/>
  <c r="B105" i="40"/>
  <c r="B106" i="40"/>
  <c r="B107" i="40"/>
  <c r="B108" i="40"/>
  <c r="B109" i="40"/>
  <c r="B112" i="40"/>
  <c r="B113" i="40"/>
  <c r="B114" i="40"/>
  <c r="B115" i="40"/>
  <c r="B116" i="40"/>
  <c r="B117" i="40"/>
  <c r="B118" i="40"/>
  <c r="B119" i="40"/>
  <c r="B120" i="40"/>
  <c r="B121" i="40"/>
  <c r="B126" i="40"/>
  <c r="B4" i="40"/>
  <c r="J132" i="40"/>
  <c r="M126" i="40"/>
  <c r="K126" i="40"/>
  <c r="M121" i="40"/>
  <c r="K121" i="40"/>
  <c r="M120" i="40"/>
  <c r="K120" i="40"/>
  <c r="M119" i="40"/>
  <c r="K119" i="40"/>
  <c r="M118" i="40"/>
  <c r="K118" i="40"/>
  <c r="M117" i="40"/>
  <c r="K117" i="40"/>
  <c r="M116" i="40"/>
  <c r="K116" i="40"/>
  <c r="M115" i="40"/>
  <c r="K115" i="40"/>
  <c r="M114" i="40"/>
  <c r="K114" i="40"/>
  <c r="M113" i="40"/>
  <c r="K113" i="40"/>
  <c r="M112" i="40"/>
  <c r="K112" i="40"/>
  <c r="M109" i="40"/>
  <c r="K109" i="40"/>
  <c r="M108" i="40"/>
  <c r="K108" i="40"/>
  <c r="M107" i="40"/>
  <c r="K107" i="40"/>
  <c r="I106" i="40"/>
  <c r="H106" i="40"/>
  <c r="M105" i="40"/>
  <c r="K105" i="40"/>
  <c r="M104" i="40"/>
  <c r="K104" i="40"/>
  <c r="I103" i="40"/>
  <c r="H103" i="40"/>
  <c r="I102" i="40"/>
  <c r="H102" i="40"/>
  <c r="M98" i="40"/>
  <c r="K98" i="40"/>
  <c r="M96" i="40"/>
  <c r="K96" i="40"/>
  <c r="M85" i="40"/>
  <c r="K85" i="40"/>
  <c r="M74" i="40"/>
  <c r="K74" i="40"/>
  <c r="I73" i="40"/>
  <c r="H73" i="40"/>
  <c r="I72" i="40"/>
  <c r="H72" i="40"/>
  <c r="M58" i="40"/>
  <c r="K58" i="40"/>
  <c r="M57" i="40"/>
  <c r="K57" i="40"/>
  <c r="M56" i="40"/>
  <c r="K56" i="40"/>
  <c r="M55" i="40"/>
  <c r="K55" i="40"/>
  <c r="M54" i="40"/>
  <c r="K54" i="40"/>
  <c r="M53" i="40"/>
  <c r="K53" i="40"/>
  <c r="I52" i="40"/>
  <c r="H52" i="40"/>
  <c r="M45" i="40"/>
  <c r="K45" i="40"/>
  <c r="M43" i="40"/>
  <c r="K43" i="40"/>
  <c r="M34" i="40"/>
  <c r="K34" i="40"/>
  <c r="M29" i="40"/>
  <c r="K29" i="40"/>
  <c r="I28" i="40"/>
  <c r="H28" i="40"/>
  <c r="M24" i="40"/>
  <c r="K24" i="40"/>
  <c r="M23" i="40"/>
  <c r="K23" i="40"/>
  <c r="I17" i="40"/>
  <c r="H17" i="40"/>
  <c r="M7" i="40"/>
  <c r="K7" i="40"/>
  <c r="I4" i="40"/>
  <c r="H4" i="40"/>
  <c r="H43" i="45" l="1"/>
  <c r="I43" i="45" s="1"/>
  <c r="H65" i="45"/>
  <c r="I65" i="45" s="1"/>
  <c r="H33" i="44"/>
  <c r="I33" i="44" s="1"/>
  <c r="H47" i="44"/>
  <c r="I47" i="44" s="1"/>
  <c r="H33" i="43"/>
  <c r="I33" i="43" s="1"/>
  <c r="H32" i="43"/>
  <c r="I32" i="43" s="1"/>
  <c r="AE71" i="41"/>
  <c r="T71" i="41"/>
  <c r="AB77" i="41"/>
  <c r="AE69" i="41"/>
  <c r="X2" i="41"/>
  <c r="AB2" i="41"/>
  <c r="AF2" i="41"/>
  <c r="Y2" i="41"/>
  <c r="AC2" i="41"/>
  <c r="Z2" i="41"/>
  <c r="AD2" i="41"/>
  <c r="AA2" i="41"/>
  <c r="AE2" i="41"/>
  <c r="H31" i="40"/>
  <c r="I31" i="40" s="1"/>
  <c r="H20" i="40"/>
  <c r="I20" i="40" s="1"/>
  <c r="O75" i="41"/>
  <c r="O74" i="41"/>
  <c r="O72" i="41"/>
  <c r="AE75" i="41"/>
  <c r="AE74" i="41"/>
  <c r="AE72" i="41"/>
  <c r="O71" i="41"/>
  <c r="O73" i="41"/>
  <c r="W78" i="41"/>
  <c r="P71" i="41"/>
  <c r="P75" i="41"/>
  <c r="P74" i="41"/>
  <c r="P72" i="41"/>
  <c r="T77" i="41"/>
  <c r="T75" i="41"/>
  <c r="T74" i="41"/>
  <c r="T72" i="41"/>
  <c r="X78" i="41"/>
  <c r="X75" i="41"/>
  <c r="X74" i="41"/>
  <c r="X72" i="41"/>
  <c r="AB73" i="41"/>
  <c r="AB75" i="41"/>
  <c r="AB74" i="41"/>
  <c r="AB72" i="41"/>
  <c r="AF71" i="41"/>
  <c r="AF75" i="41"/>
  <c r="AF74" i="41"/>
  <c r="AF72" i="41"/>
  <c r="S75" i="41"/>
  <c r="S72" i="41"/>
  <c r="S74" i="41"/>
  <c r="AA75" i="41"/>
  <c r="AA72" i="41"/>
  <c r="AA74" i="41"/>
  <c r="W70" i="41"/>
  <c r="S71" i="41"/>
  <c r="W76" i="41"/>
  <c r="AA78" i="41"/>
  <c r="Q74" i="41"/>
  <c r="Q72" i="41"/>
  <c r="Q75" i="41"/>
  <c r="U74" i="41"/>
  <c r="U72" i="41"/>
  <c r="U75" i="41"/>
  <c r="Y74" i="41"/>
  <c r="Y72" i="41"/>
  <c r="Y75" i="41"/>
  <c r="AC74" i="41"/>
  <c r="AC72" i="41"/>
  <c r="AC75" i="41"/>
  <c r="O78" i="41"/>
  <c r="W75" i="41"/>
  <c r="W74" i="41"/>
  <c r="W72" i="41"/>
  <c r="AA70" i="41"/>
  <c r="AA73" i="41"/>
  <c r="AA76" i="41"/>
  <c r="N72" i="41"/>
  <c r="N74" i="41"/>
  <c r="N75" i="41"/>
  <c r="R72" i="41"/>
  <c r="R75" i="41"/>
  <c r="R74" i="41"/>
  <c r="V72" i="41"/>
  <c r="V74" i="41"/>
  <c r="V75" i="41"/>
  <c r="Z72" i="41"/>
  <c r="Z75" i="41"/>
  <c r="Z74" i="41"/>
  <c r="AD72" i="41"/>
  <c r="AD74" i="41"/>
  <c r="AD75" i="41"/>
  <c r="H48" i="43"/>
  <c r="I48" i="43" s="1"/>
  <c r="H45" i="43"/>
  <c r="I45" i="43" s="1"/>
  <c r="H26" i="43"/>
  <c r="I26" i="43" s="1"/>
  <c r="H31" i="43"/>
  <c r="I31" i="43" s="1"/>
  <c r="H37" i="43"/>
  <c r="I37" i="43" s="1"/>
  <c r="H41" i="43"/>
  <c r="I41" i="43" s="1"/>
  <c r="H42" i="43"/>
  <c r="I42" i="43" s="1"/>
  <c r="H36" i="43"/>
  <c r="I36" i="43" s="1"/>
  <c r="H116" i="40"/>
  <c r="I116" i="40" s="1"/>
  <c r="H98" i="40"/>
  <c r="I98" i="40" s="1"/>
  <c r="H109" i="40"/>
  <c r="I109" i="40" s="1"/>
  <c r="H112" i="40"/>
  <c r="I112" i="40" s="1"/>
  <c r="AF78" i="41"/>
  <c r="X70" i="41"/>
  <c r="X76" i="41"/>
  <c r="P77" i="41"/>
  <c r="T78" i="41"/>
  <c r="X77" i="41"/>
  <c r="AB78" i="41"/>
  <c r="AF77" i="41"/>
  <c r="Q78" i="41"/>
  <c r="U78" i="41"/>
  <c r="Y78" i="41"/>
  <c r="AC78" i="41"/>
  <c r="N76" i="41"/>
  <c r="R76" i="41"/>
  <c r="V76" i="41"/>
  <c r="Z76" i="41"/>
  <c r="AD76" i="41"/>
  <c r="O77" i="41"/>
  <c r="S78" i="41"/>
  <c r="W73" i="41"/>
  <c r="AA77" i="41"/>
  <c r="AE78" i="41"/>
  <c r="H127" i="40"/>
  <c r="I127" i="40" s="1"/>
  <c r="H130" i="40"/>
  <c r="I130" i="40" s="1"/>
  <c r="H131" i="40"/>
  <c r="I131" i="40" s="1"/>
  <c r="H65" i="40"/>
  <c r="I65" i="40" s="1"/>
  <c r="H125" i="40"/>
  <c r="I125" i="40" s="1"/>
  <c r="H16" i="40"/>
  <c r="I16" i="40" s="1"/>
  <c r="H114" i="40"/>
  <c r="I114" i="40" s="1"/>
  <c r="H126" i="40"/>
  <c r="I126" i="40" s="1"/>
  <c r="H64" i="40"/>
  <c r="I64" i="40" s="1"/>
  <c r="H81" i="40"/>
  <c r="I81" i="40" s="1"/>
  <c r="H15" i="40"/>
  <c r="I15" i="40" s="1"/>
  <c r="H63" i="40"/>
  <c r="I63" i="40" s="1"/>
  <c r="H62" i="40"/>
  <c r="I62" i="40" s="1"/>
  <c r="H119" i="40"/>
  <c r="H61" i="40"/>
  <c r="I61" i="40" s="1"/>
  <c r="H60" i="40"/>
  <c r="I60" i="40" s="1"/>
  <c r="H123" i="40"/>
  <c r="I123" i="40" s="1"/>
  <c r="H121" i="40"/>
  <c r="I121" i="40" s="1"/>
  <c r="AC70" i="41"/>
  <c r="H120" i="40"/>
  <c r="I120" i="40" s="1"/>
  <c r="Y71" i="41"/>
  <c r="I119" i="40"/>
  <c r="H122" i="40"/>
  <c r="I122" i="40" s="1"/>
  <c r="H59" i="40"/>
  <c r="I59" i="40" s="1"/>
  <c r="O70" i="41"/>
  <c r="AE70" i="41"/>
  <c r="AA71" i="41"/>
  <c r="S73" i="41"/>
  <c r="S76" i="41"/>
  <c r="AE76" i="41"/>
  <c r="AE77" i="41"/>
  <c r="Q70" i="41"/>
  <c r="U71" i="41"/>
  <c r="S70" i="41"/>
  <c r="W71" i="41"/>
  <c r="O76" i="41"/>
  <c r="H108" i="40"/>
  <c r="I108" i="40" s="1"/>
  <c r="H80" i="40"/>
  <c r="I80" i="40" s="1"/>
  <c r="H79" i="40"/>
  <c r="I79" i="40" s="1"/>
  <c r="H78" i="40"/>
  <c r="I78" i="40" s="1"/>
  <c r="P78" i="41"/>
  <c r="T70" i="41"/>
  <c r="Y70" i="41"/>
  <c r="Q71" i="41"/>
  <c r="AB71" i="41"/>
  <c r="H58" i="40"/>
  <c r="I58" i="40" s="1"/>
  <c r="P70" i="41"/>
  <c r="U70" i="41"/>
  <c r="AF70" i="41"/>
  <c r="X71" i="41"/>
  <c r="AC71" i="41"/>
  <c r="P73" i="41"/>
  <c r="X73" i="41"/>
  <c r="AF73" i="41"/>
  <c r="T76" i="41"/>
  <c r="AB76" i="41"/>
  <c r="H77" i="40"/>
  <c r="I77" i="40" s="1"/>
  <c r="H118" i="40"/>
  <c r="I118" i="40" s="1"/>
  <c r="R3" i="40"/>
  <c r="S132" i="40"/>
  <c r="S2" i="40"/>
  <c r="R132" i="40"/>
  <c r="R2" i="40"/>
  <c r="S3" i="40"/>
  <c r="N77" i="41"/>
  <c r="R77" i="41"/>
  <c r="V77" i="41"/>
  <c r="Z77" i="41"/>
  <c r="AD77" i="41"/>
  <c r="N78" i="41"/>
  <c r="R78" i="41"/>
  <c r="V78" i="41"/>
  <c r="Z78" i="41"/>
  <c r="AD78" i="41"/>
  <c r="K79" i="41"/>
  <c r="K77" i="41" s="1"/>
  <c r="N70" i="41"/>
  <c r="R70" i="41"/>
  <c r="V70" i="41"/>
  <c r="Z70" i="41"/>
  <c r="AD70" i="41"/>
  <c r="N71" i="41"/>
  <c r="R71" i="41"/>
  <c r="V71" i="41"/>
  <c r="Z71" i="41"/>
  <c r="AD71" i="41"/>
  <c r="Q73" i="41"/>
  <c r="U73" i="41"/>
  <c r="Y73" i="41"/>
  <c r="AC73" i="41"/>
  <c r="Q76" i="41"/>
  <c r="U76" i="41"/>
  <c r="Y76" i="41"/>
  <c r="AC76" i="41"/>
  <c r="H117" i="40"/>
  <c r="I117" i="40" s="1"/>
  <c r="K69" i="41"/>
  <c r="N73" i="41"/>
  <c r="R73" i="41"/>
  <c r="V73" i="41"/>
  <c r="Z73" i="41"/>
  <c r="AD73" i="41"/>
  <c r="Q77" i="41"/>
  <c r="U77" i="41"/>
  <c r="Y77" i="41"/>
  <c r="AC77" i="41"/>
  <c r="H83" i="40"/>
  <c r="I83" i="40" s="1"/>
  <c r="H19" i="40"/>
  <c r="I19" i="40" s="1"/>
  <c r="V2" i="41"/>
  <c r="R2" i="41"/>
  <c r="O3" i="41"/>
  <c r="AE3" i="41"/>
  <c r="Q69" i="41"/>
  <c r="U69" i="41"/>
  <c r="W3" i="41"/>
  <c r="Y69" i="41"/>
  <c r="S3" i="41"/>
  <c r="N2" i="41"/>
  <c r="AA3" i="41"/>
  <c r="AC69" i="41"/>
  <c r="Q2" i="41"/>
  <c r="U2" i="41"/>
  <c r="N3" i="41"/>
  <c r="R3" i="41"/>
  <c r="V3" i="41"/>
  <c r="Z3" i="41"/>
  <c r="AD3" i="41"/>
  <c r="P69" i="41"/>
  <c r="T69" i="41"/>
  <c r="X69" i="41"/>
  <c r="AB69" i="41"/>
  <c r="AF69" i="41"/>
  <c r="O2" i="41"/>
  <c r="S2" i="41"/>
  <c r="W2" i="41"/>
  <c r="P3" i="41"/>
  <c r="T3" i="41"/>
  <c r="X3" i="41"/>
  <c r="AB3" i="41"/>
  <c r="AF3" i="41"/>
  <c r="N69" i="41"/>
  <c r="R69" i="41"/>
  <c r="V69" i="41"/>
  <c r="Z69" i="41"/>
  <c r="AD69" i="41"/>
  <c r="P2" i="41"/>
  <c r="T2" i="41"/>
  <c r="Q3" i="41"/>
  <c r="U3" i="41"/>
  <c r="Y3" i="41"/>
  <c r="AC3" i="41"/>
  <c r="O69" i="41"/>
  <c r="S69" i="41"/>
  <c r="W69" i="41"/>
  <c r="AA69" i="41"/>
  <c r="H76" i="40"/>
  <c r="I76" i="40" s="1"/>
  <c r="H46" i="40"/>
  <c r="I46" i="40" s="1"/>
  <c r="H13" i="40"/>
  <c r="I13" i="40" s="1"/>
  <c r="H23" i="40"/>
  <c r="I23" i="40" s="1"/>
  <c r="H26" i="40"/>
  <c r="I26" i="40" s="1"/>
  <c r="H25" i="40"/>
  <c r="I25" i="40" s="1"/>
  <c r="H24" i="40"/>
  <c r="I24" i="40" s="1"/>
  <c r="H11" i="40"/>
  <c r="I11" i="40" s="1"/>
  <c r="H10" i="40"/>
  <c r="I10" i="40" s="1"/>
  <c r="H22" i="40"/>
  <c r="I22" i="40" s="1"/>
  <c r="H21" i="40"/>
  <c r="I21" i="40" s="1"/>
  <c r="X2" i="40"/>
  <c r="H9" i="40"/>
  <c r="I9" i="40" s="1"/>
  <c r="H57" i="40"/>
  <c r="I57" i="40" s="1"/>
  <c r="H105" i="40"/>
  <c r="I105" i="40" s="1"/>
  <c r="H97" i="40"/>
  <c r="I97" i="40" s="1"/>
  <c r="H7" i="40"/>
  <c r="I7" i="40" s="1"/>
  <c r="H96" i="40"/>
  <c r="I96" i="40" s="1"/>
  <c r="H104" i="40"/>
  <c r="I104" i="40" s="1"/>
  <c r="H113" i="40"/>
  <c r="I113" i="40" s="1"/>
  <c r="H29" i="40"/>
  <c r="I29" i="40" s="1"/>
  <c r="H44" i="40"/>
  <c r="I44" i="40" s="1"/>
  <c r="H6" i="40"/>
  <c r="I6" i="40" s="1"/>
  <c r="H5" i="40"/>
  <c r="I5" i="40" s="1"/>
  <c r="H30" i="40"/>
  <c r="I30" i="40" s="1"/>
  <c r="H43" i="40"/>
  <c r="I43" i="40" s="1"/>
  <c r="H55" i="40"/>
  <c r="I55" i="40" s="1"/>
  <c r="H53" i="40"/>
  <c r="I53" i="40" s="1"/>
  <c r="H45" i="40"/>
  <c r="I45" i="40" s="1"/>
  <c r="H56" i="40"/>
  <c r="I56" i="40" s="1"/>
  <c r="H85" i="40"/>
  <c r="I85" i="40" s="1"/>
  <c r="H34" i="40"/>
  <c r="I34" i="40" s="1"/>
  <c r="H74" i="40"/>
  <c r="I74" i="40" s="1"/>
  <c r="H54" i="40"/>
  <c r="I54" i="40" s="1"/>
  <c r="K132" i="40"/>
  <c r="K143" i="40"/>
  <c r="K138" i="40" s="1"/>
  <c r="AO132" i="40"/>
  <c r="AK132" i="40"/>
  <c r="AG132" i="40"/>
  <c r="AC132" i="40"/>
  <c r="Y132" i="40"/>
  <c r="AP3" i="40"/>
  <c r="AL3" i="40"/>
  <c r="AH3" i="40"/>
  <c r="AD3" i="40"/>
  <c r="Z3" i="40"/>
  <c r="AQ2" i="40"/>
  <c r="AM2" i="40"/>
  <c r="AI2" i="40"/>
  <c r="AE2" i="40"/>
  <c r="AA2" i="40"/>
  <c r="AR132" i="40"/>
  <c r="AJ132" i="40"/>
  <c r="AB132" i="40"/>
  <c r="AO3" i="40"/>
  <c r="AG3" i="40"/>
  <c r="AC3" i="40"/>
  <c r="AP2" i="40"/>
  <c r="AH2" i="40"/>
  <c r="Z2" i="40"/>
  <c r="AQ132" i="40"/>
  <c r="AM132" i="40"/>
  <c r="AI132" i="40"/>
  <c r="AE132" i="40"/>
  <c r="AA132" i="40"/>
  <c r="AR3" i="40"/>
  <c r="AN3" i="40"/>
  <c r="AJ3" i="40"/>
  <c r="AF3" i="40"/>
  <c r="AB3" i="40"/>
  <c r="X3" i="40"/>
  <c r="AO2" i="40"/>
  <c r="AK2" i="40"/>
  <c r="AG2" i="40"/>
  <c r="AC2" i="40"/>
  <c r="Y2" i="40"/>
  <c r="AN132" i="40"/>
  <c r="AF132" i="40"/>
  <c r="X132" i="40"/>
  <c r="AK3" i="40"/>
  <c r="Y3" i="40"/>
  <c r="AL2" i="40"/>
  <c r="AD2" i="40"/>
  <c r="AP132" i="40"/>
  <c r="AL132" i="40"/>
  <c r="AH132" i="40"/>
  <c r="AD132" i="40"/>
  <c r="Z132" i="40"/>
  <c r="AQ3" i="40"/>
  <c r="AM3" i="40"/>
  <c r="AI3" i="40"/>
  <c r="AE3" i="40"/>
  <c r="AA3" i="40"/>
  <c r="AR2" i="40"/>
  <c r="AN2" i="40"/>
  <c r="AJ2" i="40"/>
  <c r="AF2" i="40"/>
  <c r="AB2" i="40"/>
  <c r="Q2" i="40"/>
  <c r="W2" i="40"/>
  <c r="N3" i="40"/>
  <c r="T3" i="40"/>
  <c r="Q132" i="40"/>
  <c r="W132" i="40"/>
  <c r="N2" i="40"/>
  <c r="T2" i="40"/>
  <c r="O3" i="40"/>
  <c r="U3" i="40"/>
  <c r="N132" i="40"/>
  <c r="T132" i="40"/>
  <c r="O2" i="40"/>
  <c r="U2" i="40"/>
  <c r="P3" i="40"/>
  <c r="V3" i="40"/>
  <c r="O132" i="40"/>
  <c r="U132" i="40"/>
  <c r="P2" i="40"/>
  <c r="V2" i="40"/>
  <c r="Q3" i="40"/>
  <c r="W3" i="40"/>
  <c r="H18" i="40"/>
  <c r="I18" i="40" s="1"/>
  <c r="P132" i="40"/>
  <c r="V132" i="40"/>
  <c r="K72" i="41" l="1"/>
  <c r="K74" i="41"/>
  <c r="K75" i="41"/>
  <c r="K76" i="41"/>
  <c r="K73" i="41"/>
  <c r="K141" i="40"/>
  <c r="K137" i="40"/>
  <c r="K135" i="40"/>
  <c r="J143" i="40"/>
  <c r="K140" i="40"/>
  <c r="J79" i="41"/>
  <c r="K71" i="41"/>
  <c r="K70" i="41"/>
  <c r="K78" i="41"/>
  <c r="K142" i="40"/>
  <c r="K134" i="40"/>
  <c r="K133" i="40"/>
  <c r="K139" i="40"/>
  <c r="K136" i="40"/>
  <c r="H24" i="13"/>
  <c r="H26" i="13"/>
  <c r="H25" i="13"/>
  <c r="J74" i="41" l="1"/>
  <c r="J72" i="41"/>
  <c r="J76" i="41"/>
  <c r="J75" i="41"/>
  <c r="J78" i="41"/>
  <c r="J77" i="41"/>
  <c r="J70" i="41"/>
  <c r="J136" i="40"/>
  <c r="J139" i="40"/>
  <c r="J71" i="41"/>
  <c r="J73" i="41"/>
  <c r="J141" i="40"/>
  <c r="J138" i="40"/>
  <c r="J142" i="40"/>
  <c r="J135" i="40"/>
  <c r="J140" i="40"/>
  <c r="J133" i="40"/>
  <c r="J137" i="40"/>
  <c r="J134" i="40"/>
  <c r="AK114" i="13"/>
  <c r="AK105" i="13" s="1"/>
  <c r="AL114" i="13"/>
  <c r="AL105" i="13" s="1"/>
  <c r="AM114" i="13"/>
  <c r="AM106" i="13" s="1"/>
  <c r="AN114" i="13"/>
  <c r="AN105" i="13" s="1"/>
  <c r="AN113" i="13" l="1"/>
  <c r="AN111" i="13"/>
  <c r="AM112" i="13"/>
  <c r="AM110" i="13"/>
  <c r="AM108" i="13"/>
  <c r="AM105" i="13"/>
  <c r="AL113" i="13"/>
  <c r="AL112" i="13"/>
  <c r="AL111" i="13"/>
  <c r="AL110" i="13"/>
  <c r="AL109" i="13"/>
  <c r="AL108" i="13"/>
  <c r="AL107" i="13"/>
  <c r="AL106" i="13"/>
  <c r="AN112" i="13"/>
  <c r="AN110" i="13"/>
  <c r="AN109" i="13"/>
  <c r="AN108" i="13"/>
  <c r="AN107" i="13"/>
  <c r="AN106" i="13"/>
  <c r="AM113" i="13"/>
  <c r="AM111" i="13"/>
  <c r="AM109" i="13"/>
  <c r="AM107" i="13"/>
  <c r="AK113" i="13"/>
  <c r="AK112" i="13"/>
  <c r="AK111" i="13"/>
  <c r="AK110" i="13"/>
  <c r="AK109" i="13"/>
  <c r="AK108" i="13"/>
  <c r="AK107" i="13"/>
  <c r="AK106" i="13"/>
  <c r="M59" i="13"/>
  <c r="K59" i="13"/>
  <c r="H59" i="13"/>
  <c r="I59" i="13" s="1"/>
  <c r="B59" i="13"/>
  <c r="H23" i="13" l="1"/>
  <c r="H22" i="13"/>
  <c r="H21" i="13"/>
  <c r="H63" i="13" l="1"/>
  <c r="I63" i="13" s="1"/>
  <c r="H40" i="13" l="1"/>
  <c r="I40" i="13" s="1"/>
  <c r="H41" i="13"/>
  <c r="I41" i="13" s="1"/>
  <c r="H42" i="13" l="1"/>
  <c r="I42" i="13" s="1"/>
  <c r="H43" i="13"/>
  <c r="I43" i="13" s="1"/>
  <c r="H39" i="13"/>
  <c r="I39" i="13" s="1"/>
  <c r="H44" i="13"/>
  <c r="I44" i="13" s="1"/>
  <c r="H38" i="13"/>
  <c r="I38" i="13" s="1"/>
  <c r="H37" i="13"/>
  <c r="I37" i="13" s="1"/>
  <c r="H84" i="13" l="1"/>
  <c r="H78" i="13" l="1"/>
  <c r="I78" i="13" s="1"/>
  <c r="K78" i="13"/>
  <c r="M78" i="13"/>
  <c r="H80" i="13"/>
  <c r="I80" i="13" s="1"/>
  <c r="K80" i="13"/>
  <c r="M80" i="13"/>
  <c r="I20" i="13" l="1"/>
  <c r="I19" i="13"/>
  <c r="I18" i="13"/>
  <c r="I17" i="13"/>
  <c r="I16" i="13"/>
  <c r="H20" i="13"/>
  <c r="H19" i="13"/>
  <c r="H18" i="13"/>
  <c r="H17" i="13"/>
  <c r="H16" i="13"/>
  <c r="H14" i="13"/>
  <c r="H30" i="13" l="1"/>
  <c r="I30" i="13" s="1"/>
  <c r="H31" i="13"/>
  <c r="I31" i="13" s="1"/>
  <c r="H34" i="13" l="1"/>
  <c r="I34" i="13" s="1"/>
  <c r="H36" i="13"/>
  <c r="I36" i="13" s="1"/>
  <c r="K45" i="13"/>
  <c r="K46" i="13"/>
  <c r="K47" i="13"/>
  <c r="K14" i="13" l="1"/>
  <c r="H75" i="13" l="1"/>
  <c r="I75" i="13" s="1"/>
  <c r="B75" i="13"/>
  <c r="M64" i="13"/>
  <c r="M65" i="13"/>
  <c r="M66" i="13"/>
  <c r="M68" i="13"/>
  <c r="M69" i="13"/>
  <c r="K64" i="13"/>
  <c r="K65" i="13"/>
  <c r="K66" i="13"/>
  <c r="K68" i="13"/>
  <c r="K69" i="13"/>
  <c r="I64" i="13"/>
  <c r="I67" i="13"/>
  <c r="I68" i="13"/>
  <c r="H62" i="13"/>
  <c r="I62" i="13" s="1"/>
  <c r="H64" i="13"/>
  <c r="H65" i="13"/>
  <c r="I65" i="13" s="1"/>
  <c r="H66" i="13"/>
  <c r="I66" i="13" s="1"/>
  <c r="H67" i="13"/>
  <c r="H68" i="13"/>
  <c r="H69" i="13"/>
  <c r="I69" i="13" s="1"/>
  <c r="H70" i="13"/>
  <c r="I70" i="13" s="1"/>
  <c r="I71" i="13" l="1"/>
  <c r="H71" i="13"/>
  <c r="AH114" i="13" l="1"/>
  <c r="AI114" i="13"/>
  <c r="AJ114" i="13"/>
  <c r="AC104" i="13"/>
  <c r="AD104" i="13"/>
  <c r="AE104" i="13"/>
  <c r="AF104" i="13"/>
  <c r="AC114" i="13"/>
  <c r="AC105" i="13" s="1"/>
  <c r="AD114" i="13"/>
  <c r="AD105" i="13" s="1"/>
  <c r="AE114" i="13"/>
  <c r="AE105" i="13" s="1"/>
  <c r="AF114" i="13"/>
  <c r="AF105" i="13" s="1"/>
  <c r="AG114" i="13"/>
  <c r="AG105" i="13" s="1"/>
  <c r="AG108" i="13" l="1"/>
  <c r="AG113" i="13"/>
  <c r="AF113" i="13"/>
  <c r="AE106" i="13"/>
  <c r="AE113" i="13"/>
  <c r="AJ106" i="13"/>
  <c r="AJ113" i="13"/>
  <c r="AD107" i="13"/>
  <c r="AD113" i="13"/>
  <c r="AI105" i="13"/>
  <c r="AI113" i="13"/>
  <c r="AC108" i="13"/>
  <c r="AC113" i="13"/>
  <c r="AH105" i="13"/>
  <c r="AH113" i="13"/>
  <c r="AF112" i="13"/>
  <c r="AF108" i="13"/>
  <c r="AG111" i="13"/>
  <c r="AG107" i="13"/>
  <c r="AC111" i="13"/>
  <c r="AC107" i="13"/>
  <c r="AD110" i="13"/>
  <c r="AD106" i="13"/>
  <c r="AJ111" i="13"/>
  <c r="AJ109" i="13"/>
  <c r="AJ107" i="13"/>
  <c r="AJ105" i="13"/>
  <c r="AJ112" i="13"/>
  <c r="AJ110" i="13"/>
  <c r="AJ108" i="13"/>
  <c r="AI112" i="13"/>
  <c r="AI111" i="13"/>
  <c r="AI110" i="13"/>
  <c r="AI109" i="13"/>
  <c r="AI108" i="13"/>
  <c r="AI107" i="13"/>
  <c r="AI106" i="13"/>
  <c r="AH112" i="13"/>
  <c r="AH111" i="13"/>
  <c r="AH110" i="13"/>
  <c r="AH109" i="13"/>
  <c r="AH108" i="13"/>
  <c r="AH107" i="13"/>
  <c r="AH106" i="13"/>
  <c r="AE112" i="13"/>
  <c r="AF111" i="13"/>
  <c r="AG110" i="13"/>
  <c r="AC110" i="13"/>
  <c r="AD109" i="13"/>
  <c r="AE108" i="13"/>
  <c r="AF107" i="13"/>
  <c r="AG106" i="13"/>
  <c r="AC106" i="13"/>
  <c r="AD112" i="13"/>
  <c r="AE111" i="13"/>
  <c r="AF110" i="13"/>
  <c r="AG109" i="13"/>
  <c r="AC109" i="13"/>
  <c r="AD108" i="13"/>
  <c r="AE107" i="13"/>
  <c r="AF106" i="13"/>
  <c r="AE109" i="13"/>
  <c r="AG112" i="13"/>
  <c r="AC112" i="13"/>
  <c r="AD111" i="13"/>
  <c r="AE110" i="13"/>
  <c r="AF109" i="13"/>
  <c r="M74" i="32"/>
  <c r="K74" i="32"/>
  <c r="M71" i="32"/>
  <c r="K71" i="32"/>
  <c r="M70" i="32"/>
  <c r="K70" i="32"/>
  <c r="M69" i="32"/>
  <c r="K69" i="32"/>
  <c r="O88" i="32" l="1"/>
  <c r="K4" i="32" l="1"/>
  <c r="K5" i="32"/>
  <c r="K6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4" i="32"/>
  <c r="K35" i="32"/>
  <c r="K36" i="32"/>
  <c r="K37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M25" i="32" l="1"/>
  <c r="B25" i="32"/>
  <c r="AU88" i="32" l="1"/>
  <c r="AT88" i="32"/>
  <c r="AS88" i="32"/>
  <c r="AR88" i="32"/>
  <c r="AQ88" i="32"/>
  <c r="AQ86" i="32" s="1"/>
  <c r="AP88" i="32"/>
  <c r="AO88" i="32"/>
  <c r="AN88" i="32"/>
  <c r="AN83" i="32" s="1"/>
  <c r="AM88" i="32"/>
  <c r="AM84" i="32" s="1"/>
  <c r="AL88" i="32"/>
  <c r="AL81" i="32" s="1"/>
  <c r="AK88" i="32"/>
  <c r="AJ88" i="32"/>
  <c r="AJ83" i="32" s="1"/>
  <c r="AI88" i="32"/>
  <c r="AI87" i="32" s="1"/>
  <c r="AH88" i="32"/>
  <c r="AH84" i="32" s="1"/>
  <c r="AG88" i="32"/>
  <c r="AF88" i="32"/>
  <c r="AF83" i="32" s="1"/>
  <c r="AQ87" i="32"/>
  <c r="AQ85" i="32"/>
  <c r="AP85" i="32"/>
  <c r="AQ83" i="32"/>
  <c r="AQ82" i="32"/>
  <c r="AQ81" i="32"/>
  <c r="AM81" i="32" l="1"/>
  <c r="AQ84" i="32"/>
  <c r="AH85" i="32"/>
  <c r="AM85" i="32"/>
  <c r="AM83" i="32"/>
  <c r="AM82" i="32"/>
  <c r="AI81" i="32"/>
  <c r="AI82" i="32"/>
  <c r="AI83" i="32"/>
  <c r="AI84" i="32"/>
  <c r="AO87" i="32"/>
  <c r="AO86" i="32"/>
  <c r="AF84" i="32"/>
  <c r="AF86" i="32"/>
  <c r="AJ84" i="32"/>
  <c r="AJ86" i="32"/>
  <c r="AN84" i="32"/>
  <c r="AN86" i="32"/>
  <c r="AR84" i="32"/>
  <c r="AR86" i="32"/>
  <c r="AK84" i="32"/>
  <c r="AK86" i="32"/>
  <c r="AK85" i="32"/>
  <c r="AH87" i="32"/>
  <c r="AH86" i="32"/>
  <c r="AL82" i="32"/>
  <c r="AL86" i="32"/>
  <c r="AP84" i="32"/>
  <c r="AP86" i="32"/>
  <c r="AT87" i="32"/>
  <c r="AT86" i="32"/>
  <c r="AG84" i="32"/>
  <c r="AG86" i="32"/>
  <c r="AS85" i="32"/>
  <c r="AS86" i="32"/>
  <c r="AI85" i="32"/>
  <c r="AI86" i="32"/>
  <c r="AM87" i="32"/>
  <c r="AM86" i="32"/>
  <c r="AU87" i="32"/>
  <c r="AU86" i="32"/>
  <c r="AG87" i="32"/>
  <c r="AK82" i="32"/>
  <c r="AO84" i="32"/>
  <c r="AG81" i="32"/>
  <c r="AO81" i="32"/>
  <c r="AH81" i="32"/>
  <c r="AH82" i="32"/>
  <c r="AL83" i="32"/>
  <c r="AL84" i="32"/>
  <c r="AL85" i="32"/>
  <c r="AT85" i="32"/>
  <c r="AL87" i="32"/>
  <c r="AP81" i="32"/>
  <c r="AP82" i="32"/>
  <c r="AH83" i="32"/>
  <c r="AT83" i="32"/>
  <c r="AT84" i="32"/>
  <c r="AP87" i="32"/>
  <c r="AT81" i="32"/>
  <c r="AT82" i="32"/>
  <c r="AP83" i="32"/>
  <c r="AS81" i="32"/>
  <c r="AO82" i="32"/>
  <c r="AS84" i="32"/>
  <c r="AO85" i="32"/>
  <c r="AK87" i="32"/>
  <c r="AS83" i="32"/>
  <c r="AK81" i="32"/>
  <c r="AG82" i="32"/>
  <c r="AG83" i="32"/>
  <c r="AK83" i="32"/>
  <c r="AO83" i="32"/>
  <c r="AG85" i="32"/>
  <c r="AS87" i="32"/>
  <c r="AS82" i="32"/>
  <c r="AR83" i="32"/>
  <c r="AF82" i="32"/>
  <c r="AJ82" i="32"/>
  <c r="AN82" i="32"/>
  <c r="AR82" i="32"/>
  <c r="AF87" i="32"/>
  <c r="AJ87" i="32"/>
  <c r="AN87" i="32"/>
  <c r="AR87" i="32"/>
  <c r="AF81" i="32"/>
  <c r="AJ81" i="32"/>
  <c r="AN81" i="32"/>
  <c r="AR81" i="32"/>
  <c r="AF85" i="32"/>
  <c r="AJ85" i="32"/>
  <c r="AN85" i="32"/>
  <c r="AR85" i="32"/>
  <c r="AU81" i="32"/>
  <c r="AU84" i="32"/>
  <c r="AU82" i="32"/>
  <c r="AU83" i="32"/>
  <c r="AU85" i="32"/>
  <c r="AV88" i="32"/>
  <c r="AV83" i="32" s="1"/>
  <c r="AE88" i="32"/>
  <c r="AD88" i="32"/>
  <c r="AC88" i="32"/>
  <c r="AC87" i="32" s="1"/>
  <c r="AB88" i="32"/>
  <c r="AB83" i="32" s="1"/>
  <c r="AA88" i="32"/>
  <c r="Z88" i="32"/>
  <c r="Y88" i="32"/>
  <c r="X88" i="32"/>
  <c r="X83" i="32" s="1"/>
  <c r="W88" i="32"/>
  <c r="V88" i="32"/>
  <c r="U88" i="32"/>
  <c r="T88" i="32"/>
  <c r="S88" i="32"/>
  <c r="R88" i="32"/>
  <c r="Q88" i="32"/>
  <c r="P88" i="32"/>
  <c r="N88" i="32"/>
  <c r="J80" i="32"/>
  <c r="B79" i="32"/>
  <c r="B76" i="32"/>
  <c r="B75" i="32"/>
  <c r="B74" i="32"/>
  <c r="M68" i="32"/>
  <c r="B68" i="32"/>
  <c r="M67" i="32"/>
  <c r="B67" i="32"/>
  <c r="M66" i="32"/>
  <c r="M65" i="32"/>
  <c r="M64" i="32"/>
  <c r="M63" i="32"/>
  <c r="M62" i="32"/>
  <c r="I62" i="32"/>
  <c r="H62" i="32"/>
  <c r="M61" i="32"/>
  <c r="M60" i="32"/>
  <c r="M59" i="32"/>
  <c r="I59" i="32"/>
  <c r="H59" i="32"/>
  <c r="M58" i="32"/>
  <c r="M57" i="32"/>
  <c r="I57" i="32"/>
  <c r="H57" i="32"/>
  <c r="M56" i="32"/>
  <c r="B56" i="32"/>
  <c r="M55" i="32"/>
  <c r="B55" i="32"/>
  <c r="M54" i="32"/>
  <c r="B54" i="32"/>
  <c r="M53" i="32"/>
  <c r="B53" i="32"/>
  <c r="M52" i="32"/>
  <c r="B52" i="32"/>
  <c r="M51" i="32"/>
  <c r="I51" i="32"/>
  <c r="H51" i="32"/>
  <c r="B51" i="32"/>
  <c r="M50" i="32"/>
  <c r="I50" i="32"/>
  <c r="H50" i="32"/>
  <c r="B50" i="32"/>
  <c r="M49" i="32"/>
  <c r="I49" i="32"/>
  <c r="H49" i="32"/>
  <c r="B49" i="32"/>
  <c r="M48" i="32"/>
  <c r="I48" i="32"/>
  <c r="H48" i="32"/>
  <c r="B48" i="32"/>
  <c r="M47" i="32"/>
  <c r="I47" i="32"/>
  <c r="H47" i="32"/>
  <c r="B47" i="32"/>
  <c r="M46" i="32"/>
  <c r="I46" i="32"/>
  <c r="H46" i="32"/>
  <c r="B46" i="32"/>
  <c r="M45" i="32"/>
  <c r="I45" i="32"/>
  <c r="H45" i="32"/>
  <c r="B45" i="32"/>
  <c r="M44" i="32"/>
  <c r="I44" i="32"/>
  <c r="H44" i="32"/>
  <c r="B44" i="32"/>
  <c r="M43" i="32"/>
  <c r="I43" i="32"/>
  <c r="H43" i="32"/>
  <c r="B43" i="32"/>
  <c r="M42" i="32"/>
  <c r="B42" i="32"/>
  <c r="M41" i="32"/>
  <c r="B41" i="32"/>
  <c r="M40" i="32"/>
  <c r="B40" i="32"/>
  <c r="M39" i="32"/>
  <c r="I39" i="32"/>
  <c r="H39" i="32"/>
  <c r="B39" i="32"/>
  <c r="M38" i="32"/>
  <c r="K38" i="32"/>
  <c r="I38" i="32"/>
  <c r="H38" i="32"/>
  <c r="B38" i="32"/>
  <c r="M37" i="32"/>
  <c r="B37" i="32"/>
  <c r="M36" i="32"/>
  <c r="B36" i="32"/>
  <c r="M35" i="32"/>
  <c r="B35" i="32"/>
  <c r="M31" i="32"/>
  <c r="I31" i="32"/>
  <c r="H31" i="32"/>
  <c r="B31" i="32"/>
  <c r="M30" i="32"/>
  <c r="B30" i="32"/>
  <c r="M29" i="32"/>
  <c r="B29" i="32"/>
  <c r="M28" i="32"/>
  <c r="B28" i="32"/>
  <c r="M27" i="32"/>
  <c r="B27" i="32"/>
  <c r="M26" i="32"/>
  <c r="B26" i="32"/>
  <c r="M24" i="32"/>
  <c r="B24" i="32"/>
  <c r="M23" i="32"/>
  <c r="B23" i="32"/>
  <c r="M22" i="32"/>
  <c r="B22" i="32"/>
  <c r="M21" i="32"/>
  <c r="B21" i="32"/>
  <c r="M19" i="32"/>
  <c r="I19" i="32"/>
  <c r="H19" i="32"/>
  <c r="B19" i="32"/>
  <c r="M18" i="32"/>
  <c r="B18" i="32"/>
  <c r="M17" i="32"/>
  <c r="I17" i="32"/>
  <c r="H17" i="32"/>
  <c r="B17" i="32"/>
  <c r="M16" i="32"/>
  <c r="B16" i="32"/>
  <c r="M15" i="32"/>
  <c r="I15" i="32"/>
  <c r="H15" i="32"/>
  <c r="B15" i="32"/>
  <c r="M14" i="32"/>
  <c r="B14" i="32"/>
  <c r="M13" i="32"/>
  <c r="I13" i="32"/>
  <c r="H13" i="32"/>
  <c r="B13" i="32"/>
  <c r="M6" i="32"/>
  <c r="B6" i="32"/>
  <c r="M5" i="32"/>
  <c r="B5" i="32"/>
  <c r="M4" i="32"/>
  <c r="I4" i="32"/>
  <c r="H4" i="32"/>
  <c r="B4" i="32"/>
  <c r="I1" i="32"/>
  <c r="H1" i="32"/>
  <c r="H78" i="32" l="1"/>
  <c r="I78" i="32" s="1"/>
  <c r="H72" i="32"/>
  <c r="I72" i="32" s="1"/>
  <c r="H79" i="32"/>
  <c r="I79" i="32" s="1"/>
  <c r="H74" i="32"/>
  <c r="I74" i="32" s="1"/>
  <c r="H70" i="32"/>
  <c r="I70" i="32" s="1"/>
  <c r="H76" i="32"/>
  <c r="I76" i="32" s="1"/>
  <c r="H75" i="32"/>
  <c r="I75" i="32" s="1"/>
  <c r="H73" i="32"/>
  <c r="I73" i="32" s="1"/>
  <c r="H71" i="32"/>
  <c r="I71" i="32" s="1"/>
  <c r="H77" i="32"/>
  <c r="I77" i="32" s="1"/>
  <c r="H69" i="32"/>
  <c r="I69" i="32" s="1"/>
  <c r="H8" i="32"/>
  <c r="I8" i="32" s="1"/>
  <c r="H56" i="32"/>
  <c r="I56" i="32" s="1"/>
  <c r="H55" i="32"/>
  <c r="I55" i="32" s="1"/>
  <c r="H12" i="32"/>
  <c r="I12" i="32" s="1"/>
  <c r="H7" i="32"/>
  <c r="I7" i="32" s="1"/>
  <c r="H54" i="32"/>
  <c r="I54" i="32" s="1"/>
  <c r="K88" i="32"/>
  <c r="H9" i="32"/>
  <c r="I9" i="32" s="1"/>
  <c r="H10" i="32"/>
  <c r="I10" i="32" s="1"/>
  <c r="H11" i="32"/>
  <c r="I11" i="32" s="1"/>
  <c r="H52" i="32"/>
  <c r="I52" i="32" s="1"/>
  <c r="H53" i="32"/>
  <c r="I53" i="32" s="1"/>
  <c r="R83" i="32"/>
  <c r="R86" i="32"/>
  <c r="AD87" i="32"/>
  <c r="AD86" i="32"/>
  <c r="Q85" i="32"/>
  <c r="Q86" i="32"/>
  <c r="U87" i="32"/>
  <c r="U86" i="32"/>
  <c r="Y87" i="32"/>
  <c r="Y86" i="32"/>
  <c r="AC83" i="32"/>
  <c r="AC86" i="32"/>
  <c r="N87" i="32"/>
  <c r="N86" i="32"/>
  <c r="Z85" i="32"/>
  <c r="Z86" i="32"/>
  <c r="S87" i="32"/>
  <c r="S86" i="32"/>
  <c r="W81" i="32"/>
  <c r="W86" i="32"/>
  <c r="AA82" i="32"/>
  <c r="AA86" i="32"/>
  <c r="AE85" i="32"/>
  <c r="AE86" i="32"/>
  <c r="V83" i="32"/>
  <c r="V86" i="32"/>
  <c r="T87" i="32"/>
  <c r="T86" i="32"/>
  <c r="X87" i="32"/>
  <c r="X86" i="32"/>
  <c r="AB87" i="32"/>
  <c r="AB86" i="32"/>
  <c r="AV87" i="32"/>
  <c r="AV86" i="32"/>
  <c r="O87" i="32"/>
  <c r="O86" i="32"/>
  <c r="P87" i="32"/>
  <c r="P86" i="32"/>
  <c r="AA81" i="32"/>
  <c r="H42" i="32"/>
  <c r="I42" i="32" s="1"/>
  <c r="H25" i="32"/>
  <c r="I25" i="32" s="1"/>
  <c r="H40" i="32"/>
  <c r="I40" i="32" s="1"/>
  <c r="P83" i="32"/>
  <c r="S85" i="32"/>
  <c r="Y85" i="32"/>
  <c r="T83" i="32"/>
  <c r="U84" i="32"/>
  <c r="Q81" i="32"/>
  <c r="H14" i="32"/>
  <c r="H22" i="32"/>
  <c r="I22" i="32" s="1"/>
  <c r="H23" i="32"/>
  <c r="I23" i="32" s="1"/>
  <c r="H26" i="32"/>
  <c r="I26" i="32" s="1"/>
  <c r="H37" i="32"/>
  <c r="I37" i="32" s="1"/>
  <c r="H21" i="32"/>
  <c r="I21" i="32" s="1"/>
  <c r="H27" i="32"/>
  <c r="I27" i="32" s="1"/>
  <c r="H24" i="32"/>
  <c r="I24" i="32" s="1"/>
  <c r="I14" i="32"/>
  <c r="H28" i="32"/>
  <c r="I28" i="32" s="1"/>
  <c r="H29" i="32"/>
  <c r="I29" i="32" s="1"/>
  <c r="H30" i="32"/>
  <c r="I30" i="32" s="1"/>
  <c r="Z81" i="32"/>
  <c r="H16" i="32"/>
  <c r="I16" i="32" s="1"/>
  <c r="O84" i="32"/>
  <c r="V87" i="32"/>
  <c r="R85" i="32"/>
  <c r="W87" i="32"/>
  <c r="O81" i="32"/>
  <c r="O82" i="32"/>
  <c r="S84" i="32"/>
  <c r="W85" i="32"/>
  <c r="AA87" i="32"/>
  <c r="S82" i="32"/>
  <c r="H5" i="32"/>
  <c r="I5" i="32" s="1"/>
  <c r="H6" i="32"/>
  <c r="I6" i="32" s="1"/>
  <c r="H18" i="32"/>
  <c r="I18" i="32" s="1"/>
  <c r="H35" i="32"/>
  <c r="I35" i="32" s="1"/>
  <c r="H36" i="32"/>
  <c r="I36" i="32" s="1"/>
  <c r="H41" i="32"/>
  <c r="I41" i="32" s="1"/>
  <c r="AD80" i="32"/>
  <c r="AU80" i="32"/>
  <c r="AQ80" i="32"/>
  <c r="AM80" i="32"/>
  <c r="AI80" i="32"/>
  <c r="AU3" i="32"/>
  <c r="AQ3" i="32"/>
  <c r="AM3" i="32"/>
  <c r="AI3" i="32"/>
  <c r="AU2" i="32"/>
  <c r="AQ2" i="32"/>
  <c r="AM2" i="32"/>
  <c r="AI2" i="32"/>
  <c r="AT80" i="32"/>
  <c r="AP80" i="32"/>
  <c r="AL80" i="32"/>
  <c r="AH80" i="32"/>
  <c r="AT3" i="32"/>
  <c r="AP3" i="32"/>
  <c r="AL3" i="32"/>
  <c r="AH3" i="32"/>
  <c r="AT2" i="32"/>
  <c r="AP2" i="32"/>
  <c r="AL2" i="32"/>
  <c r="AH2" i="32"/>
  <c r="AR80" i="32"/>
  <c r="AN80" i="32"/>
  <c r="AJ80" i="32"/>
  <c r="AF80" i="32"/>
  <c r="AR3" i="32"/>
  <c r="AN3" i="32"/>
  <c r="AJ3" i="32"/>
  <c r="AF3" i="32"/>
  <c r="AR2" i="32"/>
  <c r="AN2" i="32"/>
  <c r="AJ2" i="32"/>
  <c r="AF2" i="32"/>
  <c r="AS80" i="32"/>
  <c r="AO80" i="32"/>
  <c r="AK80" i="32"/>
  <c r="AG80" i="32"/>
  <c r="AS3" i="32"/>
  <c r="AO3" i="32"/>
  <c r="AK3" i="32"/>
  <c r="AG3" i="32"/>
  <c r="AS2" i="32"/>
  <c r="AO2" i="32"/>
  <c r="AK2" i="32"/>
  <c r="AG2" i="32"/>
  <c r="H67" i="32"/>
  <c r="I67" i="32" s="1"/>
  <c r="H68" i="32"/>
  <c r="I68" i="32" s="1"/>
  <c r="U82" i="32"/>
  <c r="Y83" i="32"/>
  <c r="Y84" i="32"/>
  <c r="AC85" i="32"/>
  <c r="U81" i="32"/>
  <c r="Q83" i="32"/>
  <c r="Y81" i="32"/>
  <c r="Y82" i="32"/>
  <c r="Q84" i="32"/>
  <c r="AC84" i="32"/>
  <c r="U85" i="32"/>
  <c r="Q87" i="32"/>
  <c r="AC81" i="32"/>
  <c r="Q82" i="32"/>
  <c r="AC82" i="32"/>
  <c r="U83" i="32"/>
  <c r="AD84" i="32"/>
  <c r="V81" i="32"/>
  <c r="Z82" i="32"/>
  <c r="Z84" i="32"/>
  <c r="AD85" i="32"/>
  <c r="R81" i="32"/>
  <c r="V82" i="32"/>
  <c r="N83" i="32"/>
  <c r="V84" i="32"/>
  <c r="AA84" i="32"/>
  <c r="O85" i="32"/>
  <c r="S81" i="32"/>
  <c r="AD81" i="32"/>
  <c r="R82" i="32"/>
  <c r="W82" i="32"/>
  <c r="O83" i="32"/>
  <c r="S83" i="32"/>
  <c r="W83" i="32"/>
  <c r="AA83" i="32"/>
  <c r="AE83" i="32"/>
  <c r="R84" i="32"/>
  <c r="W84" i="32"/>
  <c r="V85" i="32"/>
  <c r="AA85" i="32"/>
  <c r="Z87" i="32"/>
  <c r="AE87" i="32"/>
  <c r="AE81" i="32"/>
  <c r="AD82" i="32"/>
  <c r="AE82" i="32"/>
  <c r="AE84" i="32"/>
  <c r="R87" i="32"/>
  <c r="Z83" i="32"/>
  <c r="AD83" i="32"/>
  <c r="N85" i="32"/>
  <c r="N81" i="32"/>
  <c r="N82" i="32"/>
  <c r="N84" i="32"/>
  <c r="H63" i="32"/>
  <c r="I63" i="32" s="1"/>
  <c r="H61" i="32"/>
  <c r="I61" i="32" s="1"/>
  <c r="H66" i="32"/>
  <c r="I66" i="32" s="1"/>
  <c r="H60" i="32"/>
  <c r="I60" i="32" s="1"/>
  <c r="H65" i="32"/>
  <c r="I65" i="32" s="1"/>
  <c r="H58" i="32"/>
  <c r="I58" i="32" s="1"/>
  <c r="H64" i="32"/>
  <c r="I64" i="32" s="1"/>
  <c r="P2" i="32"/>
  <c r="AB2" i="32"/>
  <c r="Q3" i="32"/>
  <c r="O80" i="32"/>
  <c r="S80" i="32"/>
  <c r="W80" i="32"/>
  <c r="AA80" i="32"/>
  <c r="AE80" i="32"/>
  <c r="Q2" i="32"/>
  <c r="U2" i="32"/>
  <c r="Y2" i="32"/>
  <c r="AC2" i="32"/>
  <c r="N3" i="32"/>
  <c r="R3" i="32"/>
  <c r="V3" i="32"/>
  <c r="Z3" i="32"/>
  <c r="AD3" i="32"/>
  <c r="P80" i="32"/>
  <c r="T80" i="32"/>
  <c r="X80" i="32"/>
  <c r="AB80" i="32"/>
  <c r="AV80" i="32"/>
  <c r="P84" i="32"/>
  <c r="T84" i="32"/>
  <c r="X84" i="32"/>
  <c r="AB84" i="32"/>
  <c r="AV84" i="32"/>
  <c r="Q80" i="32"/>
  <c r="U80" i="32"/>
  <c r="Y80" i="32"/>
  <c r="AC80" i="32"/>
  <c r="P81" i="32"/>
  <c r="T81" i="32"/>
  <c r="X81" i="32"/>
  <c r="AB81" i="32"/>
  <c r="AV81" i="32"/>
  <c r="P85" i="32"/>
  <c r="T85" i="32"/>
  <c r="X85" i="32"/>
  <c r="AB85" i="32"/>
  <c r="AV85" i="32"/>
  <c r="T2" i="32"/>
  <c r="X2" i="32"/>
  <c r="AV2" i="32"/>
  <c r="U3" i="32"/>
  <c r="Y3" i="32"/>
  <c r="AC3" i="32"/>
  <c r="N2" i="32"/>
  <c r="R2" i="32"/>
  <c r="V2" i="32"/>
  <c r="Z2" i="32"/>
  <c r="AD2" i="32"/>
  <c r="O3" i="32"/>
  <c r="S3" i="32"/>
  <c r="W3" i="32"/>
  <c r="AA3" i="32"/>
  <c r="AE3" i="32"/>
  <c r="O2" i="32"/>
  <c r="S2" i="32"/>
  <c r="W2" i="32"/>
  <c r="AA2" i="32"/>
  <c r="AE2" i="32"/>
  <c r="P3" i="32"/>
  <c r="T3" i="32"/>
  <c r="X3" i="32"/>
  <c r="AB3" i="32"/>
  <c r="AV3" i="32"/>
  <c r="N80" i="32"/>
  <c r="R80" i="32"/>
  <c r="V80" i="32"/>
  <c r="Z80" i="32"/>
  <c r="P82" i="32"/>
  <c r="T82" i="32"/>
  <c r="X82" i="32"/>
  <c r="AB82" i="32"/>
  <c r="AV82" i="32"/>
  <c r="AS83" i="31"/>
  <c r="AS82" i="31" s="1"/>
  <c r="AR83" i="31"/>
  <c r="AR81" i="31" s="1"/>
  <c r="AQ83" i="31"/>
  <c r="AQ77" i="31" s="1"/>
  <c r="AP83" i="31"/>
  <c r="AP82" i="31" s="1"/>
  <c r="AO83" i="31"/>
  <c r="AO82" i="31" s="1"/>
  <c r="AN83" i="31"/>
  <c r="AN81" i="31" s="1"/>
  <c r="AV83" i="31"/>
  <c r="AV81" i="31" s="1"/>
  <c r="AU83" i="31"/>
  <c r="AU80" i="31" s="1"/>
  <c r="AT83" i="31"/>
  <c r="AT81" i="31" s="1"/>
  <c r="AM83" i="31"/>
  <c r="AM80" i="31" s="1"/>
  <c r="AX83" i="31"/>
  <c r="AX81" i="31" s="1"/>
  <c r="AW83" i="31"/>
  <c r="AW77" i="31" s="1"/>
  <c r="AY83" i="31"/>
  <c r="AY82" i="31" s="1"/>
  <c r="AL83" i="31"/>
  <c r="AL79" i="31" s="1"/>
  <c r="AS79" i="31" l="1"/>
  <c r="AO79" i="31"/>
  <c r="AS77" i="31"/>
  <c r="AS80" i="31"/>
  <c r="AS78" i="31"/>
  <c r="AO77" i="31"/>
  <c r="AT82" i="31"/>
  <c r="AP81" i="31"/>
  <c r="AV82" i="31"/>
  <c r="AV78" i="31"/>
  <c r="AV80" i="31"/>
  <c r="AP77" i="31"/>
  <c r="AP79" i="31"/>
  <c r="AS81" i="31"/>
  <c r="AU77" i="31"/>
  <c r="AU78" i="31"/>
  <c r="AU81" i="31"/>
  <c r="AU82" i="31"/>
  <c r="AQ82" i="31"/>
  <c r="K80" i="32"/>
  <c r="AU79" i="31"/>
  <c r="K86" i="32"/>
  <c r="K84" i="32"/>
  <c r="K82" i="32"/>
  <c r="K83" i="32"/>
  <c r="K87" i="32"/>
  <c r="K81" i="32"/>
  <c r="K85" i="32"/>
  <c r="AO80" i="31"/>
  <c r="AW79" i="31"/>
  <c r="J88" i="32"/>
  <c r="AO78" i="31"/>
  <c r="AN80" i="31"/>
  <c r="AT78" i="31"/>
  <c r="AW81" i="31"/>
  <c r="AW78" i="31"/>
  <c r="AW82" i="31"/>
  <c r="AO81" i="31"/>
  <c r="AW80" i="31"/>
  <c r="AQ78" i="31"/>
  <c r="AQ79" i="31"/>
  <c r="AQ80" i="31"/>
  <c r="AQ81" i="31"/>
  <c r="AV77" i="31"/>
  <c r="AV79" i="31"/>
  <c r="AR78" i="31"/>
  <c r="AX78" i="31"/>
  <c r="AX80" i="31"/>
  <c r="AX82" i="31"/>
  <c r="AT80" i="31"/>
  <c r="AN79" i="31"/>
  <c r="AR79" i="31"/>
  <c r="AR82" i="31"/>
  <c r="AT79" i="31"/>
  <c r="AN77" i="31"/>
  <c r="AR77" i="31"/>
  <c r="AR80" i="31"/>
  <c r="AN82" i="31"/>
  <c r="AX77" i="31"/>
  <c r="AX79" i="31"/>
  <c r="AT77" i="31"/>
  <c r="AN78" i="31"/>
  <c r="AP78" i="31"/>
  <c r="AP80" i="31"/>
  <c r="AM77" i="31"/>
  <c r="AM79" i="31"/>
  <c r="AM81" i="31"/>
  <c r="AM82" i="31"/>
  <c r="AM78" i="31"/>
  <c r="AL77" i="31"/>
  <c r="AL81" i="31"/>
  <c r="AY81" i="31"/>
  <c r="AL78" i="31"/>
  <c r="AL80" i="31"/>
  <c r="AL82" i="31"/>
  <c r="AY77" i="31"/>
  <c r="AY79" i="31"/>
  <c r="AY78" i="31"/>
  <c r="AY80" i="31"/>
  <c r="K28" i="31"/>
  <c r="M28" i="31"/>
  <c r="J83" i="32" l="1"/>
  <c r="J86" i="32"/>
  <c r="J82" i="32"/>
  <c r="J85" i="32"/>
  <c r="J81" i="32"/>
  <c r="J84" i="32"/>
  <c r="J87" i="32"/>
  <c r="K27" i="31"/>
  <c r="M27" i="31"/>
  <c r="K26" i="31"/>
  <c r="M26" i="31"/>
  <c r="K24" i="31"/>
  <c r="M24" i="31"/>
  <c r="K72" i="31" l="1"/>
  <c r="K73" i="31"/>
  <c r="K74" i="31"/>
  <c r="M73" i="31" l="1"/>
  <c r="M72" i="31"/>
  <c r="M74" i="31"/>
  <c r="K68" i="31" l="1"/>
  <c r="M68" i="31"/>
  <c r="M19" i="31" l="1"/>
  <c r="K19" i="31"/>
  <c r="M42" i="31" l="1"/>
  <c r="K42" i="31"/>
  <c r="B42" i="31"/>
  <c r="M44" i="31"/>
  <c r="K44" i="31"/>
  <c r="B44" i="31"/>
  <c r="B71" i="31" l="1"/>
  <c r="B70" i="31"/>
  <c r="B69" i="31"/>
  <c r="B67" i="31"/>
  <c r="AZ83" i="31"/>
  <c r="AZ82" i="31" s="1"/>
  <c r="AK83" i="31"/>
  <c r="AK82" i="31" s="1"/>
  <c r="AJ83" i="31"/>
  <c r="AJ81" i="31" s="1"/>
  <c r="AI83" i="31"/>
  <c r="AI80" i="31" s="1"/>
  <c r="AH83" i="31"/>
  <c r="AH81" i="31" s="1"/>
  <c r="AG83" i="31"/>
  <c r="AG82" i="31" s="1"/>
  <c r="AF83" i="31"/>
  <c r="AF81" i="31" s="1"/>
  <c r="AE83" i="31"/>
  <c r="AE81" i="31" s="1"/>
  <c r="AD83" i="31"/>
  <c r="AD81" i="31" s="1"/>
  <c r="AC83" i="31"/>
  <c r="AC80" i="31" s="1"/>
  <c r="AB83" i="31"/>
  <c r="AB82" i="31" s="1"/>
  <c r="AA83" i="31"/>
  <c r="AA80" i="31" s="1"/>
  <c r="Z83" i="31"/>
  <c r="Z81" i="31" s="1"/>
  <c r="Y83" i="31"/>
  <c r="Y81" i="31" s="1"/>
  <c r="X83" i="31"/>
  <c r="X82" i="31" s="1"/>
  <c r="W83" i="31"/>
  <c r="W79" i="31" s="1"/>
  <c r="V83" i="31"/>
  <c r="V81" i="31" s="1"/>
  <c r="U83" i="31"/>
  <c r="U82" i="31" s="1"/>
  <c r="T83" i="31"/>
  <c r="T82" i="31" s="1"/>
  <c r="S83" i="31"/>
  <c r="S82" i="31" s="1"/>
  <c r="R83" i="31"/>
  <c r="R81" i="31" s="1"/>
  <c r="Q83" i="31"/>
  <c r="Q79" i="31" s="1"/>
  <c r="P83" i="31"/>
  <c r="P82" i="31" s="1"/>
  <c r="O83" i="31"/>
  <c r="O81" i="31" s="1"/>
  <c r="N83" i="31"/>
  <c r="N81" i="31" s="1"/>
  <c r="J76" i="31"/>
  <c r="M75" i="31"/>
  <c r="K75" i="31"/>
  <c r="B75" i="31"/>
  <c r="M71" i="31"/>
  <c r="K71" i="31"/>
  <c r="M70" i="31"/>
  <c r="K70" i="31"/>
  <c r="M69" i="31"/>
  <c r="K69" i="31"/>
  <c r="M67" i="31"/>
  <c r="K67" i="31"/>
  <c r="M66" i="31"/>
  <c r="K66" i="31"/>
  <c r="M65" i="31"/>
  <c r="K65" i="31"/>
  <c r="M64" i="31"/>
  <c r="K64" i="31"/>
  <c r="M63" i="31"/>
  <c r="K63" i="31"/>
  <c r="M62" i="31"/>
  <c r="K62" i="31"/>
  <c r="I62" i="31"/>
  <c r="H62" i="31"/>
  <c r="M61" i="31"/>
  <c r="K61" i="31"/>
  <c r="M60" i="31"/>
  <c r="K60" i="31"/>
  <c r="M59" i="31"/>
  <c r="K59" i="31"/>
  <c r="I59" i="31"/>
  <c r="H59" i="31"/>
  <c r="M58" i="31"/>
  <c r="K58" i="31"/>
  <c r="M57" i="31"/>
  <c r="K57" i="31"/>
  <c r="I57" i="31"/>
  <c r="H57" i="31"/>
  <c r="M56" i="31"/>
  <c r="K56" i="31"/>
  <c r="I56" i="31"/>
  <c r="H56" i="31"/>
  <c r="B56" i="31"/>
  <c r="M55" i="31"/>
  <c r="K55" i="31"/>
  <c r="I55" i="31"/>
  <c r="H55" i="31"/>
  <c r="B55" i="31"/>
  <c r="M54" i="31"/>
  <c r="K54" i="31"/>
  <c r="I54" i="31"/>
  <c r="H54" i="31"/>
  <c r="B54" i="31"/>
  <c r="M53" i="31"/>
  <c r="K53" i="31"/>
  <c r="I53" i="31"/>
  <c r="H53" i="31"/>
  <c r="B53" i="31"/>
  <c r="M52" i="31"/>
  <c r="K52" i="31"/>
  <c r="I52" i="31"/>
  <c r="H52" i="31"/>
  <c r="B52" i="31"/>
  <c r="M51" i="31"/>
  <c r="K51" i="31"/>
  <c r="I51" i="31"/>
  <c r="H51" i="31"/>
  <c r="B51" i="31"/>
  <c r="M50" i="31"/>
  <c r="K50" i="31"/>
  <c r="I50" i="31"/>
  <c r="H50" i="31"/>
  <c r="B50" i="31"/>
  <c r="M49" i="31"/>
  <c r="K49" i="31"/>
  <c r="I49" i="31"/>
  <c r="H49" i="31"/>
  <c r="B49" i="31"/>
  <c r="M48" i="31"/>
  <c r="K48" i="31"/>
  <c r="I48" i="31"/>
  <c r="H48" i="31"/>
  <c r="B48" i="31"/>
  <c r="M47" i="31"/>
  <c r="K47" i="31"/>
  <c r="I47" i="31"/>
  <c r="H47" i="31"/>
  <c r="B47" i="31"/>
  <c r="M46" i="31"/>
  <c r="K46" i="31"/>
  <c r="I46" i="31"/>
  <c r="H46" i="31"/>
  <c r="B46" i="31"/>
  <c r="M45" i="31"/>
  <c r="K45" i="31"/>
  <c r="I45" i="31"/>
  <c r="H45" i="31"/>
  <c r="B45" i="31"/>
  <c r="M43" i="31"/>
  <c r="K43" i="31"/>
  <c r="B43" i="31"/>
  <c r="M39" i="31"/>
  <c r="K39" i="31"/>
  <c r="B39" i="31"/>
  <c r="M38" i="31"/>
  <c r="K38" i="31"/>
  <c r="I38" i="31"/>
  <c r="H38" i="31"/>
  <c r="B38" i="31"/>
  <c r="M37" i="31"/>
  <c r="K37" i="31"/>
  <c r="I37" i="31"/>
  <c r="H37" i="31"/>
  <c r="B37" i="31"/>
  <c r="M36" i="31"/>
  <c r="K36" i="31"/>
  <c r="I36" i="31"/>
  <c r="H36" i="31"/>
  <c r="B36" i="31"/>
  <c r="M35" i="31"/>
  <c r="K35" i="31"/>
  <c r="I35" i="31"/>
  <c r="H35" i="31"/>
  <c r="B35" i="31"/>
  <c r="M34" i="31"/>
  <c r="K34" i="31"/>
  <c r="I34" i="31"/>
  <c r="H34" i="31"/>
  <c r="B34" i="31"/>
  <c r="M33" i="31"/>
  <c r="K33" i="31"/>
  <c r="I33" i="31"/>
  <c r="H33" i="31"/>
  <c r="B33" i="31"/>
  <c r="M32" i="31"/>
  <c r="K32" i="31"/>
  <c r="I32" i="31"/>
  <c r="H32" i="31"/>
  <c r="B32" i="31"/>
  <c r="M31" i="31"/>
  <c r="K31" i="31"/>
  <c r="I31" i="31"/>
  <c r="H31" i="31"/>
  <c r="B31" i="31"/>
  <c r="M30" i="31"/>
  <c r="K30" i="31"/>
  <c r="I30" i="31"/>
  <c r="H30" i="31"/>
  <c r="B30" i="31"/>
  <c r="M29" i="31"/>
  <c r="K29" i="31"/>
  <c r="I29" i="31"/>
  <c r="H29" i="31"/>
  <c r="B29" i="31"/>
  <c r="B28" i="31"/>
  <c r="B27" i="31"/>
  <c r="B26" i="31"/>
  <c r="M25" i="31"/>
  <c r="K25" i="31"/>
  <c r="B25" i="31"/>
  <c r="M23" i="31"/>
  <c r="K23" i="31"/>
  <c r="B23" i="31"/>
  <c r="M22" i="31"/>
  <c r="K22" i="31"/>
  <c r="B22" i="31"/>
  <c r="M21" i="31"/>
  <c r="K21" i="31"/>
  <c r="B21" i="31"/>
  <c r="M20" i="31"/>
  <c r="K20" i="31"/>
  <c r="B20" i="31"/>
  <c r="M18" i="31"/>
  <c r="K18" i="31"/>
  <c r="B18" i="31"/>
  <c r="M17" i="31"/>
  <c r="K17" i="31"/>
  <c r="B17" i="31"/>
  <c r="M16" i="31"/>
  <c r="K16" i="31"/>
  <c r="B16" i="31"/>
  <c r="M15" i="31"/>
  <c r="K15" i="31"/>
  <c r="B15" i="31"/>
  <c r="M14" i="31"/>
  <c r="K14" i="31"/>
  <c r="B14" i="31"/>
  <c r="M13" i="31"/>
  <c r="K13" i="31"/>
  <c r="B13" i="31"/>
  <c r="M12" i="31"/>
  <c r="K12" i="31"/>
  <c r="B12" i="31"/>
  <c r="M10" i="31"/>
  <c r="K10" i="31"/>
  <c r="B10" i="31"/>
  <c r="M9" i="31"/>
  <c r="K9" i="31"/>
  <c r="B9" i="31"/>
  <c r="M8" i="31"/>
  <c r="K8" i="31"/>
  <c r="B8" i="31"/>
  <c r="M7" i="31"/>
  <c r="K7" i="31"/>
  <c r="B7" i="31"/>
  <c r="M6" i="31"/>
  <c r="K6" i="31"/>
  <c r="B6" i="31"/>
  <c r="M5" i="31"/>
  <c r="K5" i="31"/>
  <c r="B5" i="31"/>
  <c r="M4" i="31"/>
  <c r="K4" i="31"/>
  <c r="B4" i="31"/>
  <c r="I1" i="31"/>
  <c r="H1" i="31"/>
  <c r="AQ76" i="31" l="1"/>
  <c r="AS3" i="31"/>
  <c r="AO3" i="31"/>
  <c r="AQ2" i="31"/>
  <c r="AP76" i="31"/>
  <c r="AR3" i="31"/>
  <c r="AN3" i="31"/>
  <c r="AP2" i="31"/>
  <c r="AR76" i="31"/>
  <c r="AN76" i="31"/>
  <c r="AP3" i="31"/>
  <c r="AR2" i="31"/>
  <c r="AN2" i="31"/>
  <c r="AS76" i="31"/>
  <c r="AO76" i="31"/>
  <c r="AQ3" i="31"/>
  <c r="AS2" i="31"/>
  <c r="AO2" i="31"/>
  <c r="AV76" i="31"/>
  <c r="AV3" i="31"/>
  <c r="AV2" i="31"/>
  <c r="AM76" i="31"/>
  <c r="AM3" i="31"/>
  <c r="AM2" i="31"/>
  <c r="AU76" i="31"/>
  <c r="AU3" i="31"/>
  <c r="AU2" i="31"/>
  <c r="AT76" i="31"/>
  <c r="AT3" i="31"/>
  <c r="AT2" i="31"/>
  <c r="AX3" i="31"/>
  <c r="AW76" i="31"/>
  <c r="AW2" i="31"/>
  <c r="AW3" i="31"/>
  <c r="AX76" i="31"/>
  <c r="AX2" i="31"/>
  <c r="AY76" i="31"/>
  <c r="AY2" i="31"/>
  <c r="AL3" i="31"/>
  <c r="AL76" i="31"/>
  <c r="AL2" i="31"/>
  <c r="AY3" i="31"/>
  <c r="H28" i="31"/>
  <c r="I28" i="31" s="1"/>
  <c r="H27" i="31"/>
  <c r="I27" i="31" s="1"/>
  <c r="H26" i="31"/>
  <c r="I26" i="31" s="1"/>
  <c r="H24" i="31"/>
  <c r="I24" i="31" s="1"/>
  <c r="H74" i="31"/>
  <c r="I74" i="31" s="1"/>
  <c r="H73" i="31"/>
  <c r="I73" i="31" s="1"/>
  <c r="H39" i="31"/>
  <c r="I39" i="31" s="1"/>
  <c r="H72" i="31"/>
  <c r="I72" i="31" s="1"/>
  <c r="H22" i="31"/>
  <c r="I22" i="31" s="1"/>
  <c r="H23" i="31"/>
  <c r="I23" i="31" s="1"/>
  <c r="H25" i="31"/>
  <c r="I25" i="31" s="1"/>
  <c r="AC82" i="31"/>
  <c r="H15" i="31"/>
  <c r="I15" i="31" s="1"/>
  <c r="H11" i="31"/>
  <c r="I11" i="31" s="1"/>
  <c r="H75" i="31"/>
  <c r="I75" i="31" s="1"/>
  <c r="H12" i="31"/>
  <c r="I12" i="31" s="1"/>
  <c r="H14" i="31"/>
  <c r="I14" i="31" s="1"/>
  <c r="H13" i="31"/>
  <c r="I13" i="31" s="1"/>
  <c r="AG77" i="31"/>
  <c r="H21" i="31"/>
  <c r="I21" i="31" s="1"/>
  <c r="H19" i="31"/>
  <c r="I19" i="31" s="1"/>
  <c r="H4" i="31"/>
  <c r="I4" i="31" s="1"/>
  <c r="H17" i="31"/>
  <c r="I17" i="31" s="1"/>
  <c r="AE76" i="31"/>
  <c r="H68" i="31"/>
  <c r="I68" i="31" s="1"/>
  <c r="H42" i="31"/>
  <c r="I42" i="31" s="1"/>
  <c r="H44" i="31"/>
  <c r="I44" i="31" s="1"/>
  <c r="H61" i="31"/>
  <c r="I61" i="31" s="1"/>
  <c r="H5" i="31"/>
  <c r="I5" i="31" s="1"/>
  <c r="H6" i="31"/>
  <c r="I6" i="31" s="1"/>
  <c r="H10" i="31"/>
  <c r="I10" i="31" s="1"/>
  <c r="H16" i="31"/>
  <c r="I16" i="31" s="1"/>
  <c r="H18" i="31"/>
  <c r="I18" i="31" s="1"/>
  <c r="H20" i="31"/>
  <c r="I20" i="31" s="1"/>
  <c r="H43" i="31"/>
  <c r="I43" i="31" s="1"/>
  <c r="H66" i="31"/>
  <c r="I66" i="31" s="1"/>
  <c r="H70" i="31"/>
  <c r="I70" i="31" s="1"/>
  <c r="H8" i="31"/>
  <c r="I8" i="31" s="1"/>
  <c r="H9" i="31"/>
  <c r="I9" i="31" s="1"/>
  <c r="H69" i="31"/>
  <c r="I69" i="31" s="1"/>
  <c r="AZ79" i="31"/>
  <c r="AG81" i="31"/>
  <c r="AE78" i="31"/>
  <c r="AG78" i="31"/>
  <c r="AG80" i="31"/>
  <c r="AB81" i="31"/>
  <c r="AB79" i="31"/>
  <c r="P78" i="31"/>
  <c r="Q81" i="31"/>
  <c r="Q78" i="31"/>
  <c r="U77" i="31"/>
  <c r="AC79" i="31"/>
  <c r="Y78" i="31"/>
  <c r="Y77" i="31"/>
  <c r="AC78" i="31"/>
  <c r="U80" i="31"/>
  <c r="AC81" i="31"/>
  <c r="Y80" i="31"/>
  <c r="Y82" i="31"/>
  <c r="S79" i="31"/>
  <c r="AA77" i="31"/>
  <c r="AH78" i="31"/>
  <c r="AH82" i="31"/>
  <c r="T81" i="31"/>
  <c r="Q80" i="31"/>
  <c r="AB80" i="31"/>
  <c r="U81" i="31"/>
  <c r="Q82" i="31"/>
  <c r="T79" i="31"/>
  <c r="Q77" i="31"/>
  <c r="U78" i="31"/>
  <c r="U79" i="31"/>
  <c r="T77" i="31"/>
  <c r="AC77" i="31"/>
  <c r="X78" i="31"/>
  <c r="Y79" i="31"/>
  <c r="T80" i="31"/>
  <c r="AG79" i="31"/>
  <c r="O78" i="31"/>
  <c r="P77" i="31"/>
  <c r="X77" i="31"/>
  <c r="T78" i="31"/>
  <c r="AB78" i="31"/>
  <c r="X79" i="31"/>
  <c r="P80" i="31"/>
  <c r="X80" i="31"/>
  <c r="P81" i="31"/>
  <c r="X81" i="31"/>
  <c r="AZ77" i="31"/>
  <c r="AH80" i="31"/>
  <c r="AZ81" i="31"/>
  <c r="AH79" i="31"/>
  <c r="AZ80" i="31"/>
  <c r="AB77" i="31"/>
  <c r="P79" i="31"/>
  <c r="AH77" i="31"/>
  <c r="AZ78" i="31"/>
  <c r="H65" i="31"/>
  <c r="I65" i="31" s="1"/>
  <c r="H58" i="31"/>
  <c r="I58" i="31" s="1"/>
  <c r="H64" i="31"/>
  <c r="I64" i="31" s="1"/>
  <c r="AZ2" i="31"/>
  <c r="AK77" i="31"/>
  <c r="AK78" i="31"/>
  <c r="AK79" i="31"/>
  <c r="AK80" i="31"/>
  <c r="AK81" i="31"/>
  <c r="H60" i="31"/>
  <c r="I60" i="31" s="1"/>
  <c r="H63" i="31"/>
  <c r="I63" i="31" s="1"/>
  <c r="H67" i="31"/>
  <c r="I67" i="31" s="1"/>
  <c r="H71" i="31"/>
  <c r="I71" i="31" s="1"/>
  <c r="AF76" i="31"/>
  <c r="O82" i="31"/>
  <c r="AA81" i="31"/>
  <c r="AA82" i="31"/>
  <c r="W80" i="31"/>
  <c r="W77" i="31"/>
  <c r="AA78" i="31"/>
  <c r="AE79" i="31"/>
  <c r="S80" i="31"/>
  <c r="W81" i="31"/>
  <c r="W82" i="31"/>
  <c r="O79" i="31"/>
  <c r="S77" i="31"/>
  <c r="W78" i="31"/>
  <c r="AA79" i="31"/>
  <c r="O80" i="31"/>
  <c r="AE80" i="31"/>
  <c r="S81" i="31"/>
  <c r="AE82" i="31"/>
  <c r="O77" i="31"/>
  <c r="AE77" i="31"/>
  <c r="S78" i="31"/>
  <c r="AF79" i="31"/>
  <c r="AJ80" i="31"/>
  <c r="AF80" i="31"/>
  <c r="AJ79" i="31"/>
  <c r="N78" i="31"/>
  <c r="R78" i="31"/>
  <c r="V78" i="31"/>
  <c r="Z78" i="31"/>
  <c r="AD78" i="31"/>
  <c r="AF3" i="31"/>
  <c r="AG76" i="31"/>
  <c r="AH2" i="31"/>
  <c r="AI3" i="31"/>
  <c r="AJ76" i="31"/>
  <c r="K76" i="31"/>
  <c r="N77" i="31"/>
  <c r="R77" i="31"/>
  <c r="V77" i="31"/>
  <c r="Z77" i="31"/>
  <c r="AD77" i="31"/>
  <c r="N79" i="31"/>
  <c r="R79" i="31"/>
  <c r="V79" i="31"/>
  <c r="Z79" i="31"/>
  <c r="AD79" i="31"/>
  <c r="AI2" i="31"/>
  <c r="AJ3" i="31"/>
  <c r="AK76" i="31"/>
  <c r="AI79" i="31"/>
  <c r="AI82" i="31"/>
  <c r="AF2" i="31"/>
  <c r="AJ2" i="31"/>
  <c r="AG3" i="31"/>
  <c r="AK3" i="31"/>
  <c r="AH76" i="31"/>
  <c r="AZ76" i="31"/>
  <c r="AI77" i="31"/>
  <c r="AF78" i="31"/>
  <c r="AJ78" i="31"/>
  <c r="AI81" i="31"/>
  <c r="AF82" i="31"/>
  <c r="AJ82" i="31"/>
  <c r="AI78" i="31"/>
  <c r="AG2" i="31"/>
  <c r="AK2" i="31"/>
  <c r="AH3" i="31"/>
  <c r="AZ3" i="31"/>
  <c r="AI76" i="31"/>
  <c r="AF77" i="31"/>
  <c r="AJ77" i="31"/>
  <c r="N2" i="31"/>
  <c r="AD2" i="31"/>
  <c r="AA3" i="31"/>
  <c r="Y76" i="31"/>
  <c r="S3" i="31"/>
  <c r="R2" i="31"/>
  <c r="O3" i="31"/>
  <c r="AE3" i="31"/>
  <c r="AC76" i="31"/>
  <c r="V2" i="31"/>
  <c r="Q76" i="31"/>
  <c r="Z2" i="31"/>
  <c r="W3" i="31"/>
  <c r="U76" i="31"/>
  <c r="Q2" i="31"/>
  <c r="U2" i="31"/>
  <c r="Y2" i="31"/>
  <c r="AC2" i="31"/>
  <c r="N3" i="31"/>
  <c r="R3" i="31"/>
  <c r="V3" i="31"/>
  <c r="Z3" i="31"/>
  <c r="AD3" i="31"/>
  <c r="P76" i="31"/>
  <c r="T76" i="31"/>
  <c r="X76" i="31"/>
  <c r="AB76" i="31"/>
  <c r="N82" i="31"/>
  <c r="R82" i="31"/>
  <c r="V82" i="31"/>
  <c r="Z82" i="31"/>
  <c r="AD82" i="31"/>
  <c r="K83" i="31"/>
  <c r="K79" i="31" s="1"/>
  <c r="O2" i="31"/>
  <c r="S2" i="31"/>
  <c r="W2" i="31"/>
  <c r="AA2" i="31"/>
  <c r="AE2" i="31"/>
  <c r="P3" i="31"/>
  <c r="T3" i="31"/>
  <c r="X3" i="31"/>
  <c r="AB3" i="31"/>
  <c r="N76" i="31"/>
  <c r="R76" i="31"/>
  <c r="V76" i="31"/>
  <c r="Z76" i="31"/>
  <c r="AD76" i="31"/>
  <c r="N80" i="31"/>
  <c r="R80" i="31"/>
  <c r="V80" i="31"/>
  <c r="Z80" i="31"/>
  <c r="AD80" i="31"/>
  <c r="P2" i="31"/>
  <c r="T2" i="31"/>
  <c r="X2" i="31"/>
  <c r="AB2" i="31"/>
  <c r="Q3" i="31"/>
  <c r="U3" i="31"/>
  <c r="Y3" i="31"/>
  <c r="AC3" i="31"/>
  <c r="H7" i="31"/>
  <c r="I7" i="31" s="1"/>
  <c r="O76" i="31"/>
  <c r="S76" i="31"/>
  <c r="W76" i="31"/>
  <c r="AA76" i="31"/>
  <c r="K77" i="31" l="1"/>
  <c r="K78" i="31"/>
  <c r="K81" i="31"/>
  <c r="J83" i="31"/>
  <c r="K80" i="31"/>
  <c r="K82" i="31"/>
  <c r="AL92" i="30"/>
  <c r="AL89" i="30" s="1"/>
  <c r="AK92" i="30"/>
  <c r="AK85" i="30" s="1"/>
  <c r="AJ92" i="30"/>
  <c r="AJ90" i="30" s="1"/>
  <c r="AI92" i="30"/>
  <c r="AI87" i="30" s="1"/>
  <c r="AH92" i="30"/>
  <c r="AH89" i="30" s="1"/>
  <c r="AG92" i="30"/>
  <c r="AG89" i="30" s="1"/>
  <c r="AF92" i="30"/>
  <c r="AF90" i="30" s="1"/>
  <c r="AH88" i="30" l="1"/>
  <c r="AG90" i="30"/>
  <c r="J78" i="31"/>
  <c r="J81" i="31"/>
  <c r="J82" i="31"/>
  <c r="J80" i="31"/>
  <c r="J79" i="31"/>
  <c r="J77" i="31"/>
  <c r="AJ89" i="30"/>
  <c r="AJ86" i="30"/>
  <c r="AJ85" i="30"/>
  <c r="AJ88" i="30"/>
  <c r="AJ91" i="30"/>
  <c r="AJ87" i="30"/>
  <c r="AK86" i="30"/>
  <c r="AK88" i="30"/>
  <c r="AF85" i="30"/>
  <c r="AF88" i="30"/>
  <c r="AF91" i="30"/>
  <c r="AG91" i="30"/>
  <c r="AG88" i="30"/>
  <c r="AG86" i="30"/>
  <c r="AK90" i="30"/>
  <c r="AK91" i="30"/>
  <c r="AG85" i="30"/>
  <c r="AK87" i="30"/>
  <c r="AK89" i="30"/>
  <c r="AG87" i="30"/>
  <c r="AI85" i="30"/>
  <c r="AI88" i="30"/>
  <c r="AI89" i="30"/>
  <c r="AI90" i="30"/>
  <c r="AI91" i="30"/>
  <c r="AI86" i="30"/>
  <c r="AF86" i="30"/>
  <c r="AF89" i="30"/>
  <c r="AF87" i="30"/>
  <c r="AH87" i="30"/>
  <c r="AL87" i="30"/>
  <c r="AH91" i="30"/>
  <c r="AL91" i="30"/>
  <c r="AH86" i="30"/>
  <c r="AL86" i="30"/>
  <c r="AH90" i="30"/>
  <c r="AL90" i="30"/>
  <c r="AL88" i="30"/>
  <c r="AH85" i="30"/>
  <c r="AL85" i="30"/>
  <c r="K25" i="30"/>
  <c r="M25" i="30"/>
  <c r="K20" i="30" l="1"/>
  <c r="M20" i="30"/>
  <c r="K19" i="30"/>
  <c r="M19" i="30"/>
  <c r="K18" i="30" l="1"/>
  <c r="M18" i="30"/>
  <c r="AM92" i="30" l="1"/>
  <c r="AM91" i="30" s="1"/>
  <c r="AE92" i="30"/>
  <c r="AE89" i="30" s="1"/>
  <c r="AD92" i="30"/>
  <c r="AD87" i="30" s="1"/>
  <c r="AC92" i="30"/>
  <c r="AB92" i="30"/>
  <c r="AB91" i="30" s="1"/>
  <c r="AA92" i="30"/>
  <c r="AA89" i="30" s="1"/>
  <c r="Z92" i="30"/>
  <c r="Z87" i="30" s="1"/>
  <c r="Y92" i="30"/>
  <c r="X92" i="30"/>
  <c r="X91" i="30" s="1"/>
  <c r="W92" i="30"/>
  <c r="W90" i="30" s="1"/>
  <c r="V92" i="30"/>
  <c r="V89" i="30" s="1"/>
  <c r="U92" i="30"/>
  <c r="T92" i="30"/>
  <c r="T91" i="30" s="1"/>
  <c r="S92" i="30"/>
  <c r="S86" i="30" s="1"/>
  <c r="R92" i="30"/>
  <c r="R87" i="30" s="1"/>
  <c r="Q92" i="30"/>
  <c r="P92" i="30"/>
  <c r="P91" i="30" s="1"/>
  <c r="O92" i="30"/>
  <c r="O88" i="30" s="1"/>
  <c r="N92" i="30"/>
  <c r="J84" i="30"/>
  <c r="M83" i="30"/>
  <c r="K83" i="30"/>
  <c r="I83" i="30"/>
  <c r="H83" i="30"/>
  <c r="B83" i="30"/>
  <c r="M82" i="30"/>
  <c r="K82" i="30"/>
  <c r="I82" i="30"/>
  <c r="H82" i="30"/>
  <c r="B82" i="30"/>
  <c r="M81" i="30"/>
  <c r="K81" i="30"/>
  <c r="I81" i="30"/>
  <c r="H81" i="30"/>
  <c r="B81" i="30"/>
  <c r="M80" i="30"/>
  <c r="K80" i="30"/>
  <c r="I80" i="30"/>
  <c r="H80" i="30"/>
  <c r="B80" i="30"/>
  <c r="M79" i="30"/>
  <c r="K79" i="30"/>
  <c r="B79" i="30"/>
  <c r="M78" i="30"/>
  <c r="K78" i="30"/>
  <c r="B78" i="30"/>
  <c r="M77" i="30"/>
  <c r="K77" i="30"/>
  <c r="B77" i="30"/>
  <c r="M76" i="30"/>
  <c r="K76" i="30"/>
  <c r="B76" i="30"/>
  <c r="M75" i="30"/>
  <c r="K75" i="30"/>
  <c r="B75" i="30"/>
  <c r="M74" i="30"/>
  <c r="K74" i="30"/>
  <c r="M73" i="30"/>
  <c r="K73" i="30"/>
  <c r="M72" i="30"/>
  <c r="K72" i="30"/>
  <c r="M71" i="30"/>
  <c r="K71" i="30"/>
  <c r="M70" i="30"/>
  <c r="K70" i="30"/>
  <c r="I70" i="30"/>
  <c r="H70" i="30"/>
  <c r="M69" i="30"/>
  <c r="K69" i="30"/>
  <c r="M68" i="30"/>
  <c r="K68" i="30"/>
  <c r="M67" i="30"/>
  <c r="K67" i="30"/>
  <c r="I67" i="30"/>
  <c r="H67" i="30"/>
  <c r="M66" i="30"/>
  <c r="K66" i="30"/>
  <c r="M65" i="30"/>
  <c r="K65" i="30"/>
  <c r="I65" i="30"/>
  <c r="H65" i="30"/>
  <c r="M64" i="30"/>
  <c r="K64" i="30"/>
  <c r="I64" i="30"/>
  <c r="H64" i="30"/>
  <c r="B64" i="30"/>
  <c r="M63" i="30"/>
  <c r="K63" i="30"/>
  <c r="I63" i="30"/>
  <c r="H63" i="30"/>
  <c r="B63" i="30"/>
  <c r="M62" i="30"/>
  <c r="K62" i="30"/>
  <c r="I62" i="30"/>
  <c r="H62" i="30"/>
  <c r="B62" i="30"/>
  <c r="M61" i="30"/>
  <c r="K61" i="30"/>
  <c r="B61" i="30"/>
  <c r="K60" i="30"/>
  <c r="B60" i="30"/>
  <c r="M59" i="30"/>
  <c r="K59" i="30"/>
  <c r="B59" i="30"/>
  <c r="M57" i="30"/>
  <c r="K57" i="30"/>
  <c r="B57" i="30"/>
  <c r="M56" i="30"/>
  <c r="K56" i="30"/>
  <c r="B56" i="30"/>
  <c r="M55" i="30"/>
  <c r="K55" i="30"/>
  <c r="B55" i="30"/>
  <c r="M54" i="30"/>
  <c r="K54" i="30"/>
  <c r="B54" i="30"/>
  <c r="M53" i="30"/>
  <c r="K53" i="30"/>
  <c r="B53" i="30"/>
  <c r="K52" i="30"/>
  <c r="B52" i="30"/>
  <c r="M51" i="30"/>
  <c r="K51" i="30"/>
  <c r="I51" i="30"/>
  <c r="H51" i="30"/>
  <c r="B51" i="30"/>
  <c r="M50" i="30"/>
  <c r="K50" i="30"/>
  <c r="B50" i="30"/>
  <c r="M49" i="30"/>
  <c r="K49" i="30"/>
  <c r="B49" i="30"/>
  <c r="M48" i="30"/>
  <c r="K48" i="30"/>
  <c r="I48" i="30"/>
  <c r="H48" i="30"/>
  <c r="B48" i="30"/>
  <c r="M47" i="30"/>
  <c r="K47" i="30"/>
  <c r="I47" i="30"/>
  <c r="H47" i="30"/>
  <c r="B47" i="30"/>
  <c r="M46" i="30"/>
  <c r="K46" i="30"/>
  <c r="I46" i="30"/>
  <c r="H46" i="30"/>
  <c r="B46" i="30"/>
  <c r="M45" i="30"/>
  <c r="K45" i="30"/>
  <c r="I45" i="30"/>
  <c r="H45" i="30"/>
  <c r="B45" i="30"/>
  <c r="M44" i="30"/>
  <c r="K44" i="30"/>
  <c r="I44" i="30"/>
  <c r="H44" i="30"/>
  <c r="B44" i="30"/>
  <c r="M43" i="30"/>
  <c r="K43" i="30"/>
  <c r="B43" i="30"/>
  <c r="M42" i="30"/>
  <c r="K42" i="30"/>
  <c r="I42" i="30"/>
  <c r="H42" i="30"/>
  <c r="B42" i="30"/>
  <c r="M40" i="30"/>
  <c r="K40" i="30"/>
  <c r="I40" i="30"/>
  <c r="H40" i="30"/>
  <c r="B40" i="30"/>
  <c r="M38" i="30"/>
  <c r="K38" i="30"/>
  <c r="I38" i="30"/>
  <c r="H38" i="30"/>
  <c r="B38" i="30"/>
  <c r="M35" i="30"/>
  <c r="K35" i="30"/>
  <c r="I35" i="30"/>
  <c r="H35" i="30"/>
  <c r="B35" i="30"/>
  <c r="M34" i="30"/>
  <c r="K34" i="30"/>
  <c r="I34" i="30"/>
  <c r="H34" i="30"/>
  <c r="B34" i="30"/>
  <c r="M33" i="30"/>
  <c r="K33" i="30"/>
  <c r="B33" i="30"/>
  <c r="M32" i="30"/>
  <c r="K32" i="30"/>
  <c r="B32" i="30"/>
  <c r="M31" i="30"/>
  <c r="K31" i="30"/>
  <c r="B31" i="30"/>
  <c r="M30" i="30"/>
  <c r="K30" i="30"/>
  <c r="B30" i="30"/>
  <c r="M29" i="30"/>
  <c r="K29" i="30"/>
  <c r="B29" i="30"/>
  <c r="M28" i="30"/>
  <c r="K28" i="30"/>
  <c r="I28" i="30"/>
  <c r="H28" i="30"/>
  <c r="B28" i="30"/>
  <c r="B18" i="30"/>
  <c r="M17" i="30"/>
  <c r="K17" i="30"/>
  <c r="B17" i="30"/>
  <c r="M16" i="30"/>
  <c r="K16" i="30"/>
  <c r="B16" i="30"/>
  <c r="M15" i="30"/>
  <c r="K15" i="30"/>
  <c r="B15" i="30"/>
  <c r="M14" i="30"/>
  <c r="K14" i="30"/>
  <c r="B14" i="30"/>
  <c r="M13" i="30"/>
  <c r="K13" i="30"/>
  <c r="B13" i="30"/>
  <c r="M11" i="30"/>
  <c r="K11" i="30"/>
  <c r="B11" i="30"/>
  <c r="M10" i="30"/>
  <c r="K10" i="30"/>
  <c r="B10" i="30"/>
  <c r="M8" i="30"/>
  <c r="K8" i="30"/>
  <c r="B8" i="30"/>
  <c r="M7" i="30"/>
  <c r="K7" i="30"/>
  <c r="B7" i="30"/>
  <c r="M6" i="30"/>
  <c r="B6" i="30"/>
  <c r="M5" i="30"/>
  <c r="K5" i="30"/>
  <c r="B5" i="30"/>
  <c r="M4" i="30"/>
  <c r="K4" i="30"/>
  <c r="I4" i="30"/>
  <c r="H4" i="30"/>
  <c r="B4" i="30"/>
  <c r="I1" i="30"/>
  <c r="I14" i="30" s="1"/>
  <c r="H1" i="30"/>
  <c r="H79" i="30" s="1"/>
  <c r="I79" i="30" l="1"/>
  <c r="H61" i="30"/>
  <c r="I61" i="30" s="1"/>
  <c r="T86" i="30"/>
  <c r="AA90" i="30"/>
  <c r="AM90" i="30"/>
  <c r="AM85" i="30"/>
  <c r="AM86" i="30"/>
  <c r="AM87" i="30"/>
  <c r="AM88" i="30"/>
  <c r="AM89" i="30"/>
  <c r="T85" i="30"/>
  <c r="T88" i="30"/>
  <c r="AB88" i="30"/>
  <c r="AB90" i="30"/>
  <c r="H78" i="30"/>
  <c r="I78" i="30" s="1"/>
  <c r="H24" i="30"/>
  <c r="I24" i="30" s="1"/>
  <c r="H21" i="30"/>
  <c r="I21" i="30" s="1"/>
  <c r="H23" i="30"/>
  <c r="I23" i="30" s="1"/>
  <c r="H22" i="30"/>
  <c r="I22" i="30" s="1"/>
  <c r="AB85" i="30"/>
  <c r="H60" i="30"/>
  <c r="I60" i="30" s="1"/>
  <c r="H58" i="30"/>
  <c r="I58" i="30" s="1"/>
  <c r="H77" i="30"/>
  <c r="I77" i="30" s="1"/>
  <c r="AK84" i="30"/>
  <c r="AG84" i="30"/>
  <c r="AJ3" i="30"/>
  <c r="AF3" i="30"/>
  <c r="AI2" i="30"/>
  <c r="AL3" i="30"/>
  <c r="AK2" i="30"/>
  <c r="AJ84" i="30"/>
  <c r="AF84" i="30"/>
  <c r="AI3" i="30"/>
  <c r="AL2" i="30"/>
  <c r="AH2" i="30"/>
  <c r="AI84" i="30"/>
  <c r="AH3" i="30"/>
  <c r="AG2" i="30"/>
  <c r="AL84" i="30"/>
  <c r="AH84" i="30"/>
  <c r="AK3" i="30"/>
  <c r="AG3" i="30"/>
  <c r="AJ2" i="30"/>
  <c r="AF2" i="30"/>
  <c r="T87" i="30"/>
  <c r="H20" i="30"/>
  <c r="I20" i="30" s="1"/>
  <c r="H25" i="30"/>
  <c r="I25" i="30" s="1"/>
  <c r="H59" i="30"/>
  <c r="I59" i="30" s="1"/>
  <c r="X87" i="30"/>
  <c r="X86" i="30"/>
  <c r="X85" i="30"/>
  <c r="S88" i="30"/>
  <c r="X89" i="30"/>
  <c r="H69" i="30"/>
  <c r="I69" i="30" s="1"/>
  <c r="H19" i="30"/>
  <c r="I19" i="30" s="1"/>
  <c r="AB86" i="30"/>
  <c r="AB87" i="30"/>
  <c r="X88" i="30"/>
  <c r="AB89" i="30"/>
  <c r="H57" i="30"/>
  <c r="I57" i="30" s="1"/>
  <c r="H75" i="30"/>
  <c r="I75" i="30" s="1"/>
  <c r="H76" i="30"/>
  <c r="I76" i="30" s="1"/>
  <c r="V85" i="30"/>
  <c r="AA85" i="30"/>
  <c r="AA88" i="30"/>
  <c r="AE85" i="30"/>
  <c r="H74" i="30"/>
  <c r="I74" i="30" s="1"/>
  <c r="H68" i="30"/>
  <c r="I68" i="30" s="1"/>
  <c r="H73" i="30"/>
  <c r="I73" i="30" s="1"/>
  <c r="H66" i="30"/>
  <c r="I66" i="30" s="1"/>
  <c r="H72" i="30"/>
  <c r="I72" i="30" s="1"/>
  <c r="H71" i="30"/>
  <c r="I71" i="30" s="1"/>
  <c r="Z89" i="30"/>
  <c r="Z85" i="30"/>
  <c r="V87" i="30"/>
  <c r="Z88" i="30"/>
  <c r="R86" i="30"/>
  <c r="H17" i="30"/>
  <c r="I17" i="30" s="1"/>
  <c r="H18" i="30"/>
  <c r="I18" i="30" s="1"/>
  <c r="H16" i="30"/>
  <c r="I16" i="30" s="1"/>
  <c r="V86" i="30"/>
  <c r="I13" i="30"/>
  <c r="T89" i="30"/>
  <c r="T90" i="30"/>
  <c r="P85" i="30"/>
  <c r="P88" i="30"/>
  <c r="P86" i="30"/>
  <c r="P87" i="30"/>
  <c r="Q90" i="30"/>
  <c r="Q91" i="30"/>
  <c r="U90" i="30"/>
  <c r="U91" i="30"/>
  <c r="Y90" i="30"/>
  <c r="Y91" i="30"/>
  <c r="AC90" i="30"/>
  <c r="AC91" i="30"/>
  <c r="P89" i="30"/>
  <c r="X90" i="30"/>
  <c r="R88" i="30"/>
  <c r="R91" i="30"/>
  <c r="V88" i="30"/>
  <c r="V91" i="30"/>
  <c r="Z90" i="30"/>
  <c r="Z91" i="30"/>
  <c r="AD89" i="30"/>
  <c r="AD91" i="30"/>
  <c r="P90" i="30"/>
  <c r="O90" i="30"/>
  <c r="S89" i="30"/>
  <c r="S91" i="30"/>
  <c r="W88" i="30"/>
  <c r="W91" i="30"/>
  <c r="AA87" i="30"/>
  <c r="AA91" i="30"/>
  <c r="AE90" i="30"/>
  <c r="AE91" i="30"/>
  <c r="N89" i="30"/>
  <c r="N91" i="30"/>
  <c r="AE84" i="30"/>
  <c r="H12" i="30"/>
  <c r="I12" i="30"/>
  <c r="V90" i="30"/>
  <c r="H50" i="30"/>
  <c r="I50" i="30" s="1"/>
  <c r="N88" i="30"/>
  <c r="N87" i="30"/>
  <c r="H15" i="30"/>
  <c r="I15" i="30" s="1"/>
  <c r="H49" i="30"/>
  <c r="I49" i="30" s="1"/>
  <c r="O85" i="30"/>
  <c r="W85" i="30"/>
  <c r="W86" i="30"/>
  <c r="Q87" i="30"/>
  <c r="U87" i="30"/>
  <c r="Y87" i="30"/>
  <c r="AC87" i="30"/>
  <c r="O89" i="30"/>
  <c r="W89" i="30"/>
  <c r="S90" i="30"/>
  <c r="H52" i="30"/>
  <c r="I52" i="30" s="1"/>
  <c r="H53" i="30"/>
  <c r="I53" i="30" s="1"/>
  <c r="H54" i="30"/>
  <c r="I54" i="30" s="1"/>
  <c r="H55" i="30"/>
  <c r="I55" i="30" s="1"/>
  <c r="H56" i="30"/>
  <c r="I56" i="30" s="1"/>
  <c r="AA86" i="30"/>
  <c r="O87" i="30"/>
  <c r="S87" i="30"/>
  <c r="W87" i="30"/>
  <c r="AE87" i="30"/>
  <c r="AE88" i="30"/>
  <c r="R85" i="30"/>
  <c r="AD86" i="30"/>
  <c r="R89" i="30"/>
  <c r="AD90" i="30"/>
  <c r="R90" i="30"/>
  <c r="N86" i="30"/>
  <c r="N90" i="30"/>
  <c r="N85" i="30"/>
  <c r="S85" i="30"/>
  <c r="AD85" i="30"/>
  <c r="O86" i="30"/>
  <c r="Z86" i="30"/>
  <c r="AE86" i="30"/>
  <c r="H43" i="30"/>
  <c r="I43" i="30" s="1"/>
  <c r="K92" i="30"/>
  <c r="K86" i="30" s="1"/>
  <c r="H30" i="30"/>
  <c r="I30" i="30" s="1"/>
  <c r="H31" i="30"/>
  <c r="I31" i="30" s="1"/>
  <c r="H32" i="30"/>
  <c r="I32" i="30" s="1"/>
  <c r="H33" i="30"/>
  <c r="I33" i="30" s="1"/>
  <c r="H5" i="30"/>
  <c r="I5" i="30" s="1"/>
  <c r="H8" i="30"/>
  <c r="I8" i="30" s="1"/>
  <c r="H10" i="30"/>
  <c r="I10" i="30" s="1"/>
  <c r="H29" i="30"/>
  <c r="I29" i="30" s="1"/>
  <c r="Z3" i="30"/>
  <c r="Q2" i="30"/>
  <c r="N3" i="30"/>
  <c r="AD3" i="30"/>
  <c r="AB84" i="30"/>
  <c r="AC2" i="30"/>
  <c r="X84" i="30"/>
  <c r="U2" i="30"/>
  <c r="R3" i="30"/>
  <c r="P84" i="30"/>
  <c r="AM84" i="30"/>
  <c r="Y2" i="30"/>
  <c r="V3" i="30"/>
  <c r="T84" i="30"/>
  <c r="R2" i="30"/>
  <c r="AD2" i="30"/>
  <c r="S3" i="30"/>
  <c r="AA3" i="30"/>
  <c r="K84" i="30"/>
  <c r="Q84" i="30"/>
  <c r="U84" i="30"/>
  <c r="Y84" i="30"/>
  <c r="AC84" i="30"/>
  <c r="Q88" i="30"/>
  <c r="U88" i="30"/>
  <c r="Y88" i="30"/>
  <c r="AC88" i="30"/>
  <c r="N2" i="30"/>
  <c r="V2" i="30"/>
  <c r="Z2" i="30"/>
  <c r="O3" i="30"/>
  <c r="W3" i="30"/>
  <c r="AE3" i="30"/>
  <c r="O2" i="30"/>
  <c r="S2" i="30"/>
  <c r="W2" i="30"/>
  <c r="AA2" i="30"/>
  <c r="AE2" i="30"/>
  <c r="P3" i="30"/>
  <c r="T3" i="30"/>
  <c r="X3" i="30"/>
  <c r="AB3" i="30"/>
  <c r="AM3" i="30"/>
  <c r="N84" i="30"/>
  <c r="R84" i="30"/>
  <c r="V84" i="30"/>
  <c r="Z84" i="30"/>
  <c r="AD84" i="30"/>
  <c r="Q85" i="30"/>
  <c r="U85" i="30"/>
  <c r="Y85" i="30"/>
  <c r="AC85" i="30"/>
  <c r="Q89" i="30"/>
  <c r="U89" i="30"/>
  <c r="Y89" i="30"/>
  <c r="AC89" i="30"/>
  <c r="P2" i="30"/>
  <c r="T2" i="30"/>
  <c r="X2" i="30"/>
  <c r="AB2" i="30"/>
  <c r="AM2" i="30"/>
  <c r="Q3" i="30"/>
  <c r="U3" i="30"/>
  <c r="Y3" i="30"/>
  <c r="AC3" i="30"/>
  <c r="H7" i="30"/>
  <c r="I7" i="30" s="1"/>
  <c r="O84" i="30"/>
  <c r="S84" i="30"/>
  <c r="W84" i="30"/>
  <c r="AA84" i="30"/>
  <c r="Q86" i="30"/>
  <c r="U86" i="30"/>
  <c r="Y86" i="30"/>
  <c r="AC86" i="30"/>
  <c r="K88" i="30" l="1"/>
  <c r="J92" i="30"/>
  <c r="J86" i="30" s="1"/>
  <c r="K91" i="30"/>
  <c r="K90" i="30"/>
  <c r="K89" i="30"/>
  <c r="K85" i="30"/>
  <c r="K87" i="30"/>
  <c r="M18" i="29"/>
  <c r="J85" i="30" l="1"/>
  <c r="J87" i="30"/>
  <c r="J91" i="30"/>
  <c r="J89" i="30"/>
  <c r="J88" i="30"/>
  <c r="J90" i="30"/>
  <c r="M17" i="29"/>
  <c r="B16" i="29"/>
  <c r="K16" i="29"/>
  <c r="M16" i="29"/>
  <c r="M37" i="29" l="1"/>
  <c r="K37" i="29"/>
  <c r="B37" i="29"/>
  <c r="M79" i="29"/>
  <c r="K79" i="29"/>
  <c r="B79" i="29"/>
  <c r="AG86" i="28" l="1"/>
  <c r="AG80" i="28" s="1"/>
  <c r="AH86" i="28"/>
  <c r="AH80" i="28" s="1"/>
  <c r="AG85" i="28" l="1"/>
  <c r="AG83" i="28"/>
  <c r="AG84" i="28"/>
  <c r="AG79" i="28"/>
  <c r="AG82" i="28"/>
  <c r="AG81" i="28"/>
  <c r="AH85" i="28"/>
  <c r="AH83" i="28"/>
  <c r="AH81" i="28"/>
  <c r="AH79" i="28"/>
  <c r="AH84" i="28"/>
  <c r="AH82" i="28"/>
  <c r="B5" i="29"/>
  <c r="B6" i="29"/>
  <c r="B8" i="29"/>
  <c r="B10" i="29"/>
  <c r="B11" i="29"/>
  <c r="B12" i="29"/>
  <c r="B13" i="29"/>
  <c r="B14" i="29"/>
  <c r="B15" i="29"/>
  <c r="B22" i="29"/>
  <c r="B26" i="29"/>
  <c r="B27" i="29"/>
  <c r="B28" i="29"/>
  <c r="B29" i="29"/>
  <c r="B30" i="29"/>
  <c r="B31" i="29"/>
  <c r="B32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74" i="29"/>
  <c r="B75" i="29"/>
  <c r="B76" i="29"/>
  <c r="B77" i="29"/>
  <c r="B78" i="29"/>
  <c r="B84" i="29"/>
  <c r="B85" i="29"/>
  <c r="B86" i="29"/>
  <c r="B90" i="29"/>
  <c r="B4" i="29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AF99" i="29" l="1"/>
  <c r="AF92" i="29" s="1"/>
  <c r="AE99" i="29"/>
  <c r="AE94" i="29" s="1"/>
  <c r="AD99" i="29"/>
  <c r="AD94" i="29" s="1"/>
  <c r="AC99" i="29"/>
  <c r="AB99" i="29"/>
  <c r="AB95" i="29" s="1"/>
  <c r="AA99" i="29"/>
  <c r="AA95" i="29" s="1"/>
  <c r="Z99" i="29"/>
  <c r="Z92" i="29" s="1"/>
  <c r="Y99" i="29"/>
  <c r="X99" i="29"/>
  <c r="W99" i="29"/>
  <c r="W92" i="29" s="1"/>
  <c r="V99" i="29"/>
  <c r="V94" i="29" s="1"/>
  <c r="U99" i="29"/>
  <c r="T99" i="29"/>
  <c r="T92" i="29" s="1"/>
  <c r="S99" i="29"/>
  <c r="R99" i="29"/>
  <c r="R94" i="29" s="1"/>
  <c r="Q99" i="29"/>
  <c r="Q95" i="29" s="1"/>
  <c r="P99" i="29"/>
  <c r="P98" i="29" s="1"/>
  <c r="O99" i="29"/>
  <c r="N99" i="29"/>
  <c r="J91" i="29"/>
  <c r="M90" i="29"/>
  <c r="K90" i="29"/>
  <c r="M86" i="29"/>
  <c r="K86" i="29"/>
  <c r="M85" i="29"/>
  <c r="K85" i="29"/>
  <c r="M84" i="29"/>
  <c r="K84" i="29"/>
  <c r="M78" i="29"/>
  <c r="K78" i="29"/>
  <c r="M77" i="29"/>
  <c r="K77" i="29"/>
  <c r="M76" i="29"/>
  <c r="K76" i="29"/>
  <c r="M75" i="29"/>
  <c r="K75" i="29"/>
  <c r="M74" i="29"/>
  <c r="K74" i="29"/>
  <c r="M73" i="29"/>
  <c r="K73" i="29"/>
  <c r="M72" i="29"/>
  <c r="K72" i="29"/>
  <c r="M71" i="29"/>
  <c r="K71" i="29"/>
  <c r="M70" i="29"/>
  <c r="K70" i="29"/>
  <c r="M69" i="29"/>
  <c r="K69" i="29"/>
  <c r="H69" i="29"/>
  <c r="I69" i="29" s="1"/>
  <c r="M68" i="29"/>
  <c r="K68" i="29"/>
  <c r="M67" i="29"/>
  <c r="K67" i="29"/>
  <c r="M66" i="29"/>
  <c r="K66" i="29"/>
  <c r="I66" i="29"/>
  <c r="H66" i="29"/>
  <c r="M65" i="29"/>
  <c r="K65" i="29"/>
  <c r="M64" i="29"/>
  <c r="K64" i="29"/>
  <c r="I64" i="29"/>
  <c r="H64" i="29"/>
  <c r="M63" i="29"/>
  <c r="K63" i="29"/>
  <c r="I63" i="29"/>
  <c r="H63" i="29"/>
  <c r="M62" i="29"/>
  <c r="K62" i="29"/>
  <c r="I62" i="29"/>
  <c r="H62" i="29"/>
  <c r="M61" i="29"/>
  <c r="K61" i="29"/>
  <c r="I61" i="29"/>
  <c r="H61" i="29"/>
  <c r="M60" i="29"/>
  <c r="K60" i="29"/>
  <c r="I60" i="29"/>
  <c r="H60" i="29"/>
  <c r="M59" i="29"/>
  <c r="K59" i="29"/>
  <c r="I59" i="29"/>
  <c r="H59" i="29"/>
  <c r="M58" i="29"/>
  <c r="K58" i="29"/>
  <c r="I58" i="29"/>
  <c r="H58" i="29"/>
  <c r="M57" i="29"/>
  <c r="K57" i="29"/>
  <c r="I57" i="29"/>
  <c r="H57" i="29"/>
  <c r="M56" i="29"/>
  <c r="K56" i="29"/>
  <c r="I56" i="29"/>
  <c r="H56" i="29"/>
  <c r="M55" i="29"/>
  <c r="K55" i="29"/>
  <c r="I55" i="29"/>
  <c r="H55" i="29"/>
  <c r="M54" i="29"/>
  <c r="K54" i="29"/>
  <c r="I54" i="29"/>
  <c r="H54" i="29"/>
  <c r="M53" i="29"/>
  <c r="K53" i="29"/>
  <c r="I53" i="29"/>
  <c r="H53" i="29"/>
  <c r="M52" i="29"/>
  <c r="K52" i="29"/>
  <c r="I52" i="29"/>
  <c r="H52" i="29"/>
  <c r="M51" i="29"/>
  <c r="K51" i="29"/>
  <c r="I51" i="29"/>
  <c r="H51" i="29"/>
  <c r="M50" i="29"/>
  <c r="K50" i="29"/>
  <c r="I50" i="29"/>
  <c r="H50" i="29"/>
  <c r="M49" i="29"/>
  <c r="K49" i="29"/>
  <c r="I49" i="29"/>
  <c r="H49" i="29"/>
  <c r="M48" i="29"/>
  <c r="K48" i="29"/>
  <c r="I48" i="29"/>
  <c r="H48" i="29"/>
  <c r="M47" i="29"/>
  <c r="K47" i="29"/>
  <c r="I47" i="29"/>
  <c r="H47" i="29"/>
  <c r="M46" i="29"/>
  <c r="K46" i="29"/>
  <c r="I46" i="29"/>
  <c r="H46" i="29"/>
  <c r="M45" i="29"/>
  <c r="K45" i="29"/>
  <c r="I45" i="29"/>
  <c r="H45" i="29"/>
  <c r="M44" i="29"/>
  <c r="K44" i="29"/>
  <c r="I44" i="29"/>
  <c r="H44" i="29"/>
  <c r="M43" i="29"/>
  <c r="K43" i="29"/>
  <c r="I43" i="29"/>
  <c r="H43" i="29"/>
  <c r="M42" i="29"/>
  <c r="K42" i="29"/>
  <c r="I42" i="29"/>
  <c r="H42" i="29"/>
  <c r="M41" i="29"/>
  <c r="K41" i="29"/>
  <c r="I41" i="29"/>
  <c r="H41" i="29"/>
  <c r="M40" i="29"/>
  <c r="K40" i="29"/>
  <c r="I40" i="29"/>
  <c r="H40" i="29"/>
  <c r="M39" i="29"/>
  <c r="K39" i="29"/>
  <c r="I39" i="29"/>
  <c r="H39" i="29"/>
  <c r="M38" i="29"/>
  <c r="K38" i="29"/>
  <c r="I38" i="29"/>
  <c r="H38" i="29"/>
  <c r="K32" i="29"/>
  <c r="M31" i="29"/>
  <c r="K31" i="29"/>
  <c r="M30" i="29"/>
  <c r="K30" i="29"/>
  <c r="K29" i="29"/>
  <c r="M28" i="29"/>
  <c r="K28" i="29"/>
  <c r="M27" i="29"/>
  <c r="K27" i="29"/>
  <c r="M26" i="29"/>
  <c r="K26" i="29"/>
  <c r="H26" i="29"/>
  <c r="I26" i="29" s="1"/>
  <c r="M22" i="29"/>
  <c r="K22" i="29"/>
  <c r="M15" i="29"/>
  <c r="K15" i="29"/>
  <c r="M14" i="29"/>
  <c r="K14" i="29"/>
  <c r="M13" i="29"/>
  <c r="K13" i="29"/>
  <c r="M12" i="29"/>
  <c r="K12" i="29"/>
  <c r="M11" i="29"/>
  <c r="K11" i="29"/>
  <c r="M10" i="29"/>
  <c r="K10" i="29"/>
  <c r="M8" i="29"/>
  <c r="K8" i="29"/>
  <c r="M6" i="29"/>
  <c r="K6" i="29"/>
  <c r="M5" i="29"/>
  <c r="K5" i="29"/>
  <c r="M4" i="29"/>
  <c r="K4" i="29"/>
  <c r="I4" i="29"/>
  <c r="H4" i="29"/>
  <c r="I1" i="29"/>
  <c r="H1" i="29"/>
  <c r="H25" i="29" l="1"/>
  <c r="I25" i="29" s="1"/>
  <c r="H24" i="29"/>
  <c r="I24" i="29" s="1"/>
  <c r="H89" i="29"/>
  <c r="I89" i="29" s="1"/>
  <c r="H36" i="29"/>
  <c r="I36" i="29" s="1"/>
  <c r="H23" i="29"/>
  <c r="I23" i="29" s="1"/>
  <c r="H87" i="29"/>
  <c r="I87" i="29" s="1"/>
  <c r="AA94" i="29"/>
  <c r="AE95" i="29"/>
  <c r="AE92" i="29"/>
  <c r="AF98" i="29"/>
  <c r="AF94" i="29"/>
  <c r="AF93" i="29"/>
  <c r="AF95" i="29"/>
  <c r="AA93" i="29"/>
  <c r="AA92" i="29"/>
  <c r="S93" i="29"/>
  <c r="S95" i="29"/>
  <c r="H19" i="29"/>
  <c r="I19" i="29" s="1"/>
  <c r="H20" i="29"/>
  <c r="I20" i="29" s="1"/>
  <c r="H21" i="29"/>
  <c r="I21" i="29" s="1"/>
  <c r="H34" i="29"/>
  <c r="I34" i="29" s="1"/>
  <c r="H18" i="29"/>
  <c r="I18" i="29" s="1"/>
  <c r="H80" i="29"/>
  <c r="I80" i="29" s="1"/>
  <c r="H35" i="29"/>
  <c r="I35" i="29" s="1"/>
  <c r="H88" i="29"/>
  <c r="I88" i="29" s="1"/>
  <c r="H86" i="29"/>
  <c r="I86" i="29" s="1"/>
  <c r="H85" i="29"/>
  <c r="I85" i="29" s="1"/>
  <c r="H90" i="29"/>
  <c r="I90" i="29" s="1"/>
  <c r="H17" i="29"/>
  <c r="I17" i="29" s="1"/>
  <c r="H81" i="29"/>
  <c r="I81" i="29" s="1"/>
  <c r="W93" i="29"/>
  <c r="H84" i="29"/>
  <c r="I84" i="29" s="1"/>
  <c r="H16" i="29"/>
  <c r="I16" i="29" s="1"/>
  <c r="H37" i="29"/>
  <c r="I37" i="29" s="1"/>
  <c r="H33" i="29"/>
  <c r="I33" i="29" s="1"/>
  <c r="S94" i="29"/>
  <c r="H77" i="29"/>
  <c r="I77" i="29" s="1"/>
  <c r="AE91" i="29"/>
  <c r="H79" i="29"/>
  <c r="I79" i="29" s="1"/>
  <c r="H78" i="29"/>
  <c r="I78" i="29" s="1"/>
  <c r="H68" i="29"/>
  <c r="I68" i="29" s="1"/>
  <c r="Z95" i="29"/>
  <c r="H76" i="29"/>
  <c r="I76" i="29" s="1"/>
  <c r="V93" i="29"/>
  <c r="H75" i="29"/>
  <c r="I75" i="29" s="1"/>
  <c r="H22" i="29"/>
  <c r="I22" i="29" s="1"/>
  <c r="H32" i="29"/>
  <c r="I32" i="29" s="1"/>
  <c r="H74" i="29"/>
  <c r="I74" i="29" s="1"/>
  <c r="V92" i="29"/>
  <c r="AB93" i="29"/>
  <c r="AB98" i="29"/>
  <c r="T97" i="29"/>
  <c r="T96" i="29"/>
  <c r="H15" i="29"/>
  <c r="I15" i="29" s="1"/>
  <c r="P93" i="29"/>
  <c r="T94" i="29"/>
  <c r="AB94" i="29"/>
  <c r="P95" i="29"/>
  <c r="Q98" i="29"/>
  <c r="Q96" i="29"/>
  <c r="Q97" i="29"/>
  <c r="U98" i="29"/>
  <c r="U96" i="29"/>
  <c r="U97" i="29"/>
  <c r="Y98" i="29"/>
  <c r="Y97" i="29"/>
  <c r="Y96" i="29"/>
  <c r="AC98" i="29"/>
  <c r="AC96" i="29"/>
  <c r="AC97" i="29"/>
  <c r="P97" i="29"/>
  <c r="P96" i="29"/>
  <c r="X97" i="29"/>
  <c r="X96" i="29"/>
  <c r="AB92" i="29"/>
  <c r="X93" i="29"/>
  <c r="P94" i="29"/>
  <c r="T95" i="29"/>
  <c r="T98" i="29"/>
  <c r="N97" i="29"/>
  <c r="N96" i="29"/>
  <c r="R95" i="29"/>
  <c r="R97" i="29"/>
  <c r="R96" i="29"/>
  <c r="V98" i="29"/>
  <c r="V97" i="29"/>
  <c r="V96" i="29"/>
  <c r="Z93" i="29"/>
  <c r="Z97" i="29"/>
  <c r="Z96" i="29"/>
  <c r="AD97" i="29"/>
  <c r="AD96" i="29"/>
  <c r="P92" i="29"/>
  <c r="X92" i="29"/>
  <c r="T93" i="29"/>
  <c r="X94" i="29"/>
  <c r="X95" i="29"/>
  <c r="X98" i="29"/>
  <c r="O98" i="29"/>
  <c r="O96" i="29"/>
  <c r="O97" i="29"/>
  <c r="S98" i="29"/>
  <c r="S96" i="29"/>
  <c r="S97" i="29"/>
  <c r="W98" i="29"/>
  <c r="W96" i="29"/>
  <c r="W97" i="29"/>
  <c r="AA98" i="29"/>
  <c r="AA96" i="29"/>
  <c r="AA97" i="29"/>
  <c r="AE98" i="29"/>
  <c r="AE96" i="29"/>
  <c r="AE97" i="29"/>
  <c r="AB97" i="29"/>
  <c r="AB96" i="29"/>
  <c r="AF97" i="29"/>
  <c r="AF96" i="29"/>
  <c r="H10" i="29"/>
  <c r="I10" i="29" s="1"/>
  <c r="H29" i="29"/>
  <c r="I29" i="29" s="1"/>
  <c r="H72" i="29"/>
  <c r="I72" i="29" s="1"/>
  <c r="N95" i="29"/>
  <c r="K99" i="29"/>
  <c r="K98" i="29" s="1"/>
  <c r="H67" i="29"/>
  <c r="I67" i="29" s="1"/>
  <c r="H71" i="29"/>
  <c r="I71" i="29" s="1"/>
  <c r="H13" i="29"/>
  <c r="I13" i="29" s="1"/>
  <c r="H27" i="29"/>
  <c r="I27" i="29" s="1"/>
  <c r="H31" i="29"/>
  <c r="I31" i="29" s="1"/>
  <c r="H65" i="29"/>
  <c r="I65" i="29" s="1"/>
  <c r="R93" i="29"/>
  <c r="Z94" i="29"/>
  <c r="Z98" i="29"/>
  <c r="H14" i="29"/>
  <c r="I14" i="29" s="1"/>
  <c r="H28" i="29"/>
  <c r="I28" i="29" s="1"/>
  <c r="H70" i="29"/>
  <c r="I70" i="29" s="1"/>
  <c r="H5" i="29"/>
  <c r="I5" i="29" s="1"/>
  <c r="H6" i="29"/>
  <c r="I6" i="29" s="1"/>
  <c r="H11" i="29"/>
  <c r="I11" i="29" s="1"/>
  <c r="H12" i="29"/>
  <c r="I12" i="29" s="1"/>
  <c r="H30" i="29"/>
  <c r="I30" i="29" s="1"/>
  <c r="H73" i="29"/>
  <c r="I73" i="29" s="1"/>
  <c r="N94" i="29"/>
  <c r="AD95" i="29"/>
  <c r="W94" i="29"/>
  <c r="O92" i="29"/>
  <c r="O94" i="29"/>
  <c r="O95" i="29"/>
  <c r="R98" i="29"/>
  <c r="Q94" i="29"/>
  <c r="U94" i="29"/>
  <c r="Y94" i="29"/>
  <c r="AC94" i="29"/>
  <c r="R92" i="29"/>
  <c r="N93" i="29"/>
  <c r="AD93" i="29"/>
  <c r="V95" i="29"/>
  <c r="N98" i="29"/>
  <c r="AD98" i="29"/>
  <c r="N92" i="29"/>
  <c r="S92" i="29"/>
  <c r="AD92" i="29"/>
  <c r="O93" i="29"/>
  <c r="AE93" i="29"/>
  <c r="W95" i="29"/>
  <c r="N3" i="29"/>
  <c r="V3" i="29"/>
  <c r="Q2" i="29"/>
  <c r="AD3" i="29"/>
  <c r="Y2" i="29"/>
  <c r="S2" i="29"/>
  <c r="AA2" i="29"/>
  <c r="P3" i="29"/>
  <c r="X3" i="29"/>
  <c r="AF3" i="29"/>
  <c r="AB91" i="29"/>
  <c r="U2" i="29"/>
  <c r="AC2" i="29"/>
  <c r="R3" i="29"/>
  <c r="Z3" i="29"/>
  <c r="P91" i="29"/>
  <c r="AF91" i="29"/>
  <c r="X91" i="29"/>
  <c r="O2" i="29"/>
  <c r="W2" i="29"/>
  <c r="AE2" i="29"/>
  <c r="T3" i="29"/>
  <c r="AB3" i="29"/>
  <c r="T91" i="29"/>
  <c r="N2" i="29"/>
  <c r="R2" i="29"/>
  <c r="V2" i="29"/>
  <c r="Z2" i="29"/>
  <c r="AD2" i="29"/>
  <c r="O3" i="29"/>
  <c r="S3" i="29"/>
  <c r="W3" i="29"/>
  <c r="AA3" i="29"/>
  <c r="AE3" i="29"/>
  <c r="K91" i="29"/>
  <c r="Q91" i="29"/>
  <c r="U91" i="29"/>
  <c r="Y91" i="29"/>
  <c r="AC91" i="29"/>
  <c r="U95" i="29"/>
  <c r="Y95" i="29"/>
  <c r="AC95" i="29"/>
  <c r="N91" i="29"/>
  <c r="R91" i="29"/>
  <c r="V91" i="29"/>
  <c r="Z91" i="29"/>
  <c r="AD91" i="29"/>
  <c r="Q92" i="29"/>
  <c r="U92" i="29"/>
  <c r="Y92" i="29"/>
  <c r="AC92" i="29"/>
  <c r="P2" i="29"/>
  <c r="T2" i="29"/>
  <c r="X2" i="29"/>
  <c r="AB2" i="29"/>
  <c r="AF2" i="29"/>
  <c r="Q3" i="29"/>
  <c r="U3" i="29"/>
  <c r="Y3" i="29"/>
  <c r="AC3" i="29"/>
  <c r="H8" i="29"/>
  <c r="I8" i="29" s="1"/>
  <c r="O91" i="29"/>
  <c r="S91" i="29"/>
  <c r="W91" i="29"/>
  <c r="AA91" i="29"/>
  <c r="Q93" i="29"/>
  <c r="U93" i="29"/>
  <c r="Y93" i="29"/>
  <c r="AC93" i="29"/>
  <c r="I33" i="28"/>
  <c r="H33" i="28"/>
  <c r="H35" i="28"/>
  <c r="K34" i="28"/>
  <c r="K93" i="29" l="1"/>
  <c r="K95" i="29"/>
  <c r="K94" i="29"/>
  <c r="J99" i="29"/>
  <c r="K97" i="29"/>
  <c r="K96" i="29"/>
  <c r="K92" i="29"/>
  <c r="K26" i="28"/>
  <c r="M26" i="28"/>
  <c r="K23" i="28"/>
  <c r="M23" i="28"/>
  <c r="J95" i="29" l="1"/>
  <c r="J97" i="29"/>
  <c r="J92" i="29"/>
  <c r="J93" i="29"/>
  <c r="J98" i="29"/>
  <c r="J94" i="29"/>
  <c r="J96" i="29"/>
  <c r="AE86" i="28"/>
  <c r="AE81" i="28" s="1"/>
  <c r="AD86" i="28"/>
  <c r="AC86" i="28"/>
  <c r="AB86" i="28"/>
  <c r="AA86" i="28"/>
  <c r="AA84" i="28" s="1"/>
  <c r="Z86" i="28"/>
  <c r="Z85" i="28" s="1"/>
  <c r="Y86" i="28"/>
  <c r="Y84" i="28" s="1"/>
  <c r="AA79" i="28" l="1"/>
  <c r="AA82" i="28"/>
  <c r="AA80" i="28"/>
  <c r="AE82" i="28"/>
  <c r="Z81" i="28"/>
  <c r="Z79" i="28"/>
  <c r="AA81" i="28"/>
  <c r="AA83" i="28"/>
  <c r="Z80" i="28"/>
  <c r="Z82" i="28"/>
  <c r="AA85" i="28"/>
  <c r="AE83" i="28"/>
  <c r="AE84" i="28"/>
  <c r="AE79" i="28"/>
  <c r="AE85" i="28"/>
  <c r="AE80" i="28"/>
  <c r="AD85" i="28"/>
  <c r="AD84" i="28"/>
  <c r="AC81" i="28"/>
  <c r="AC84" i="28"/>
  <c r="AB83" i="28"/>
  <c r="AB84" i="28"/>
  <c r="AB82" i="28"/>
  <c r="Y83" i="28"/>
  <c r="AD82" i="28"/>
  <c r="AD83" i="28"/>
  <c r="AD79" i="28"/>
  <c r="AD80" i="28"/>
  <c r="AD81" i="28"/>
  <c r="Z83" i="28"/>
  <c r="AC80" i="28"/>
  <c r="Y79" i="28"/>
  <c r="Y81" i="28"/>
  <c r="AC83" i="28"/>
  <c r="Y85" i="28"/>
  <c r="Y80" i="28"/>
  <c r="Y82" i="28"/>
  <c r="AC82" i="28"/>
  <c r="AC85" i="28"/>
  <c r="AC79" i="28"/>
  <c r="Z84" i="28"/>
  <c r="AB81" i="28"/>
  <c r="AB85" i="28"/>
  <c r="AB80" i="28"/>
  <c r="AB79" i="28"/>
  <c r="AB114" i="13"/>
  <c r="AA114" i="13"/>
  <c r="AA113" i="13" s="1"/>
  <c r="Z114" i="13"/>
  <c r="Z113" i="13" s="1"/>
  <c r="Y114" i="13"/>
  <c r="Y113" i="13" s="1"/>
  <c r="AB113" i="13" l="1"/>
  <c r="AB105" i="13"/>
  <c r="Z105" i="13"/>
  <c r="Z110" i="13"/>
  <c r="Z111" i="13"/>
  <c r="AA107" i="13"/>
  <c r="AA111" i="13"/>
  <c r="AA110" i="13"/>
  <c r="AB112" i="13"/>
  <c r="AB111" i="13"/>
  <c r="AB110" i="13"/>
  <c r="Y109" i="13"/>
  <c r="Y111" i="13"/>
  <c r="Y110" i="13"/>
  <c r="Z107" i="13"/>
  <c r="Z109" i="13"/>
  <c r="Z106" i="13"/>
  <c r="Z108" i="13"/>
  <c r="Z112" i="13"/>
  <c r="Y107" i="13"/>
  <c r="Y108" i="13"/>
  <c r="Y105" i="13"/>
  <c r="Y106" i="13"/>
  <c r="Y112" i="13"/>
  <c r="AA105" i="13"/>
  <c r="AA109" i="13"/>
  <c r="AB107" i="13"/>
  <c r="AA106" i="13"/>
  <c r="AA108" i="13"/>
  <c r="AA112" i="13"/>
  <c r="AB109" i="13"/>
  <c r="AB106" i="13"/>
  <c r="AB108" i="13"/>
  <c r="K22" i="28"/>
  <c r="M22" i="28"/>
  <c r="K24" i="28"/>
  <c r="M24" i="28"/>
  <c r="K25" i="28"/>
  <c r="M25" i="28"/>
  <c r="K14" i="28" l="1"/>
  <c r="K11" i="27" l="1"/>
  <c r="M11" i="27"/>
  <c r="K12" i="27"/>
  <c r="M12" i="27"/>
  <c r="K10" i="27"/>
  <c r="M10" i="27"/>
  <c r="AF86" i="28" l="1"/>
  <c r="AF84" i="28" s="1"/>
  <c r="X86" i="28"/>
  <c r="X84" i="28" s="1"/>
  <c r="W86" i="28"/>
  <c r="W82" i="28" s="1"/>
  <c r="V86" i="28"/>
  <c r="U86" i="28"/>
  <c r="U84" i="28" s="1"/>
  <c r="T86" i="28"/>
  <c r="T84" i="28" s="1"/>
  <c r="S86" i="28"/>
  <c r="S80" i="28" s="1"/>
  <c r="R86" i="28"/>
  <c r="Q86" i="28"/>
  <c r="Q84" i="28" s="1"/>
  <c r="P86" i="28"/>
  <c r="O86" i="28"/>
  <c r="O83" i="28" s="1"/>
  <c r="N86" i="28"/>
  <c r="J78" i="28"/>
  <c r="M77" i="28"/>
  <c r="K77" i="28"/>
  <c r="I77" i="28"/>
  <c r="H77" i="28"/>
  <c r="B77" i="28"/>
  <c r="M76" i="28"/>
  <c r="K76" i="28"/>
  <c r="I76" i="28"/>
  <c r="H76" i="28"/>
  <c r="M75" i="28"/>
  <c r="K75" i="28"/>
  <c r="M74" i="28"/>
  <c r="K74" i="28"/>
  <c r="M73" i="28"/>
  <c r="K73" i="28"/>
  <c r="M72" i="28"/>
  <c r="K72" i="28"/>
  <c r="M71" i="28"/>
  <c r="K71" i="28"/>
  <c r="M70" i="28"/>
  <c r="K70" i="28"/>
  <c r="M69" i="28"/>
  <c r="K69" i="28"/>
  <c r="M68" i="28"/>
  <c r="K68" i="28"/>
  <c r="M67" i="28"/>
  <c r="K67" i="28"/>
  <c r="M66" i="28"/>
  <c r="K66" i="28"/>
  <c r="M65" i="28"/>
  <c r="K65" i="28"/>
  <c r="M64" i="28"/>
  <c r="K64" i="28"/>
  <c r="M63" i="28"/>
  <c r="K63" i="28"/>
  <c r="M62" i="28"/>
  <c r="K62" i="28"/>
  <c r="M61" i="28"/>
  <c r="K61" i="28"/>
  <c r="M60" i="28"/>
  <c r="K60" i="28"/>
  <c r="M59" i="28"/>
  <c r="K59" i="28"/>
  <c r="M58" i="28"/>
  <c r="K58" i="28"/>
  <c r="H58" i="28"/>
  <c r="I58" i="28" s="1"/>
  <c r="M57" i="28"/>
  <c r="K57" i="28"/>
  <c r="M56" i="28"/>
  <c r="K56" i="28"/>
  <c r="M55" i="28"/>
  <c r="K55" i="28"/>
  <c r="I55" i="28"/>
  <c r="H55" i="28"/>
  <c r="M54" i="28"/>
  <c r="K54" i="28"/>
  <c r="M53" i="28"/>
  <c r="K53" i="28"/>
  <c r="I53" i="28"/>
  <c r="H53" i="28"/>
  <c r="M52" i="28"/>
  <c r="K52" i="28"/>
  <c r="I52" i="28"/>
  <c r="H52" i="28"/>
  <c r="M51" i="28"/>
  <c r="K51" i="28"/>
  <c r="I51" i="28"/>
  <c r="H51" i="28"/>
  <c r="M50" i="28"/>
  <c r="K50" i="28"/>
  <c r="I50" i="28"/>
  <c r="H50" i="28"/>
  <c r="M49" i="28"/>
  <c r="K49" i="28"/>
  <c r="I49" i="28"/>
  <c r="H49" i="28"/>
  <c r="M48" i="28"/>
  <c r="K48" i="28"/>
  <c r="I48" i="28"/>
  <c r="H48" i="28"/>
  <c r="M47" i="28"/>
  <c r="K47" i="28"/>
  <c r="I47" i="28"/>
  <c r="H47" i="28"/>
  <c r="M46" i="28"/>
  <c r="K46" i="28"/>
  <c r="I46" i="28"/>
  <c r="H46" i="28"/>
  <c r="M45" i="28"/>
  <c r="K45" i="28"/>
  <c r="I45" i="28"/>
  <c r="H45" i="28"/>
  <c r="M44" i="28"/>
  <c r="K44" i="28"/>
  <c r="I44" i="28"/>
  <c r="H44" i="28"/>
  <c r="M43" i="28"/>
  <c r="K43" i="28"/>
  <c r="I43" i="28"/>
  <c r="H43" i="28"/>
  <c r="M42" i="28"/>
  <c r="K42" i="28"/>
  <c r="M41" i="28"/>
  <c r="K41" i="28"/>
  <c r="M40" i="28"/>
  <c r="K40" i="28"/>
  <c r="M39" i="28"/>
  <c r="K39" i="28"/>
  <c r="K38" i="28"/>
  <c r="K37" i="28"/>
  <c r="M36" i="28"/>
  <c r="K36" i="28"/>
  <c r="I36" i="28"/>
  <c r="H36" i="28"/>
  <c r="M35" i="28"/>
  <c r="K35" i="28"/>
  <c r="I35" i="28"/>
  <c r="M34" i="28"/>
  <c r="M30" i="28"/>
  <c r="K30" i="28"/>
  <c r="M29" i="28"/>
  <c r="K29" i="28"/>
  <c r="M28" i="28"/>
  <c r="K28" i="28"/>
  <c r="M27" i="28"/>
  <c r="K27" i="28"/>
  <c r="M21" i="28"/>
  <c r="K21" i="28"/>
  <c r="M20" i="28"/>
  <c r="K20" i="28"/>
  <c r="M19" i="28"/>
  <c r="K19" i="28"/>
  <c r="M18" i="28"/>
  <c r="K18" i="28"/>
  <c r="M14" i="28"/>
  <c r="M13" i="28"/>
  <c r="K13" i="28"/>
  <c r="M12" i="28"/>
  <c r="K12" i="28"/>
  <c r="M11" i="28"/>
  <c r="K11" i="28"/>
  <c r="M10" i="28"/>
  <c r="K10" i="28"/>
  <c r="M9" i="28"/>
  <c r="K9" i="28"/>
  <c r="M8" i="28"/>
  <c r="K8" i="28"/>
  <c r="M7" i="28"/>
  <c r="K7" i="28"/>
  <c r="M6" i="28"/>
  <c r="K6" i="28"/>
  <c r="M5" i="28"/>
  <c r="K5" i="28"/>
  <c r="M4" i="28"/>
  <c r="K4" i="28"/>
  <c r="I4" i="28"/>
  <c r="H4" i="28"/>
  <c r="I1" i="28"/>
  <c r="H1" i="28"/>
  <c r="H74" i="28" s="1"/>
  <c r="I74" i="28" l="1"/>
  <c r="H75" i="28"/>
  <c r="I75" i="28" s="1"/>
  <c r="AH78" i="28"/>
  <c r="AG2" i="28"/>
  <c r="AG3" i="28"/>
  <c r="AG78" i="28"/>
  <c r="AH3" i="28"/>
  <c r="AH2" i="28"/>
  <c r="H26" i="28"/>
  <c r="I26" i="28" s="1"/>
  <c r="H32" i="28"/>
  <c r="I32" i="28" s="1"/>
  <c r="H29" i="28"/>
  <c r="I29" i="28" s="1"/>
  <c r="H30" i="28"/>
  <c r="I30" i="28" s="1"/>
  <c r="H31" i="28"/>
  <c r="I31" i="28" s="1"/>
  <c r="H41" i="28"/>
  <c r="I41" i="28" s="1"/>
  <c r="H42" i="28"/>
  <c r="I42" i="28" s="1"/>
  <c r="H71" i="28"/>
  <c r="I71" i="28" s="1"/>
  <c r="H72" i="28"/>
  <c r="I72" i="28" s="1"/>
  <c r="H73" i="28"/>
  <c r="I73" i="28" s="1"/>
  <c r="AF81" i="28"/>
  <c r="AF85" i="28"/>
  <c r="AF79" i="28"/>
  <c r="AF83" i="28"/>
  <c r="H34" i="28"/>
  <c r="I34" i="28" s="1"/>
  <c r="H70" i="28"/>
  <c r="I70" i="28" s="1"/>
  <c r="AF80" i="28"/>
  <c r="H69" i="28"/>
  <c r="H23" i="28"/>
  <c r="I23" i="28" s="1"/>
  <c r="X85" i="28"/>
  <c r="AF82" i="28"/>
  <c r="I69" i="28"/>
  <c r="H66" i="28"/>
  <c r="I66" i="28" s="1"/>
  <c r="H67" i="28"/>
  <c r="I67" i="28" s="1"/>
  <c r="H68" i="28"/>
  <c r="I68" i="28" s="1"/>
  <c r="AE78" i="28"/>
  <c r="AA78" i="28"/>
  <c r="AD3" i="28"/>
  <c r="Z3" i="28"/>
  <c r="AC2" i="28"/>
  <c r="Y2" i="28"/>
  <c r="AD78" i="28"/>
  <c r="Z78" i="28"/>
  <c r="AC3" i="28"/>
  <c r="Y3" i="28"/>
  <c r="AB2" i="28"/>
  <c r="AB78" i="28"/>
  <c r="AE3" i="28"/>
  <c r="AA3" i="28"/>
  <c r="AD2" i="28"/>
  <c r="Z2" i="28"/>
  <c r="AC78" i="28"/>
  <c r="Y78" i="28"/>
  <c r="AB3" i="28"/>
  <c r="AE2" i="28"/>
  <c r="AA2" i="28"/>
  <c r="H65" i="28"/>
  <c r="I65" i="28" s="1"/>
  <c r="U79" i="28"/>
  <c r="U81" i="28"/>
  <c r="U80" i="28"/>
  <c r="U82" i="28"/>
  <c r="H24" i="28"/>
  <c r="I24" i="28" s="1"/>
  <c r="H22" i="28"/>
  <c r="I22" i="28" s="1"/>
  <c r="H21" i="28"/>
  <c r="I21" i="28" s="1"/>
  <c r="H25" i="28"/>
  <c r="I25" i="28" s="1"/>
  <c r="W85" i="28"/>
  <c r="X79" i="28"/>
  <c r="X80" i="28"/>
  <c r="X81" i="28"/>
  <c r="X82" i="28"/>
  <c r="T79" i="28"/>
  <c r="T80" i="28"/>
  <c r="T81" i="28"/>
  <c r="T82" i="28"/>
  <c r="T83" i="28"/>
  <c r="X83" i="28"/>
  <c r="T85" i="28"/>
  <c r="U83" i="28"/>
  <c r="U85" i="28"/>
  <c r="R85" i="28"/>
  <c r="R84" i="28"/>
  <c r="V85" i="28"/>
  <c r="V84" i="28"/>
  <c r="S81" i="28"/>
  <c r="S84" i="28"/>
  <c r="W81" i="28"/>
  <c r="W84" i="28"/>
  <c r="Q80" i="28"/>
  <c r="Q81" i="28"/>
  <c r="Q83" i="28"/>
  <c r="Q79" i="28"/>
  <c r="Q82" i="28"/>
  <c r="Q85" i="28"/>
  <c r="P83" i="28"/>
  <c r="P84" i="28"/>
  <c r="O85" i="28"/>
  <c r="O84" i="28"/>
  <c r="N85" i="28"/>
  <c r="N84" i="28"/>
  <c r="P82" i="28"/>
  <c r="P85" i="28"/>
  <c r="P79" i="28"/>
  <c r="P81" i="28"/>
  <c r="P80" i="28"/>
  <c r="H56" i="28"/>
  <c r="I56" i="28" s="1"/>
  <c r="H54" i="28"/>
  <c r="I54" i="28" s="1"/>
  <c r="W78" i="28"/>
  <c r="H37" i="28"/>
  <c r="I37" i="28" s="1"/>
  <c r="H39" i="28"/>
  <c r="I39" i="28" s="1"/>
  <c r="H40" i="28"/>
  <c r="I40" i="28" s="1"/>
  <c r="H38" i="28"/>
  <c r="I38" i="28" s="1"/>
  <c r="H57" i="28"/>
  <c r="I57" i="28" s="1"/>
  <c r="H8" i="28"/>
  <c r="I8" i="28" s="1"/>
  <c r="H11" i="28"/>
  <c r="I11" i="28" s="1"/>
  <c r="H20" i="28"/>
  <c r="I20" i="28" s="1"/>
  <c r="H5" i="28"/>
  <c r="I5" i="28" s="1"/>
  <c r="H6" i="28"/>
  <c r="I6" i="28" s="1"/>
  <c r="H7" i="28"/>
  <c r="I7" i="28" s="1"/>
  <c r="H27" i="28"/>
  <c r="I27" i="28" s="1"/>
  <c r="H28" i="28"/>
  <c r="I28" i="28" s="1"/>
  <c r="H10" i="28"/>
  <c r="I10" i="28" s="1"/>
  <c r="H64" i="28"/>
  <c r="I64" i="28" s="1"/>
  <c r="H9" i="28"/>
  <c r="I9" i="28" s="1"/>
  <c r="H63" i="28"/>
  <c r="I63" i="28" s="1"/>
  <c r="H12" i="28"/>
  <c r="I12" i="28" s="1"/>
  <c r="H13" i="28"/>
  <c r="I13" i="28" s="1"/>
  <c r="H18" i="28"/>
  <c r="I18" i="28" s="1"/>
  <c r="H19" i="28"/>
  <c r="I19" i="28" s="1"/>
  <c r="H59" i="28"/>
  <c r="I59" i="28" s="1"/>
  <c r="H60" i="28"/>
  <c r="I60" i="28" s="1"/>
  <c r="H61" i="28"/>
  <c r="I61" i="28" s="1"/>
  <c r="H62" i="28"/>
  <c r="I62" i="28" s="1"/>
  <c r="O80" i="28"/>
  <c r="S82" i="28"/>
  <c r="W83" i="28"/>
  <c r="S83" i="28"/>
  <c r="V79" i="28"/>
  <c r="N79" i="28"/>
  <c r="O79" i="28"/>
  <c r="S79" i="28"/>
  <c r="W79" i="28"/>
  <c r="N81" i="28"/>
  <c r="R81" i="28"/>
  <c r="V81" i="28"/>
  <c r="O82" i="28"/>
  <c r="S85" i="28"/>
  <c r="R79" i="28"/>
  <c r="W80" i="28"/>
  <c r="O81" i="28"/>
  <c r="N83" i="28"/>
  <c r="R83" i="28"/>
  <c r="V83" i="28"/>
  <c r="K86" i="28"/>
  <c r="K78" i="28"/>
  <c r="R3" i="28"/>
  <c r="X78" i="28"/>
  <c r="N2" i="28"/>
  <c r="O2" i="28"/>
  <c r="S3" i="28"/>
  <c r="V2" i="28"/>
  <c r="W2" i="28"/>
  <c r="R2" i="28"/>
  <c r="N3" i="28"/>
  <c r="V3" i="28"/>
  <c r="P78" i="28"/>
  <c r="S2" i="28"/>
  <c r="O3" i="28"/>
  <c r="W3" i="28"/>
  <c r="T78" i="28"/>
  <c r="P3" i="28"/>
  <c r="Q78" i="28"/>
  <c r="U78" i="28"/>
  <c r="AF78" i="28"/>
  <c r="P2" i="28"/>
  <c r="T2" i="28"/>
  <c r="X2" i="28"/>
  <c r="T3" i="28"/>
  <c r="X3" i="28"/>
  <c r="Q2" i="28"/>
  <c r="U2" i="28"/>
  <c r="AF2" i="28"/>
  <c r="Q3" i="28"/>
  <c r="U3" i="28"/>
  <c r="AF3" i="28"/>
  <c r="N78" i="28"/>
  <c r="R78" i="28"/>
  <c r="V78" i="28"/>
  <c r="N80" i="28"/>
  <c r="R80" i="28"/>
  <c r="V80" i="28"/>
  <c r="N82" i="28"/>
  <c r="R82" i="28"/>
  <c r="V82" i="28"/>
  <c r="O78" i="28"/>
  <c r="S78" i="28"/>
  <c r="K83" i="27"/>
  <c r="K84" i="27"/>
  <c r="K85" i="27"/>
  <c r="K86" i="27"/>
  <c r="K88" i="27"/>
  <c r="K89" i="27"/>
  <c r="J86" i="28" l="1"/>
  <c r="K84" i="28"/>
  <c r="K83" i="28"/>
  <c r="K85" i="28"/>
  <c r="K82" i="28"/>
  <c r="J82" i="28" s="1"/>
  <c r="K81" i="28"/>
  <c r="K80" i="28"/>
  <c r="K79" i="28"/>
  <c r="M25" i="27"/>
  <c r="K25" i="27"/>
  <c r="B25" i="27"/>
  <c r="J81" i="28" l="1"/>
  <c r="J79" i="28"/>
  <c r="J80" i="28"/>
  <c r="J85" i="28"/>
  <c r="J83" i="28"/>
  <c r="J84" i="28"/>
  <c r="K90" i="27"/>
  <c r="B90" i="27"/>
  <c r="AJ101" i="27" l="1"/>
  <c r="B15" i="27" l="1"/>
  <c r="K15" i="27"/>
  <c r="M15" i="27"/>
  <c r="M75" i="27" l="1"/>
  <c r="AL101" i="27" l="1"/>
  <c r="AL99" i="27" s="1"/>
  <c r="AK101" i="27"/>
  <c r="AK100" i="27" s="1"/>
  <c r="AI101" i="27"/>
  <c r="AI99" i="27" s="1"/>
  <c r="AH101" i="27"/>
  <c r="AH100" i="27" s="1"/>
  <c r="AF101" i="27"/>
  <c r="AF99" i="27" s="1"/>
  <c r="M84" i="27"/>
  <c r="B84" i="27"/>
  <c r="AH95" i="27" l="1"/>
  <c r="AL93" i="27"/>
  <c r="AI96" i="27"/>
  <c r="AH93" i="27"/>
  <c r="AH97" i="27"/>
  <c r="AI94" i="27"/>
  <c r="AH99" i="27"/>
  <c r="AK95" i="27"/>
  <c r="AK97" i="27"/>
  <c r="AL94" i="27"/>
  <c r="AL96" i="27"/>
  <c r="AL98" i="27"/>
  <c r="AL100" i="27"/>
  <c r="AK99" i="27"/>
  <c r="AK93" i="27"/>
  <c r="AI100" i="27"/>
  <c r="AI93" i="27"/>
  <c r="AI98" i="27"/>
  <c r="AF95" i="27"/>
  <c r="AL95" i="27"/>
  <c r="AL97" i="27"/>
  <c r="AK94" i="27"/>
  <c r="AK96" i="27"/>
  <c r="AK98" i="27"/>
  <c r="AI95" i="27"/>
  <c r="AI97" i="27"/>
  <c r="AH94" i="27"/>
  <c r="AH96" i="27"/>
  <c r="AH98" i="27"/>
  <c r="AF96" i="27"/>
  <c r="AF100" i="27"/>
  <c r="AF93" i="27"/>
  <c r="AF97" i="27"/>
  <c r="AF94" i="27"/>
  <c r="AF98" i="27"/>
  <c r="K7" i="27"/>
  <c r="M7" i="27"/>
  <c r="K8" i="27"/>
  <c r="M8" i="27"/>
  <c r="M24" i="27" l="1"/>
  <c r="K24" i="27" l="1"/>
  <c r="B24" i="27"/>
  <c r="M26" i="27" l="1"/>
  <c r="K9" i="27" l="1"/>
  <c r="M9" i="27"/>
  <c r="K6" i="27"/>
  <c r="M6" i="27"/>
  <c r="AE101" i="27" l="1"/>
  <c r="AE96" i="27" s="1"/>
  <c r="AD101" i="27"/>
  <c r="AD98" i="27" s="1"/>
  <c r="AC101" i="27"/>
  <c r="AC93" i="27" s="1"/>
  <c r="AB101" i="27"/>
  <c r="AA101" i="27"/>
  <c r="AA96" i="27" s="1"/>
  <c r="Z101" i="27"/>
  <c r="Z98" i="27" s="1"/>
  <c r="Y101" i="27"/>
  <c r="AA93" i="27" l="1"/>
  <c r="AD93" i="27"/>
  <c r="AD94" i="27"/>
  <c r="Z96" i="27"/>
  <c r="AD97" i="27"/>
  <c r="AA95" i="27"/>
  <c r="Z95" i="27"/>
  <c r="AA99" i="27"/>
  <c r="AE100" i="27"/>
  <c r="AE93" i="27"/>
  <c r="Z93" i="27"/>
  <c r="Z94" i="27"/>
  <c r="AD95" i="27"/>
  <c r="AC97" i="27"/>
  <c r="AD99" i="27"/>
  <c r="Z100" i="27"/>
  <c r="AD96" i="27"/>
  <c r="Z99" i="27"/>
  <c r="AD100" i="27"/>
  <c r="AC95" i="27"/>
  <c r="AC96" i="27"/>
  <c r="AC94" i="27"/>
  <c r="Y99" i="27"/>
  <c r="Y98" i="27"/>
  <c r="Z97" i="27"/>
  <c r="AB97" i="27"/>
  <c r="AB98" i="27"/>
  <c r="AC99" i="27"/>
  <c r="AC98" i="27"/>
  <c r="Y94" i="27"/>
  <c r="AA100" i="27"/>
  <c r="AA98" i="27"/>
  <c r="AE95" i="27"/>
  <c r="AE98" i="27"/>
  <c r="AE94" i="27"/>
  <c r="AB96" i="27"/>
  <c r="AE97" i="27"/>
  <c r="AE99" i="27"/>
  <c r="AA94" i="27"/>
  <c r="AA97" i="27"/>
  <c r="Y93" i="27"/>
  <c r="Y95" i="27"/>
  <c r="Y96" i="27"/>
  <c r="Y97" i="27"/>
  <c r="AB100" i="27"/>
  <c r="AB95" i="27"/>
  <c r="AB94" i="27"/>
  <c r="AB99" i="27"/>
  <c r="Y100" i="27"/>
  <c r="AC100" i="27"/>
  <c r="AB93" i="27"/>
  <c r="M76" i="27" l="1"/>
  <c r="K76" i="27"/>
  <c r="K75" i="27"/>
  <c r="M74" i="27"/>
  <c r="K74" i="27"/>
  <c r="M73" i="27"/>
  <c r="K73" i="27"/>
  <c r="M72" i="27"/>
  <c r="K72" i="27"/>
  <c r="I72" i="27"/>
  <c r="H72" i="27"/>
  <c r="M71" i="27"/>
  <c r="K71" i="27"/>
  <c r="M70" i="27"/>
  <c r="K70" i="27"/>
  <c r="M68" i="27"/>
  <c r="K68" i="27"/>
  <c r="I68" i="27"/>
  <c r="H68" i="27"/>
  <c r="M67" i="27"/>
  <c r="K67" i="27"/>
  <c r="M66" i="27"/>
  <c r="K66" i="27"/>
  <c r="I66" i="27"/>
  <c r="H66" i="27"/>
  <c r="K77" i="27"/>
  <c r="M77" i="27"/>
  <c r="M78" i="27"/>
  <c r="K78" i="27"/>
  <c r="AM101" i="27"/>
  <c r="AM99" i="27" s="1"/>
  <c r="X101" i="27"/>
  <c r="X98" i="27" s="1"/>
  <c r="W101" i="27"/>
  <c r="W95" i="27" s="1"/>
  <c r="V101" i="27"/>
  <c r="V99" i="27" s="1"/>
  <c r="U101" i="27"/>
  <c r="T101" i="27"/>
  <c r="S101" i="27"/>
  <c r="R101" i="27"/>
  <c r="Q101" i="27"/>
  <c r="P101" i="27"/>
  <c r="P98" i="27" s="1"/>
  <c r="O101" i="27"/>
  <c r="N101" i="27"/>
  <c r="J92" i="27"/>
  <c r="K91" i="27"/>
  <c r="B91" i="27"/>
  <c r="M82" i="27"/>
  <c r="K82" i="27"/>
  <c r="B82" i="27"/>
  <c r="M81" i="27"/>
  <c r="K81" i="27"/>
  <c r="B81" i="27"/>
  <c r="M80" i="27"/>
  <c r="K80" i="27"/>
  <c r="B80" i="27"/>
  <c r="M79" i="27"/>
  <c r="K79" i="27"/>
  <c r="B79" i="27"/>
  <c r="M65" i="27"/>
  <c r="K65" i="27"/>
  <c r="I65" i="27"/>
  <c r="H65" i="27"/>
  <c r="B65" i="27"/>
  <c r="M64" i="27"/>
  <c r="K64" i="27"/>
  <c r="I64" i="27"/>
  <c r="H64" i="27"/>
  <c r="B64" i="27"/>
  <c r="M63" i="27"/>
  <c r="K63" i="27"/>
  <c r="I63" i="27"/>
  <c r="H63" i="27"/>
  <c r="B63" i="27"/>
  <c r="M62" i="27"/>
  <c r="K62" i="27"/>
  <c r="I62" i="27"/>
  <c r="H62" i="27"/>
  <c r="B62" i="27"/>
  <c r="M61" i="27"/>
  <c r="K61" i="27"/>
  <c r="I61" i="27"/>
  <c r="H61" i="27"/>
  <c r="B61" i="27"/>
  <c r="M60" i="27"/>
  <c r="K60" i="27"/>
  <c r="I60" i="27"/>
  <c r="H60" i="27"/>
  <c r="B60" i="27"/>
  <c r="M59" i="27"/>
  <c r="K59" i="27"/>
  <c r="I59" i="27"/>
  <c r="H59" i="27"/>
  <c r="B59" i="27"/>
  <c r="M58" i="27"/>
  <c r="K58" i="27"/>
  <c r="I58" i="27"/>
  <c r="H58" i="27"/>
  <c r="B58" i="27"/>
  <c r="M57" i="27"/>
  <c r="K57" i="27"/>
  <c r="I57" i="27"/>
  <c r="H57" i="27"/>
  <c r="B57" i="27"/>
  <c r="M56" i="27"/>
  <c r="K56" i="27"/>
  <c r="I56" i="27"/>
  <c r="H56" i="27"/>
  <c r="B56" i="27"/>
  <c r="M55" i="27"/>
  <c r="K55" i="27"/>
  <c r="I55" i="27"/>
  <c r="H55" i="27"/>
  <c r="B55" i="27"/>
  <c r="M54" i="27"/>
  <c r="K54" i="27"/>
  <c r="I54" i="27"/>
  <c r="H54" i="27"/>
  <c r="B54" i="27"/>
  <c r="M53" i="27"/>
  <c r="K53" i="27"/>
  <c r="I53" i="27"/>
  <c r="H53" i="27"/>
  <c r="B53" i="27"/>
  <c r="M52" i="27"/>
  <c r="K52" i="27"/>
  <c r="I52" i="27"/>
  <c r="H52" i="27"/>
  <c r="B52" i="27"/>
  <c r="M51" i="27"/>
  <c r="K51" i="27"/>
  <c r="I51" i="27"/>
  <c r="H51" i="27"/>
  <c r="B51" i="27"/>
  <c r="M50" i="27"/>
  <c r="K50" i="27"/>
  <c r="I50" i="27"/>
  <c r="H50" i="27"/>
  <c r="B50" i="27"/>
  <c r="K49" i="27"/>
  <c r="K48" i="27"/>
  <c r="M47" i="27"/>
  <c r="K47" i="27"/>
  <c r="M46" i="27"/>
  <c r="K46" i="27"/>
  <c r="I46" i="27"/>
  <c r="H46" i="27"/>
  <c r="M45" i="27"/>
  <c r="K45" i="27"/>
  <c r="H45" i="27"/>
  <c r="I45" i="27" s="1"/>
  <c r="B45" i="27"/>
  <c r="M43" i="27"/>
  <c r="K43" i="27"/>
  <c r="B43" i="27"/>
  <c r="M41" i="27"/>
  <c r="K41" i="27"/>
  <c r="B41" i="27"/>
  <c r="M40" i="27"/>
  <c r="K40" i="27"/>
  <c r="B40" i="27"/>
  <c r="M39" i="27"/>
  <c r="K39" i="27"/>
  <c r="B39" i="27"/>
  <c r="M38" i="27"/>
  <c r="K38" i="27"/>
  <c r="B38" i="27"/>
  <c r="M37" i="27"/>
  <c r="K37" i="27"/>
  <c r="B37" i="27"/>
  <c r="M36" i="27"/>
  <c r="K36" i="27"/>
  <c r="B36" i="27"/>
  <c r="M35" i="27"/>
  <c r="K35" i="27"/>
  <c r="B35" i="27"/>
  <c r="M34" i="27"/>
  <c r="K34" i="27"/>
  <c r="B34" i="27"/>
  <c r="M31" i="27"/>
  <c r="K31" i="27"/>
  <c r="B31" i="27"/>
  <c r="M30" i="27"/>
  <c r="K30" i="27"/>
  <c r="B30" i="27"/>
  <c r="M29" i="27"/>
  <c r="K29" i="27"/>
  <c r="B29" i="27"/>
  <c r="M28" i="27"/>
  <c r="K28" i="27"/>
  <c r="B28" i="27"/>
  <c r="M27" i="27"/>
  <c r="K27" i="27"/>
  <c r="B27" i="27"/>
  <c r="B26" i="27"/>
  <c r="M23" i="27"/>
  <c r="K23" i="27"/>
  <c r="B23" i="27"/>
  <c r="M22" i="27"/>
  <c r="K22" i="27"/>
  <c r="B22" i="27"/>
  <c r="M21" i="27"/>
  <c r="K21" i="27"/>
  <c r="B21" i="27"/>
  <c r="M20" i="27"/>
  <c r="K20" i="27"/>
  <c r="B20" i="27"/>
  <c r="M19" i="27"/>
  <c r="K19" i="27"/>
  <c r="B19" i="27"/>
  <c r="M18" i="27"/>
  <c r="K18" i="27"/>
  <c r="B18" i="27"/>
  <c r="M17" i="27"/>
  <c r="K17" i="27"/>
  <c r="B17" i="27"/>
  <c r="M16" i="27"/>
  <c r="K16" i="27"/>
  <c r="B16" i="27"/>
  <c r="M14" i="27"/>
  <c r="K14" i="27"/>
  <c r="B14" i="27"/>
  <c r="M13" i="27"/>
  <c r="K13" i="27"/>
  <c r="B13" i="27"/>
  <c r="M5" i="27"/>
  <c r="K5" i="27"/>
  <c r="B5" i="27"/>
  <c r="M4" i="27"/>
  <c r="K4" i="27"/>
  <c r="I4" i="27"/>
  <c r="H4" i="27"/>
  <c r="B4" i="27"/>
  <c r="I1" i="27"/>
  <c r="H1" i="27"/>
  <c r="H11" i="27" l="1"/>
  <c r="I11" i="27" s="1"/>
  <c r="H12" i="27"/>
  <c r="I12" i="27" s="1"/>
  <c r="H87" i="27"/>
  <c r="I87" i="27" s="1"/>
  <c r="H10" i="27"/>
  <c r="I10" i="27" s="1"/>
  <c r="H44" i="27"/>
  <c r="I44" i="27" s="1"/>
  <c r="H86" i="27"/>
  <c r="I86" i="27" s="1"/>
  <c r="H43" i="27"/>
  <c r="I43" i="27" s="1"/>
  <c r="H42" i="27"/>
  <c r="I42" i="27" s="1"/>
  <c r="H15" i="27"/>
  <c r="I15" i="27" s="1"/>
  <c r="H88" i="27"/>
  <c r="I88" i="27" s="1"/>
  <c r="AJ92" i="27"/>
  <c r="AG2" i="27"/>
  <c r="AK2" i="27"/>
  <c r="AJ3" i="27"/>
  <c r="AH2" i="27"/>
  <c r="AG3" i="27"/>
  <c r="AK3" i="27"/>
  <c r="AH3" i="27"/>
  <c r="AI2" i="27"/>
  <c r="AJ2" i="27"/>
  <c r="AI3" i="27"/>
  <c r="W94" i="27"/>
  <c r="AL3" i="27"/>
  <c r="AL2" i="27"/>
  <c r="AK92" i="27"/>
  <c r="AL92" i="27"/>
  <c r="AI92" i="27"/>
  <c r="AH92" i="27"/>
  <c r="AF92" i="27"/>
  <c r="AF3" i="27"/>
  <c r="AF2" i="27"/>
  <c r="H84" i="27"/>
  <c r="I84" i="27" s="1"/>
  <c r="W97" i="27"/>
  <c r="W93" i="27"/>
  <c r="W99" i="27"/>
  <c r="H47" i="27"/>
  <c r="I47" i="27" s="1"/>
  <c r="H7" i="27"/>
  <c r="I7" i="27" s="1"/>
  <c r="H8" i="27"/>
  <c r="I8" i="27" s="1"/>
  <c r="W96" i="27"/>
  <c r="H48" i="27"/>
  <c r="I48" i="27" s="1"/>
  <c r="H83" i="27"/>
  <c r="I83" i="27" s="1"/>
  <c r="H49" i="27"/>
  <c r="I49" i="27" s="1"/>
  <c r="X99" i="27"/>
  <c r="H9" i="27"/>
  <c r="I9" i="27" s="1"/>
  <c r="H24" i="27"/>
  <c r="H36" i="27"/>
  <c r="I36" i="27" s="1"/>
  <c r="H37" i="27"/>
  <c r="I37" i="27" s="1"/>
  <c r="H38" i="27"/>
  <c r="I38" i="27" s="1"/>
  <c r="H39" i="27"/>
  <c r="I39" i="27" s="1"/>
  <c r="H40" i="27"/>
  <c r="I40" i="27" s="1"/>
  <c r="H41" i="27"/>
  <c r="I41" i="27" s="1"/>
  <c r="H81" i="27"/>
  <c r="I81" i="27" s="1"/>
  <c r="H82" i="27"/>
  <c r="I82" i="27" s="1"/>
  <c r="H35" i="27"/>
  <c r="I35" i="27" s="1"/>
  <c r="S96" i="27"/>
  <c r="S98" i="27"/>
  <c r="S95" i="27"/>
  <c r="S97" i="27"/>
  <c r="S93" i="27"/>
  <c r="S94" i="27"/>
  <c r="S99" i="27"/>
  <c r="H79" i="27"/>
  <c r="I79" i="27" s="1"/>
  <c r="H6" i="27"/>
  <c r="I6" i="27" s="1"/>
  <c r="H80" i="27"/>
  <c r="I80" i="27" s="1"/>
  <c r="T99" i="27"/>
  <c r="T98" i="27"/>
  <c r="Q94" i="27"/>
  <c r="Q98" i="27"/>
  <c r="U95" i="27"/>
  <c r="U98" i="27"/>
  <c r="AM96" i="27"/>
  <c r="AM98" i="27"/>
  <c r="N94" i="27"/>
  <c r="N98" i="27"/>
  <c r="R99" i="27"/>
  <c r="R98" i="27"/>
  <c r="V95" i="27"/>
  <c r="V98" i="27"/>
  <c r="O100" i="27"/>
  <c r="O98" i="27"/>
  <c r="S100" i="27"/>
  <c r="W100" i="27"/>
  <c r="W98" i="27"/>
  <c r="H34" i="27"/>
  <c r="I34" i="27" s="1"/>
  <c r="AE92" i="27"/>
  <c r="AA92" i="27"/>
  <c r="AD3" i="27"/>
  <c r="Z3" i="27"/>
  <c r="AC2" i="27"/>
  <c r="Y2" i="27"/>
  <c r="AD92" i="27"/>
  <c r="Z92" i="27"/>
  <c r="AC3" i="27"/>
  <c r="Y3" i="27"/>
  <c r="AB2" i="27"/>
  <c r="AB92" i="27"/>
  <c r="AE3" i="27"/>
  <c r="AA3" i="27"/>
  <c r="AD2" i="27"/>
  <c r="Z2" i="27"/>
  <c r="AC92" i="27"/>
  <c r="Y92" i="27"/>
  <c r="AB3" i="27"/>
  <c r="AE2" i="27"/>
  <c r="AA2" i="27"/>
  <c r="H32" i="27"/>
  <c r="I32" i="27" s="1"/>
  <c r="R96" i="27"/>
  <c r="R93" i="27"/>
  <c r="N97" i="27"/>
  <c r="U99" i="27"/>
  <c r="W92" i="27"/>
  <c r="H33" i="27"/>
  <c r="I33" i="27" s="1"/>
  <c r="Q99" i="27"/>
  <c r="T97" i="27"/>
  <c r="T100" i="27"/>
  <c r="X97" i="27"/>
  <c r="X100" i="27"/>
  <c r="Q97" i="27"/>
  <c r="Q100" i="27"/>
  <c r="U94" i="27"/>
  <c r="U100" i="27"/>
  <c r="AM95" i="27"/>
  <c r="AM100" i="27"/>
  <c r="N99" i="27"/>
  <c r="N100" i="27"/>
  <c r="R97" i="27"/>
  <c r="R100" i="27"/>
  <c r="V97" i="27"/>
  <c r="V100" i="27"/>
  <c r="P97" i="27"/>
  <c r="P100" i="27"/>
  <c r="P99" i="27"/>
  <c r="O93" i="27"/>
  <c r="O97" i="27"/>
  <c r="O94" i="27"/>
  <c r="O95" i="27"/>
  <c r="O96" i="27"/>
  <c r="O99" i="27"/>
  <c r="H71" i="27"/>
  <c r="I71" i="27" s="1"/>
  <c r="H76" i="27"/>
  <c r="I76" i="27" s="1"/>
  <c r="H16" i="27"/>
  <c r="I16" i="27" s="1"/>
  <c r="H17" i="27"/>
  <c r="I17" i="27" s="1"/>
  <c r="H18" i="27"/>
  <c r="I18" i="27" s="1"/>
  <c r="H19" i="27"/>
  <c r="I19" i="27" s="1"/>
  <c r="H20" i="27"/>
  <c r="I20" i="27" s="1"/>
  <c r="H21" i="27"/>
  <c r="I21" i="27" s="1"/>
  <c r="H22" i="27"/>
  <c r="I22" i="27" s="1"/>
  <c r="H23" i="27"/>
  <c r="I23" i="27" s="1"/>
  <c r="H27" i="27"/>
  <c r="I27" i="27" s="1"/>
  <c r="H28" i="27"/>
  <c r="I28" i="27" s="1"/>
  <c r="H29" i="27"/>
  <c r="I29" i="27" s="1"/>
  <c r="H30" i="27"/>
  <c r="I30" i="27" s="1"/>
  <c r="H31" i="27"/>
  <c r="I31" i="27" s="1"/>
  <c r="R94" i="27"/>
  <c r="N95" i="27"/>
  <c r="H73" i="27"/>
  <c r="I73" i="27" s="1"/>
  <c r="H5" i="27"/>
  <c r="I5" i="27" s="1"/>
  <c r="H13" i="27"/>
  <c r="I13" i="27" s="1"/>
  <c r="H14" i="27"/>
  <c r="I14" i="27" s="1"/>
  <c r="V94" i="27"/>
  <c r="R95" i="27"/>
  <c r="H77" i="27"/>
  <c r="I77" i="27" s="1"/>
  <c r="H70" i="27"/>
  <c r="I70" i="27" s="1"/>
  <c r="H75" i="27"/>
  <c r="I75" i="27" s="1"/>
  <c r="K101" i="27"/>
  <c r="J101" i="27" s="1"/>
  <c r="N93" i="27"/>
  <c r="V93" i="27"/>
  <c r="N96" i="27"/>
  <c r="H67" i="27"/>
  <c r="I67" i="27" s="1"/>
  <c r="H74" i="27"/>
  <c r="I74" i="27" s="1"/>
  <c r="U96" i="27"/>
  <c r="AM97" i="27"/>
  <c r="AM93" i="27"/>
  <c r="Q95" i="27"/>
  <c r="U93" i="27"/>
  <c r="AM94" i="27"/>
  <c r="Q96" i="27"/>
  <c r="V96" i="27"/>
  <c r="U97" i="27"/>
  <c r="Q93" i="27"/>
  <c r="P93" i="27"/>
  <c r="T93" i="27"/>
  <c r="X93" i="27"/>
  <c r="P94" i="27"/>
  <c r="T94" i="27"/>
  <c r="X94" i="27"/>
  <c r="P95" i="27"/>
  <c r="T95" i="27"/>
  <c r="X95" i="27"/>
  <c r="P96" i="27"/>
  <c r="T96" i="27"/>
  <c r="X96" i="27"/>
  <c r="H78" i="27"/>
  <c r="I78" i="27" s="1"/>
  <c r="U2" i="27"/>
  <c r="Q3" i="27"/>
  <c r="R2" i="27"/>
  <c r="N3" i="27"/>
  <c r="R3" i="27"/>
  <c r="O2" i="27"/>
  <c r="S2" i="27"/>
  <c r="W2" i="27"/>
  <c r="O3" i="27"/>
  <c r="S3" i="27"/>
  <c r="W3" i="27"/>
  <c r="P92" i="27"/>
  <c r="T92" i="27"/>
  <c r="X92" i="27"/>
  <c r="P2" i="27"/>
  <c r="T2" i="27"/>
  <c r="X2" i="27"/>
  <c r="P3" i="27"/>
  <c r="T3" i="27"/>
  <c r="X3" i="27"/>
  <c r="K92" i="27"/>
  <c r="Q92" i="27"/>
  <c r="U92" i="27"/>
  <c r="AM92" i="27"/>
  <c r="Q2" i="27"/>
  <c r="AM3" i="27"/>
  <c r="N92" i="27"/>
  <c r="R92" i="27"/>
  <c r="V92" i="27"/>
  <c r="AM2" i="27"/>
  <c r="U3" i="27"/>
  <c r="N2" i="27"/>
  <c r="V2" i="27"/>
  <c r="V3" i="27"/>
  <c r="O92" i="27"/>
  <c r="S92" i="27"/>
  <c r="AA98" i="26"/>
  <c r="AA97" i="26" s="1"/>
  <c r="Z98" i="26"/>
  <c r="Z97" i="26" s="1"/>
  <c r="Y98" i="26"/>
  <c r="Y97" i="26" s="1"/>
  <c r="K98" i="27" l="1"/>
  <c r="J98" i="27" s="1"/>
  <c r="K97" i="27"/>
  <c r="J97" i="27" s="1"/>
  <c r="K100" i="27"/>
  <c r="J100" i="27" s="1"/>
  <c r="K99" i="27"/>
  <c r="J99" i="27" s="1"/>
  <c r="K93" i="27"/>
  <c r="J93" i="27" s="1"/>
  <c r="K96" i="27"/>
  <c r="J96" i="27" s="1"/>
  <c r="K94" i="27"/>
  <c r="J94" i="27" s="1"/>
  <c r="K95" i="27"/>
  <c r="J95" i="27" s="1"/>
  <c r="Z91" i="26"/>
  <c r="AA94" i="26"/>
  <c r="Z92" i="26"/>
  <c r="Z95" i="26"/>
  <c r="Z93" i="26"/>
  <c r="Z96" i="26"/>
  <c r="Z94" i="26"/>
  <c r="AA95" i="26"/>
  <c r="AA92" i="26"/>
  <c r="AA96" i="26"/>
  <c r="AA91" i="26"/>
  <c r="AA93" i="26"/>
  <c r="Y91" i="26"/>
  <c r="Y94" i="26"/>
  <c r="Y92" i="26"/>
  <c r="Y93" i="26"/>
  <c r="Y95" i="26"/>
  <c r="Y96" i="26"/>
  <c r="K80" i="26" l="1"/>
  <c r="M80" i="26"/>
  <c r="K77" i="26" l="1"/>
  <c r="M77" i="26"/>
  <c r="K10" i="26"/>
  <c r="M10" i="26"/>
  <c r="K11" i="26"/>
  <c r="M11" i="26"/>
  <c r="K12" i="26" l="1"/>
  <c r="M12" i="26"/>
  <c r="K15" i="26" l="1"/>
  <c r="M72" i="26" l="1"/>
  <c r="K72" i="26"/>
  <c r="K16" i="26"/>
  <c r="K17" i="26"/>
  <c r="K18" i="26"/>
  <c r="K19" i="26"/>
  <c r="K5" i="26"/>
  <c r="M5" i="26"/>
  <c r="K6" i="26"/>
  <c r="M6" i="26"/>
  <c r="K7" i="26"/>
  <c r="M7" i="26"/>
  <c r="K8" i="26"/>
  <c r="M8" i="26"/>
  <c r="K9" i="26"/>
  <c r="M9" i="26"/>
  <c r="K13" i="26"/>
  <c r="M13" i="26"/>
  <c r="M15" i="26"/>
  <c r="K20" i="26"/>
  <c r="M20" i="26"/>
  <c r="K21" i="26"/>
  <c r="M21" i="26"/>
  <c r="K22" i="26"/>
  <c r="M22" i="26"/>
  <c r="K23" i="26"/>
  <c r="M23" i="26"/>
  <c r="K24" i="26"/>
  <c r="M24" i="26"/>
  <c r="K25" i="26"/>
  <c r="M25" i="26"/>
  <c r="K26" i="26"/>
  <c r="M26" i="26"/>
  <c r="K27" i="26"/>
  <c r="M27" i="26"/>
  <c r="K28" i="26"/>
  <c r="M28" i="26"/>
  <c r="K29" i="26"/>
  <c r="M29" i="26"/>
  <c r="K30" i="26"/>
  <c r="M30" i="26"/>
  <c r="K31" i="26"/>
  <c r="M31" i="26"/>
  <c r="K32" i="26"/>
  <c r="M32" i="26"/>
  <c r="K33" i="26"/>
  <c r="M33" i="26"/>
  <c r="K34" i="26"/>
  <c r="M34" i="26"/>
  <c r="K35" i="26"/>
  <c r="M35" i="26"/>
  <c r="K36" i="26"/>
  <c r="M36" i="26"/>
  <c r="K37" i="26"/>
  <c r="M37" i="26"/>
  <c r="K38" i="26"/>
  <c r="M38" i="26"/>
  <c r="K39" i="26"/>
  <c r="M39" i="26"/>
  <c r="K40" i="26"/>
  <c r="M40" i="26"/>
  <c r="K41" i="26"/>
  <c r="M41" i="26"/>
  <c r="K42" i="26"/>
  <c r="M42" i="26"/>
  <c r="K43" i="26"/>
  <c r="M43" i="26"/>
  <c r="K44" i="26"/>
  <c r="M44" i="26"/>
  <c r="K45" i="26"/>
  <c r="M45" i="26"/>
  <c r="K46" i="26"/>
  <c r="M46" i="26"/>
  <c r="K47" i="26"/>
  <c r="M47" i="26"/>
  <c r="K48" i="26"/>
  <c r="M48" i="26"/>
  <c r="K49" i="26"/>
  <c r="M49" i="26"/>
  <c r="K50" i="26"/>
  <c r="M50" i="26"/>
  <c r="K51" i="26"/>
  <c r="M51" i="26"/>
  <c r="K52" i="26"/>
  <c r="M52" i="26"/>
  <c r="K53" i="26"/>
  <c r="M53" i="26"/>
  <c r="K54" i="26"/>
  <c r="M54" i="26"/>
  <c r="K55" i="26"/>
  <c r="M55" i="26"/>
  <c r="K56" i="26"/>
  <c r="M56" i="26"/>
  <c r="K57" i="26"/>
  <c r="M57" i="26"/>
  <c r="K58" i="26"/>
  <c r="M58" i="26"/>
  <c r="K59" i="26"/>
  <c r="M59" i="26"/>
  <c r="K60" i="26"/>
  <c r="M60" i="26"/>
  <c r="K61" i="26"/>
  <c r="M61" i="26"/>
  <c r="K62" i="26"/>
  <c r="M62" i="26"/>
  <c r="K63" i="26"/>
  <c r="M63" i="26"/>
  <c r="K64" i="26"/>
  <c r="M64" i="26"/>
  <c r="K65" i="26"/>
  <c r="M65" i="26"/>
  <c r="K66" i="26"/>
  <c r="M66" i="26"/>
  <c r="K67" i="26"/>
  <c r="M67" i="26"/>
  <c r="K68" i="26"/>
  <c r="M68" i="26"/>
  <c r="K69" i="26"/>
  <c r="M69" i="26"/>
  <c r="K70" i="26"/>
  <c r="M70" i="26"/>
  <c r="K71" i="26"/>
  <c r="M71" i="26"/>
  <c r="K75" i="26"/>
  <c r="M75" i="26"/>
  <c r="K76" i="26"/>
  <c r="M76" i="26"/>
  <c r="K89" i="26"/>
  <c r="M89" i="26"/>
  <c r="O98" i="26"/>
  <c r="O91" i="26" s="1"/>
  <c r="P98" i="26"/>
  <c r="P92" i="26" s="1"/>
  <c r="Q98" i="26"/>
  <c r="Q93" i="26" s="1"/>
  <c r="R98" i="26"/>
  <c r="R94" i="26" s="1"/>
  <c r="S98" i="26"/>
  <c r="S91" i="26" s="1"/>
  <c r="T98" i="26"/>
  <c r="T92" i="26" s="1"/>
  <c r="U98" i="26"/>
  <c r="U93" i="26" s="1"/>
  <c r="V98" i="26"/>
  <c r="V94" i="26" s="1"/>
  <c r="W98" i="26"/>
  <c r="W91" i="26" s="1"/>
  <c r="X98" i="26"/>
  <c r="X92" i="26" s="1"/>
  <c r="X97" i="26" l="1"/>
  <c r="T97" i="26"/>
  <c r="P97" i="26"/>
  <c r="W97" i="26"/>
  <c r="S97" i="26"/>
  <c r="O97" i="26"/>
  <c r="V97" i="26"/>
  <c r="R97" i="26"/>
  <c r="U97" i="26"/>
  <c r="Q97" i="26"/>
  <c r="S96" i="26"/>
  <c r="V95" i="26"/>
  <c r="V92" i="26"/>
  <c r="V91" i="26"/>
  <c r="R96" i="26"/>
  <c r="U95" i="26"/>
  <c r="U94" i="26"/>
  <c r="S92" i="26"/>
  <c r="U91" i="26"/>
  <c r="W96" i="26"/>
  <c r="O96" i="26"/>
  <c r="R95" i="26"/>
  <c r="Q94" i="26"/>
  <c r="R92" i="26"/>
  <c r="R91" i="26"/>
  <c r="V96" i="26"/>
  <c r="Q95" i="26"/>
  <c r="W92" i="26"/>
  <c r="O92" i="26"/>
  <c r="Q91" i="26"/>
  <c r="X93" i="26"/>
  <c r="T93" i="26"/>
  <c r="P93" i="26"/>
  <c r="X94" i="26"/>
  <c r="T94" i="26"/>
  <c r="P94" i="26"/>
  <c r="W93" i="26"/>
  <c r="S93" i="26"/>
  <c r="U96" i="26"/>
  <c r="Q96" i="26"/>
  <c r="X95" i="26"/>
  <c r="T95" i="26"/>
  <c r="P95" i="26"/>
  <c r="W94" i="26"/>
  <c r="S94" i="26"/>
  <c r="O94" i="26"/>
  <c r="V93" i="26"/>
  <c r="R93" i="26"/>
  <c r="U92" i="26"/>
  <c r="Q92" i="26"/>
  <c r="X91" i="26"/>
  <c r="T91" i="26"/>
  <c r="P91" i="26"/>
  <c r="O93" i="26"/>
  <c r="X96" i="26"/>
  <c r="T96" i="26"/>
  <c r="P96" i="26"/>
  <c r="W95" i="26"/>
  <c r="S95" i="26"/>
  <c r="O95" i="26"/>
  <c r="N98" i="26" l="1"/>
  <c r="J90" i="26"/>
  <c r="B89" i="26"/>
  <c r="B76" i="26"/>
  <c r="B75" i="26"/>
  <c r="I59" i="26"/>
  <c r="H59" i="26"/>
  <c r="I56" i="26"/>
  <c r="H56" i="26"/>
  <c r="I54" i="26"/>
  <c r="H54" i="26"/>
  <c r="I53" i="26"/>
  <c r="H53" i="26"/>
  <c r="B53" i="26"/>
  <c r="B52" i="26"/>
  <c r="I51" i="26"/>
  <c r="H51" i="26"/>
  <c r="B51" i="26"/>
  <c r="I50" i="26"/>
  <c r="H50" i="26"/>
  <c r="B50" i="26"/>
  <c r="I49" i="26"/>
  <c r="H49" i="26"/>
  <c r="B49" i="26"/>
  <c r="I48" i="26"/>
  <c r="H48" i="26"/>
  <c r="B48" i="26"/>
  <c r="I47" i="26"/>
  <c r="H47" i="26"/>
  <c r="B47" i="26"/>
  <c r="I46" i="26"/>
  <c r="H46" i="26"/>
  <c r="B46" i="26"/>
  <c r="I45" i="26"/>
  <c r="H45" i="26"/>
  <c r="B45" i="26"/>
  <c r="I44" i="26"/>
  <c r="H44" i="26"/>
  <c r="B44" i="26"/>
  <c r="I43" i="26"/>
  <c r="H43" i="26"/>
  <c r="B43" i="26"/>
  <c r="I42" i="26"/>
  <c r="H42" i="26"/>
  <c r="B42" i="26"/>
  <c r="I41" i="26"/>
  <c r="H41" i="26"/>
  <c r="B41" i="26"/>
  <c r="I40" i="26"/>
  <c r="H40" i="26"/>
  <c r="B40" i="26"/>
  <c r="I39" i="26"/>
  <c r="H39" i="26"/>
  <c r="B39" i="26"/>
  <c r="I38" i="26"/>
  <c r="H38" i="26"/>
  <c r="B38" i="26"/>
  <c r="I37" i="26"/>
  <c r="H37" i="26"/>
  <c r="B37" i="26"/>
  <c r="I36" i="26"/>
  <c r="H36" i="26"/>
  <c r="B36" i="26"/>
  <c r="I35" i="26"/>
  <c r="H35" i="26"/>
  <c r="B35" i="26"/>
  <c r="I34" i="26"/>
  <c r="H34" i="26"/>
  <c r="B34" i="26"/>
  <c r="I33" i="26"/>
  <c r="H33" i="26"/>
  <c r="B33" i="26"/>
  <c r="I32" i="26"/>
  <c r="H32" i="26"/>
  <c r="B32" i="26"/>
  <c r="I31" i="26"/>
  <c r="H31" i="26"/>
  <c r="B31" i="26"/>
  <c r="B30" i="26"/>
  <c r="B29" i="26"/>
  <c r="B28" i="26"/>
  <c r="I27" i="26"/>
  <c r="H27" i="26"/>
  <c r="B27" i="26"/>
  <c r="I22" i="26"/>
  <c r="H22" i="26"/>
  <c r="B21" i="26"/>
  <c r="B20" i="26"/>
  <c r="B15" i="26"/>
  <c r="I13" i="26"/>
  <c r="H13" i="26"/>
  <c r="B13" i="26"/>
  <c r="B9" i="26"/>
  <c r="B8" i="26"/>
  <c r="B7" i="26"/>
  <c r="B6" i="26"/>
  <c r="B5" i="26"/>
  <c r="M4" i="26"/>
  <c r="K4" i="26"/>
  <c r="I4" i="26"/>
  <c r="H4" i="26"/>
  <c r="B4" i="26"/>
  <c r="I1" i="26"/>
  <c r="H1" i="26"/>
  <c r="H81" i="26" s="1"/>
  <c r="H30" i="26" l="1"/>
  <c r="I30" i="26" s="1"/>
  <c r="I81" i="26"/>
  <c r="AA90" i="26"/>
  <c r="Z3" i="26"/>
  <c r="Y2" i="26"/>
  <c r="Z90" i="26"/>
  <c r="Y3" i="26"/>
  <c r="Y90" i="26"/>
  <c r="AA2" i="26"/>
  <c r="AA3" i="26"/>
  <c r="Z2" i="26"/>
  <c r="H83" i="26"/>
  <c r="I83" i="26" s="1"/>
  <c r="H78" i="26"/>
  <c r="I78" i="26" s="1"/>
  <c r="H88" i="26"/>
  <c r="I88" i="26" s="1"/>
  <c r="H28" i="26"/>
  <c r="I28" i="26" s="1"/>
  <c r="H79" i="26"/>
  <c r="I79" i="26" s="1"/>
  <c r="H77" i="26"/>
  <c r="I77" i="26" s="1"/>
  <c r="H80" i="26"/>
  <c r="I80" i="26" s="1"/>
  <c r="H29" i="26"/>
  <c r="I29" i="26" s="1"/>
  <c r="H74" i="26"/>
  <c r="I74" i="26" s="1"/>
  <c r="H73" i="26"/>
  <c r="I73" i="26" s="1"/>
  <c r="H10" i="26"/>
  <c r="I10" i="26" s="1"/>
  <c r="H11" i="26"/>
  <c r="I11" i="26" s="1"/>
  <c r="H19" i="26"/>
  <c r="I19" i="26" s="1"/>
  <c r="H12" i="26"/>
  <c r="I12" i="26" s="1"/>
  <c r="H20" i="26"/>
  <c r="I20" i="26" s="1"/>
  <c r="H21" i="26"/>
  <c r="I21" i="26" s="1"/>
  <c r="N96" i="26"/>
  <c r="N97" i="26"/>
  <c r="U90" i="26"/>
  <c r="Q90" i="26"/>
  <c r="R90" i="26"/>
  <c r="N90" i="26"/>
  <c r="X90" i="26"/>
  <c r="T90" i="26"/>
  <c r="P90" i="26"/>
  <c r="H72" i="26"/>
  <c r="I72" i="26" s="1"/>
  <c r="V90" i="26"/>
  <c r="W90" i="26"/>
  <c r="S90" i="26"/>
  <c r="O90" i="26"/>
  <c r="H18" i="26"/>
  <c r="I18" i="26" s="1"/>
  <c r="H17" i="26"/>
  <c r="I17" i="26" s="1"/>
  <c r="H16" i="26"/>
  <c r="I16" i="26" s="1"/>
  <c r="H76" i="26"/>
  <c r="I76" i="26" s="1"/>
  <c r="H89" i="26"/>
  <c r="I89" i="26" s="1"/>
  <c r="H52" i="26"/>
  <c r="I52" i="26" s="1"/>
  <c r="H9" i="26"/>
  <c r="I9" i="26" s="1"/>
  <c r="H75" i="26"/>
  <c r="I75" i="26" s="1"/>
  <c r="K98" i="26"/>
  <c r="H60" i="26"/>
  <c r="I60" i="26" s="1"/>
  <c r="H64" i="26"/>
  <c r="I64" i="26" s="1"/>
  <c r="H68" i="26"/>
  <c r="I68" i="26" s="1"/>
  <c r="H55" i="26"/>
  <c r="I55" i="26" s="1"/>
  <c r="H61" i="26"/>
  <c r="I61" i="26" s="1"/>
  <c r="H65" i="26"/>
  <c r="I65" i="26" s="1"/>
  <c r="H69" i="26"/>
  <c r="I69" i="26" s="1"/>
  <c r="H15" i="26"/>
  <c r="I15" i="26" s="1"/>
  <c r="H58" i="26"/>
  <c r="I58" i="26" s="1"/>
  <c r="H63" i="26"/>
  <c r="I63" i="26" s="1"/>
  <c r="H67" i="26"/>
  <c r="I67" i="26" s="1"/>
  <c r="H71" i="26"/>
  <c r="I71" i="26" s="1"/>
  <c r="H57" i="26"/>
  <c r="I57" i="26" s="1"/>
  <c r="H62" i="26"/>
  <c r="I62" i="26" s="1"/>
  <c r="H66" i="26"/>
  <c r="I66" i="26" s="1"/>
  <c r="H70" i="26"/>
  <c r="I70" i="26" s="1"/>
  <c r="H5" i="26"/>
  <c r="I5" i="26" s="1"/>
  <c r="H6" i="26"/>
  <c r="I6" i="26" s="1"/>
  <c r="H7" i="26"/>
  <c r="I7" i="26" s="1"/>
  <c r="H8" i="26"/>
  <c r="I8" i="26" s="1"/>
  <c r="H23" i="26"/>
  <c r="I23" i="26" s="1"/>
  <c r="H24" i="26"/>
  <c r="I24" i="26" s="1"/>
  <c r="N93" i="26"/>
  <c r="N95" i="26"/>
  <c r="N91" i="26"/>
  <c r="K90" i="26"/>
  <c r="N2" i="26"/>
  <c r="V2" i="26"/>
  <c r="R3" i="26"/>
  <c r="O2" i="26"/>
  <c r="W2" i="26"/>
  <c r="S3" i="26"/>
  <c r="R2" i="26"/>
  <c r="N3" i="26"/>
  <c r="V3" i="26"/>
  <c r="S2" i="26"/>
  <c r="O3" i="26"/>
  <c r="W3" i="26"/>
  <c r="T2" i="26"/>
  <c r="P3" i="26"/>
  <c r="X3" i="26"/>
  <c r="P2" i="26"/>
  <c r="X2" i="26"/>
  <c r="T3" i="26"/>
  <c r="Q2" i="26"/>
  <c r="U2" i="26"/>
  <c r="Q3" i="26"/>
  <c r="U3" i="26"/>
  <c r="N92" i="26"/>
  <c r="N94" i="26"/>
  <c r="AG93" i="25"/>
  <c r="AG89" i="25" s="1"/>
  <c r="K93" i="26" l="1"/>
  <c r="K97" i="26"/>
  <c r="K94" i="26"/>
  <c r="J98" i="26"/>
  <c r="K96" i="26"/>
  <c r="K92" i="26"/>
  <c r="K91" i="26"/>
  <c r="K95" i="26"/>
  <c r="J95" i="26" s="1"/>
  <c r="AG88" i="25"/>
  <c r="AG91" i="25"/>
  <c r="AG87" i="25"/>
  <c r="AG90" i="25"/>
  <c r="AG86" i="25"/>
  <c r="K32" i="25"/>
  <c r="M32" i="25"/>
  <c r="J97" i="26" l="1"/>
  <c r="J94" i="26"/>
  <c r="J91" i="26"/>
  <c r="J93" i="26"/>
  <c r="J92" i="26"/>
  <c r="J96" i="26"/>
  <c r="AF93" i="25"/>
  <c r="AF89" i="25" s="1"/>
  <c r="AE93" i="25"/>
  <c r="AE92" i="25" s="1"/>
  <c r="AD93" i="25"/>
  <c r="AD92" i="25" s="1"/>
  <c r="AC93" i="25"/>
  <c r="AC91" i="25" s="1"/>
  <c r="AB93" i="25"/>
  <c r="AB92" i="25" s="1"/>
  <c r="AA93" i="25"/>
  <c r="AA92" i="25" s="1"/>
  <c r="Z93" i="25"/>
  <c r="Z92" i="25" s="1"/>
  <c r="Y93" i="25"/>
  <c r="Y91" i="25" s="1"/>
  <c r="X93" i="25"/>
  <c r="X92" i="25" s="1"/>
  <c r="W93" i="25"/>
  <c r="W87" i="25" s="1"/>
  <c r="V93" i="25"/>
  <c r="V87" i="25" s="1"/>
  <c r="U93" i="25"/>
  <c r="U91" i="25" s="1"/>
  <c r="T93" i="25"/>
  <c r="T92" i="25" s="1"/>
  <c r="S93" i="25"/>
  <c r="S90" i="25" s="1"/>
  <c r="R93" i="25"/>
  <c r="R90" i="25" s="1"/>
  <c r="Q93" i="25"/>
  <c r="Q91" i="25" s="1"/>
  <c r="P93" i="25"/>
  <c r="P92" i="25" s="1"/>
  <c r="O93" i="25"/>
  <c r="O92" i="25" s="1"/>
  <c r="N93" i="25"/>
  <c r="N88" i="25" s="1"/>
  <c r="J85" i="25"/>
  <c r="M84" i="25"/>
  <c r="K84" i="25"/>
  <c r="M82" i="25"/>
  <c r="K82" i="25"/>
  <c r="M81" i="25"/>
  <c r="K81" i="25"/>
  <c r="M80" i="25"/>
  <c r="K80" i="25"/>
  <c r="I80" i="25"/>
  <c r="H80" i="25"/>
  <c r="M79" i="25"/>
  <c r="K79" i="25"/>
  <c r="M72" i="25"/>
  <c r="K72" i="25"/>
  <c r="M71" i="25"/>
  <c r="K71" i="25"/>
  <c r="M70" i="25"/>
  <c r="K70" i="25"/>
  <c r="M69" i="25"/>
  <c r="K69" i="25"/>
  <c r="M68" i="25"/>
  <c r="K68" i="25"/>
  <c r="M67" i="25"/>
  <c r="K67" i="25"/>
  <c r="M66" i="25"/>
  <c r="K66" i="25"/>
  <c r="M65" i="25"/>
  <c r="K65" i="25"/>
  <c r="M64" i="25"/>
  <c r="K64" i="25"/>
  <c r="M63" i="25"/>
  <c r="K63" i="25"/>
  <c r="M62" i="25"/>
  <c r="K62" i="25"/>
  <c r="M61" i="25"/>
  <c r="K61" i="25"/>
  <c r="M60" i="25"/>
  <c r="K60" i="25"/>
  <c r="M59" i="25"/>
  <c r="K59" i="25"/>
  <c r="M58" i="25"/>
  <c r="K58" i="25"/>
  <c r="M57" i="25"/>
  <c r="K57" i="25"/>
  <c r="M56" i="25"/>
  <c r="K56" i="25"/>
  <c r="M55" i="25"/>
  <c r="K55" i="25"/>
  <c r="M54" i="25"/>
  <c r="K54" i="25"/>
  <c r="M53" i="25"/>
  <c r="K53" i="25"/>
  <c r="M52" i="25"/>
  <c r="K52" i="25"/>
  <c r="M51" i="25"/>
  <c r="K51" i="25"/>
  <c r="M50" i="25"/>
  <c r="K50" i="25"/>
  <c r="M49" i="25"/>
  <c r="K49" i="25"/>
  <c r="M48" i="25"/>
  <c r="K48" i="25"/>
  <c r="M47" i="25"/>
  <c r="K47" i="25"/>
  <c r="I47" i="25"/>
  <c r="H47" i="25"/>
  <c r="M46" i="25"/>
  <c r="K46" i="25"/>
  <c r="M45" i="25"/>
  <c r="K45" i="25"/>
  <c r="K44" i="25"/>
  <c r="M43" i="25"/>
  <c r="K43" i="25"/>
  <c r="I43" i="25"/>
  <c r="H43" i="25"/>
  <c r="M42" i="25"/>
  <c r="K42" i="25"/>
  <c r="M41" i="25"/>
  <c r="K41" i="25"/>
  <c r="I41" i="25"/>
  <c r="H41" i="25"/>
  <c r="M40" i="25"/>
  <c r="K40" i="25"/>
  <c r="I40" i="25"/>
  <c r="H40" i="25"/>
  <c r="M39" i="25"/>
  <c r="K39" i="25"/>
  <c r="I39" i="25"/>
  <c r="H39" i="25"/>
  <c r="M38" i="25"/>
  <c r="K38" i="25"/>
  <c r="M37" i="25"/>
  <c r="K37" i="25"/>
  <c r="M36" i="25"/>
  <c r="K36" i="25"/>
  <c r="M35" i="25"/>
  <c r="K35" i="25"/>
  <c r="M34" i="25"/>
  <c r="K34" i="25"/>
  <c r="M33" i="25"/>
  <c r="K33" i="25"/>
  <c r="M31" i="25"/>
  <c r="K31" i="25"/>
  <c r="M30" i="25"/>
  <c r="K30" i="25"/>
  <c r="M29" i="25"/>
  <c r="K29" i="25"/>
  <c r="M28" i="25"/>
  <c r="K28" i="25"/>
  <c r="M27" i="25"/>
  <c r="K27" i="25"/>
  <c r="M26" i="25"/>
  <c r="K26" i="25"/>
  <c r="M25" i="25"/>
  <c r="K25" i="25"/>
  <c r="M24" i="25"/>
  <c r="K24" i="25"/>
  <c r="M23" i="25"/>
  <c r="K23" i="25"/>
  <c r="M22" i="25"/>
  <c r="K22" i="25"/>
  <c r="M21" i="25"/>
  <c r="K21" i="25"/>
  <c r="M20" i="25"/>
  <c r="K20" i="25"/>
  <c r="M19" i="25"/>
  <c r="K19" i="25"/>
  <c r="M18" i="25"/>
  <c r="K18" i="25"/>
  <c r="M17" i="25"/>
  <c r="K17" i="25"/>
  <c r="M16" i="25"/>
  <c r="K16" i="25"/>
  <c r="M15" i="25"/>
  <c r="K15" i="25"/>
  <c r="M14" i="25"/>
  <c r="K14" i="25"/>
  <c r="M13" i="25"/>
  <c r="K13" i="25"/>
  <c r="M12" i="25"/>
  <c r="K12" i="25"/>
  <c r="M11" i="25"/>
  <c r="K11" i="25"/>
  <c r="I11" i="25"/>
  <c r="H11" i="25"/>
  <c r="M10" i="25"/>
  <c r="K10" i="25"/>
  <c r="I10" i="25"/>
  <c r="H10" i="25"/>
  <c r="M9" i="25"/>
  <c r="K9" i="25"/>
  <c r="M8" i="25"/>
  <c r="K8" i="25"/>
  <c r="M7" i="25"/>
  <c r="K7" i="25"/>
  <c r="M6" i="25"/>
  <c r="K6" i="25"/>
  <c r="M5" i="25"/>
  <c r="K5" i="25"/>
  <c r="M4" i="25"/>
  <c r="K4" i="25"/>
  <c r="I4" i="25"/>
  <c r="H4" i="25"/>
  <c r="I72" i="25"/>
  <c r="V86" i="25" l="1"/>
  <c r="Z87" i="25"/>
  <c r="N87" i="25"/>
  <c r="R91" i="25"/>
  <c r="W90" i="25"/>
  <c r="AA87" i="25"/>
  <c r="W88" i="25"/>
  <c r="S91" i="25"/>
  <c r="O87" i="25"/>
  <c r="W89" i="25"/>
  <c r="S87" i="25"/>
  <c r="AA88" i="25"/>
  <c r="AA89" i="25"/>
  <c r="AA90" i="25"/>
  <c r="W91" i="25"/>
  <c r="W92" i="25"/>
  <c r="S92" i="25"/>
  <c r="W86" i="25"/>
  <c r="O88" i="25"/>
  <c r="O86" i="25"/>
  <c r="AA86" i="25"/>
  <c r="R88" i="25"/>
  <c r="O89" i="25"/>
  <c r="O90" i="25"/>
  <c r="O91" i="25"/>
  <c r="AA91" i="25"/>
  <c r="S86" i="25"/>
  <c r="S88" i="25"/>
  <c r="S89" i="25"/>
  <c r="P90" i="25"/>
  <c r="Q89" i="25"/>
  <c r="V92" i="25"/>
  <c r="U89" i="25"/>
  <c r="T88" i="25"/>
  <c r="P89" i="25"/>
  <c r="T87" i="25"/>
  <c r="P86" i="25"/>
  <c r="P87" i="25"/>
  <c r="T89" i="25"/>
  <c r="T86" i="25"/>
  <c r="T91" i="25"/>
  <c r="T90" i="25"/>
  <c r="P91" i="25"/>
  <c r="Z86" i="25"/>
  <c r="R87" i="25"/>
  <c r="V88" i="25"/>
  <c r="N89" i="25"/>
  <c r="R89" i="25"/>
  <c r="V89" i="25"/>
  <c r="N90" i="25"/>
  <c r="Z90" i="25"/>
  <c r="V91" i="25"/>
  <c r="N92" i="25"/>
  <c r="R86" i="25"/>
  <c r="Z88" i="25"/>
  <c r="Z89" i="25"/>
  <c r="V90" i="25"/>
  <c r="N91" i="25"/>
  <c r="Z91" i="25"/>
  <c r="R92" i="25"/>
  <c r="N86" i="25"/>
  <c r="P3" i="25"/>
  <c r="AG85" i="25"/>
  <c r="AG2" i="25"/>
  <c r="AG3" i="25"/>
  <c r="AB91" i="25"/>
  <c r="X90" i="25"/>
  <c r="X87" i="25"/>
  <c r="Y89" i="25"/>
  <c r="X86" i="25"/>
  <c r="X89" i="25"/>
  <c r="X88" i="25"/>
  <c r="X91" i="25"/>
  <c r="AD87" i="25"/>
  <c r="AF90" i="25"/>
  <c r="AF91" i="25"/>
  <c r="AF92" i="25"/>
  <c r="AE89" i="25"/>
  <c r="AF86" i="25"/>
  <c r="AF87" i="25"/>
  <c r="AC87" i="25"/>
  <c r="Q92" i="25"/>
  <c r="U92" i="25"/>
  <c r="Y92" i="25"/>
  <c r="Q87" i="25"/>
  <c r="U87" i="25"/>
  <c r="Y87" i="25"/>
  <c r="Q88" i="25"/>
  <c r="U88" i="25"/>
  <c r="Y88" i="25"/>
  <c r="Q86" i="25"/>
  <c r="U86" i="25"/>
  <c r="Y86" i="25"/>
  <c r="AC90" i="25"/>
  <c r="AE86" i="25"/>
  <c r="S2" i="25"/>
  <c r="AE85" i="25"/>
  <c r="H32" i="25"/>
  <c r="I32" i="25" s="1"/>
  <c r="AF3" i="25"/>
  <c r="AE87" i="25"/>
  <c r="AE91" i="25"/>
  <c r="AE88" i="25"/>
  <c r="AC86" i="25"/>
  <c r="AF88" i="25"/>
  <c r="AB88" i="25"/>
  <c r="AB89" i="25"/>
  <c r="AB86" i="25"/>
  <c r="Q90" i="25"/>
  <c r="U90" i="25"/>
  <c r="Y90" i="25"/>
  <c r="AC92" i="25"/>
  <c r="W2" i="25"/>
  <c r="T3" i="25"/>
  <c r="AA2" i="25"/>
  <c r="X3" i="25"/>
  <c r="H6" i="25"/>
  <c r="I6" i="25" s="1"/>
  <c r="O2" i="25"/>
  <c r="AE2" i="25"/>
  <c r="AB3" i="25"/>
  <c r="AC89" i="25"/>
  <c r="AD89" i="25"/>
  <c r="AD91" i="25"/>
  <c r="AB90" i="25"/>
  <c r="AB87" i="25"/>
  <c r="AD86" i="25"/>
  <c r="AD90" i="25"/>
  <c r="AD88" i="25"/>
  <c r="AE90" i="25"/>
  <c r="AC88" i="25"/>
  <c r="K85" i="25"/>
  <c r="Q2" i="25"/>
  <c r="U2" i="25"/>
  <c r="Y2" i="25"/>
  <c r="AC2" i="25"/>
  <c r="N3" i="25"/>
  <c r="R3" i="25"/>
  <c r="V3" i="25"/>
  <c r="Z3" i="25"/>
  <c r="AD3" i="25"/>
  <c r="H8" i="25"/>
  <c r="I8" i="25" s="1"/>
  <c r="H12" i="25"/>
  <c r="I12" i="25" s="1"/>
  <c r="H17" i="25"/>
  <c r="I17" i="25" s="1"/>
  <c r="H22" i="25"/>
  <c r="I22" i="25" s="1"/>
  <c r="H26" i="25"/>
  <c r="I26" i="25" s="1"/>
  <c r="H31" i="25"/>
  <c r="I31" i="25" s="1"/>
  <c r="H36" i="25"/>
  <c r="I36" i="25" s="1"/>
  <c r="H51" i="25"/>
  <c r="I51" i="25" s="1"/>
  <c r="H56" i="25"/>
  <c r="I56" i="25" s="1"/>
  <c r="H60" i="25"/>
  <c r="I60" i="25" s="1"/>
  <c r="I71" i="25"/>
  <c r="H84" i="25"/>
  <c r="I84" i="25" s="1"/>
  <c r="P85" i="25"/>
  <c r="T85" i="25"/>
  <c r="X85" i="25"/>
  <c r="AB85" i="25"/>
  <c r="AF85" i="25"/>
  <c r="K93" i="25"/>
  <c r="P2" i="25"/>
  <c r="T2" i="25"/>
  <c r="X2" i="25"/>
  <c r="AB2" i="25"/>
  <c r="AF2" i="25"/>
  <c r="Q3" i="25"/>
  <c r="U3" i="25"/>
  <c r="Y3" i="25"/>
  <c r="AC3" i="25"/>
  <c r="N2" i="25"/>
  <c r="R2" i="25"/>
  <c r="V2" i="25"/>
  <c r="Z2" i="25"/>
  <c r="AD2" i="25"/>
  <c r="O3" i="25"/>
  <c r="S3" i="25"/>
  <c r="W3" i="25"/>
  <c r="AA3" i="25"/>
  <c r="AE3" i="25"/>
  <c r="H5" i="25"/>
  <c r="I5" i="25" s="1"/>
  <c r="H9" i="25"/>
  <c r="I9" i="25" s="1"/>
  <c r="H13" i="25"/>
  <c r="I13" i="25" s="1"/>
  <c r="H18" i="25"/>
  <c r="I18" i="25" s="1"/>
  <c r="H19" i="25"/>
  <c r="I19" i="25" s="1"/>
  <c r="H23" i="25"/>
  <c r="I23" i="25" s="1"/>
  <c r="H27" i="25"/>
  <c r="I27" i="25" s="1"/>
  <c r="H28" i="25"/>
  <c r="I28" i="25" s="1"/>
  <c r="H33" i="25"/>
  <c r="I33" i="25" s="1"/>
  <c r="H37" i="25"/>
  <c r="I37" i="25" s="1"/>
  <c r="H48" i="25"/>
  <c r="I48" i="25" s="1"/>
  <c r="H52" i="25"/>
  <c r="I52" i="25" s="1"/>
  <c r="H57" i="25"/>
  <c r="I57" i="25" s="1"/>
  <c r="H61" i="25"/>
  <c r="I61" i="25" s="1"/>
  <c r="H62" i="25"/>
  <c r="I62" i="25" s="1"/>
  <c r="H63" i="25"/>
  <c r="I63" i="25" s="1"/>
  <c r="I70" i="25"/>
  <c r="Q85" i="25"/>
  <c r="U85" i="25"/>
  <c r="Y85" i="25"/>
  <c r="AC85" i="25"/>
  <c r="H14" i="25"/>
  <c r="I14" i="25" s="1"/>
  <c r="H20" i="25"/>
  <c r="I20" i="25" s="1"/>
  <c r="H24" i="25"/>
  <c r="I24" i="25" s="1"/>
  <c r="H29" i="25"/>
  <c r="I29" i="25" s="1"/>
  <c r="H34" i="25"/>
  <c r="I34" i="25" s="1"/>
  <c r="H38" i="25"/>
  <c r="I38" i="25" s="1"/>
  <c r="H42" i="25"/>
  <c r="I42" i="25" s="1"/>
  <c r="H45" i="25"/>
  <c r="I45" i="25" s="1"/>
  <c r="H49" i="25"/>
  <c r="I49" i="25" s="1"/>
  <c r="H53" i="25"/>
  <c r="I53" i="25" s="1"/>
  <c r="H54" i="25"/>
  <c r="I54" i="25" s="1"/>
  <c r="H58" i="25"/>
  <c r="I58" i="25" s="1"/>
  <c r="H64" i="25"/>
  <c r="I64" i="25" s="1"/>
  <c r="H65" i="25"/>
  <c r="I65" i="25" s="1"/>
  <c r="H66" i="25"/>
  <c r="I66" i="25" s="1"/>
  <c r="I69" i="25"/>
  <c r="I79" i="25"/>
  <c r="N85" i="25"/>
  <c r="R85" i="25"/>
  <c r="V85" i="25"/>
  <c r="Z85" i="25"/>
  <c r="AD85" i="25"/>
  <c r="H7" i="25"/>
  <c r="I7" i="25" s="1"/>
  <c r="H15" i="25"/>
  <c r="I15" i="25" s="1"/>
  <c r="H16" i="25"/>
  <c r="I16" i="25" s="1"/>
  <c r="H21" i="25"/>
  <c r="I21" i="25" s="1"/>
  <c r="H25" i="25"/>
  <c r="I25" i="25" s="1"/>
  <c r="H30" i="25"/>
  <c r="I30" i="25" s="1"/>
  <c r="H35" i="25"/>
  <c r="I35" i="25" s="1"/>
  <c r="H46" i="25"/>
  <c r="I46" i="25" s="1"/>
  <c r="H50" i="25"/>
  <c r="I50" i="25" s="1"/>
  <c r="H55" i="25"/>
  <c r="I55" i="25" s="1"/>
  <c r="H59" i="25"/>
  <c r="I59" i="25" s="1"/>
  <c r="H81" i="25"/>
  <c r="I81" i="25" s="1"/>
  <c r="H82" i="25"/>
  <c r="I82" i="25" s="1"/>
  <c r="O85" i="25"/>
  <c r="S85" i="25"/>
  <c r="W85" i="25"/>
  <c r="AA85" i="25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J93" i="25" l="1"/>
  <c r="K92" i="25"/>
  <c r="K87" i="25"/>
  <c r="K91" i="25"/>
  <c r="K86" i="25"/>
  <c r="J86" i="25" s="1"/>
  <c r="K90" i="25"/>
  <c r="K89" i="25"/>
  <c r="K88" i="25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4" i="24"/>
  <c r="I1" i="24"/>
  <c r="H1" i="24"/>
  <c r="J88" i="25" l="1"/>
  <c r="J89" i="25"/>
  <c r="J90" i="25"/>
  <c r="J92" i="25"/>
  <c r="J87" i="25"/>
  <c r="J91" i="25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4" i="24"/>
  <c r="Z102" i="24" l="1"/>
  <c r="Z101" i="24" s="1"/>
  <c r="Z98" i="24" l="1"/>
  <c r="Z95" i="24"/>
  <c r="Z99" i="24"/>
  <c r="Z96" i="24"/>
  <c r="Z100" i="24"/>
  <c r="Z97" i="24"/>
  <c r="Y102" i="24"/>
  <c r="Y99" i="24" s="1"/>
  <c r="X102" i="24"/>
  <c r="X98" i="24" s="1"/>
  <c r="W102" i="24"/>
  <c r="W101" i="24" s="1"/>
  <c r="V102" i="24"/>
  <c r="V101" i="24" s="1"/>
  <c r="U102" i="24"/>
  <c r="U100" i="24" s="1"/>
  <c r="T102" i="24"/>
  <c r="T101" i="24" s="1"/>
  <c r="S102" i="24"/>
  <c r="S101" i="24" s="1"/>
  <c r="R102" i="24"/>
  <c r="R101" i="24" s="1"/>
  <c r="Q102" i="24"/>
  <c r="Q100" i="24" s="1"/>
  <c r="P102" i="24"/>
  <c r="P100" i="24" s="1"/>
  <c r="O102" i="24"/>
  <c r="O101" i="24" s="1"/>
  <c r="N102" i="24"/>
  <c r="N101" i="24" s="1"/>
  <c r="R100" i="24"/>
  <c r="J94" i="24"/>
  <c r="M93" i="24"/>
  <c r="I93" i="24"/>
  <c r="H93" i="24"/>
  <c r="M92" i="24"/>
  <c r="I92" i="24"/>
  <c r="H92" i="24"/>
  <c r="M91" i="24"/>
  <c r="M90" i="24"/>
  <c r="M89" i="24"/>
  <c r="M88" i="24"/>
  <c r="M87" i="24"/>
  <c r="I87" i="24"/>
  <c r="H87" i="24"/>
  <c r="M86" i="24"/>
  <c r="M85" i="24"/>
  <c r="M84" i="24"/>
  <c r="M80" i="24"/>
  <c r="M76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I61" i="24"/>
  <c r="H61" i="24"/>
  <c r="M60" i="24"/>
  <c r="M59" i="24"/>
  <c r="M58" i="24"/>
  <c r="M57" i="24"/>
  <c r="M56" i="24"/>
  <c r="M55" i="24"/>
  <c r="I55" i="24"/>
  <c r="H55" i="24"/>
  <c r="M54" i="24"/>
  <c r="I54" i="24"/>
  <c r="H54" i="24"/>
  <c r="M53" i="24"/>
  <c r="I53" i="24"/>
  <c r="H53" i="24"/>
  <c r="M52" i="24"/>
  <c r="I52" i="24"/>
  <c r="H52" i="24"/>
  <c r="M51" i="24"/>
  <c r="I51" i="24"/>
  <c r="H51" i="24"/>
  <c r="M50" i="24"/>
  <c r="M49" i="24"/>
  <c r="I49" i="24"/>
  <c r="H49" i="24"/>
  <c r="M48" i="24"/>
  <c r="M47" i="24"/>
  <c r="M46" i="24"/>
  <c r="I46" i="24"/>
  <c r="H46" i="24"/>
  <c r="M45" i="24"/>
  <c r="M44" i="24"/>
  <c r="M43" i="24"/>
  <c r="M42" i="24"/>
  <c r="M41" i="24"/>
  <c r="M40" i="24"/>
  <c r="M38" i="24"/>
  <c r="M37" i="24"/>
  <c r="M36" i="24"/>
  <c r="M35" i="24"/>
  <c r="M34" i="24"/>
  <c r="M33" i="24"/>
  <c r="I33" i="24"/>
  <c r="H33" i="24"/>
  <c r="I27" i="24"/>
  <c r="H27" i="24"/>
  <c r="M26" i="24"/>
  <c r="M25" i="24"/>
  <c r="M24" i="24"/>
  <c r="M23" i="24"/>
  <c r="M22" i="24"/>
  <c r="I22" i="24"/>
  <c r="H22" i="24"/>
  <c r="M14" i="24"/>
  <c r="M12" i="24"/>
  <c r="M11" i="24"/>
  <c r="M10" i="24"/>
  <c r="M9" i="24"/>
  <c r="M8" i="24"/>
  <c r="M4" i="24"/>
  <c r="I4" i="24"/>
  <c r="H4" i="24"/>
  <c r="I69" i="24"/>
  <c r="N96" i="24" l="1"/>
  <c r="R96" i="24"/>
  <c r="R98" i="24"/>
  <c r="O96" i="24"/>
  <c r="Q101" i="24"/>
  <c r="Q96" i="24"/>
  <c r="Q98" i="24"/>
  <c r="Q95" i="24"/>
  <c r="Q99" i="24"/>
  <c r="Q97" i="24"/>
  <c r="Y101" i="24"/>
  <c r="Y97" i="24"/>
  <c r="Y95" i="24"/>
  <c r="N98" i="24"/>
  <c r="N100" i="24"/>
  <c r="W100" i="24"/>
  <c r="S98" i="24"/>
  <c r="S96" i="24"/>
  <c r="O98" i="24"/>
  <c r="S100" i="24"/>
  <c r="V98" i="24"/>
  <c r="V96" i="24"/>
  <c r="U99" i="24"/>
  <c r="U95" i="24"/>
  <c r="U98" i="24"/>
  <c r="U97" i="24"/>
  <c r="U96" i="24"/>
  <c r="U101" i="24"/>
  <c r="W98" i="24"/>
  <c r="W96" i="24"/>
  <c r="Y100" i="24"/>
  <c r="Y96" i="24"/>
  <c r="Y98" i="24"/>
  <c r="O100" i="24"/>
  <c r="V100" i="24"/>
  <c r="X97" i="24"/>
  <c r="P98" i="24"/>
  <c r="T98" i="24"/>
  <c r="T95" i="24"/>
  <c r="P97" i="24"/>
  <c r="T99" i="24"/>
  <c r="P101" i="24"/>
  <c r="X101" i="24"/>
  <c r="K102" i="24"/>
  <c r="K98" i="24" s="1"/>
  <c r="P95" i="24"/>
  <c r="X95" i="24"/>
  <c r="P96" i="24"/>
  <c r="T96" i="24"/>
  <c r="X96" i="24"/>
  <c r="T97" i="24"/>
  <c r="P99" i="24"/>
  <c r="X99" i="24"/>
  <c r="T100" i="24"/>
  <c r="X100" i="24"/>
  <c r="Y94" i="24"/>
  <c r="Z3" i="24"/>
  <c r="Z2" i="24"/>
  <c r="Z94" i="24"/>
  <c r="I71" i="24"/>
  <c r="I68" i="24"/>
  <c r="T2" i="24"/>
  <c r="P3" i="24"/>
  <c r="X3" i="24"/>
  <c r="H12" i="24"/>
  <c r="I12" i="24" s="1"/>
  <c r="H21" i="24"/>
  <c r="I21" i="24" s="1"/>
  <c r="H36" i="24"/>
  <c r="I36" i="24" s="1"/>
  <c r="H50" i="24"/>
  <c r="I50" i="24" s="1"/>
  <c r="H60" i="24"/>
  <c r="H65" i="24"/>
  <c r="I65" i="24" s="1"/>
  <c r="H67" i="24"/>
  <c r="I67" i="24" s="1"/>
  <c r="N94" i="24"/>
  <c r="R94" i="24"/>
  <c r="V94" i="24"/>
  <c r="U2" i="24"/>
  <c r="Q3" i="24"/>
  <c r="U3" i="24"/>
  <c r="Y3" i="24"/>
  <c r="H17" i="24"/>
  <c r="I17" i="24" s="1"/>
  <c r="H28" i="24"/>
  <c r="I28" i="24" s="1"/>
  <c r="H32" i="24"/>
  <c r="I32" i="24" s="1"/>
  <c r="H39" i="24"/>
  <c r="I39" i="24" s="1"/>
  <c r="H47" i="24"/>
  <c r="I47" i="24" s="1"/>
  <c r="H62" i="24"/>
  <c r="I62" i="24" s="1"/>
  <c r="O94" i="24"/>
  <c r="S94" i="24"/>
  <c r="W94" i="24"/>
  <c r="N2" i="24"/>
  <c r="R2" i="24"/>
  <c r="V2" i="24"/>
  <c r="N3" i="24"/>
  <c r="R3" i="24"/>
  <c r="V3" i="24"/>
  <c r="H8" i="24"/>
  <c r="I8" i="24" s="1"/>
  <c r="H9" i="24"/>
  <c r="I9" i="24" s="1"/>
  <c r="H16" i="24"/>
  <c r="I16" i="24" s="1"/>
  <c r="H20" i="24"/>
  <c r="I20" i="24" s="1"/>
  <c r="H29" i="24"/>
  <c r="I29" i="24" s="1"/>
  <c r="I43" i="24"/>
  <c r="H48" i="24"/>
  <c r="I48" i="24" s="1"/>
  <c r="H63" i="24"/>
  <c r="I63" i="24" s="1"/>
  <c r="P94" i="24"/>
  <c r="T94" i="24"/>
  <c r="X94" i="24"/>
  <c r="N95" i="24"/>
  <c r="R95" i="24"/>
  <c r="V95" i="24"/>
  <c r="N97" i="24"/>
  <c r="R97" i="24"/>
  <c r="V97" i="24"/>
  <c r="N99" i="24"/>
  <c r="R99" i="24"/>
  <c r="V99" i="24"/>
  <c r="P2" i="24"/>
  <c r="X2" i="24"/>
  <c r="T3" i="24"/>
  <c r="H11" i="24"/>
  <c r="I11" i="24" s="1"/>
  <c r="H13" i="24"/>
  <c r="I13" i="24" s="1"/>
  <c r="H18" i="24"/>
  <c r="I18" i="24" s="1"/>
  <c r="H31" i="24"/>
  <c r="I31" i="24" s="1"/>
  <c r="H35" i="24"/>
  <c r="I35" i="24" s="1"/>
  <c r="H37" i="24"/>
  <c r="I37" i="24" s="1"/>
  <c r="H66" i="24"/>
  <c r="I66" i="24" s="1"/>
  <c r="Q2" i="24"/>
  <c r="Y2" i="24"/>
  <c r="H6" i="24"/>
  <c r="I6" i="24" s="1"/>
  <c r="H38" i="24"/>
  <c r="I38" i="24" s="1"/>
  <c r="H43" i="24"/>
  <c r="O2" i="24"/>
  <c r="S2" i="24"/>
  <c r="W2" i="24"/>
  <c r="O3" i="24"/>
  <c r="S3" i="24"/>
  <c r="W3" i="24"/>
  <c r="H10" i="24"/>
  <c r="I10" i="24" s="1"/>
  <c r="H14" i="24"/>
  <c r="I14" i="24" s="1"/>
  <c r="H15" i="24"/>
  <c r="I15" i="24" s="1"/>
  <c r="H19" i="24"/>
  <c r="I19" i="24" s="1"/>
  <c r="H23" i="24"/>
  <c r="I23" i="24" s="1"/>
  <c r="H24" i="24"/>
  <c r="I24" i="24" s="1"/>
  <c r="H30" i="24"/>
  <c r="I30" i="24" s="1"/>
  <c r="H34" i="24"/>
  <c r="I34" i="24" s="1"/>
  <c r="H57" i="24"/>
  <c r="H64" i="24"/>
  <c r="I64" i="24" s="1"/>
  <c r="K94" i="24"/>
  <c r="Q94" i="24"/>
  <c r="U94" i="24"/>
  <c r="O95" i="24"/>
  <c r="S95" i="24"/>
  <c r="W95" i="24"/>
  <c r="O97" i="24"/>
  <c r="S97" i="24"/>
  <c r="W97" i="24"/>
  <c r="O99" i="24"/>
  <c r="S99" i="24"/>
  <c r="W99" i="24"/>
  <c r="K70" i="23"/>
  <c r="K69" i="23"/>
  <c r="K95" i="24" l="1"/>
  <c r="K97" i="24"/>
  <c r="K99" i="24"/>
  <c r="K100" i="24"/>
  <c r="K101" i="24"/>
  <c r="K96" i="24"/>
  <c r="J102" i="24"/>
  <c r="M60" i="23"/>
  <c r="M69" i="23"/>
  <c r="M70" i="23"/>
  <c r="J96" i="24" l="1"/>
  <c r="J100" i="24"/>
  <c r="J97" i="24"/>
  <c r="J101" i="24"/>
  <c r="J98" i="24"/>
  <c r="J99" i="24"/>
  <c r="J95" i="24"/>
  <c r="K50" i="23"/>
  <c r="M50" i="23"/>
  <c r="K36" i="23" l="1"/>
  <c r="M36" i="23"/>
  <c r="K66" i="23" l="1"/>
  <c r="M66" i="23"/>
  <c r="K67" i="23"/>
  <c r="M67" i="23"/>
  <c r="K68" i="23"/>
  <c r="M68" i="23"/>
  <c r="K63" i="23" l="1"/>
  <c r="M63" i="23"/>
  <c r="K64" i="23"/>
  <c r="M64" i="23"/>
  <c r="K65" i="23"/>
  <c r="M65" i="23"/>
  <c r="K18" i="23" l="1"/>
  <c r="M43" i="23"/>
  <c r="M24" i="23" l="1"/>
  <c r="K60" i="23" l="1"/>
  <c r="M65" i="21" l="1"/>
  <c r="K65" i="21"/>
  <c r="B65" i="21"/>
  <c r="M64" i="21"/>
  <c r="K64" i="21"/>
  <c r="I64" i="21"/>
  <c r="H64" i="21"/>
  <c r="B64" i="21"/>
  <c r="H32" i="23"/>
  <c r="I32" i="23"/>
  <c r="H37" i="23"/>
  <c r="I37" i="23"/>
  <c r="M62" i="23"/>
  <c r="K62" i="23"/>
  <c r="M61" i="23"/>
  <c r="K61" i="23"/>
  <c r="M59" i="23"/>
  <c r="K59" i="23"/>
  <c r="M58" i="23"/>
  <c r="K58" i="23"/>
  <c r="I58" i="23"/>
  <c r="H58" i="23"/>
  <c r="M57" i="23"/>
  <c r="K57" i="23"/>
  <c r="M51" i="23"/>
  <c r="K51" i="23"/>
  <c r="I53" i="23"/>
  <c r="H53" i="23"/>
  <c r="M56" i="23"/>
  <c r="K56" i="23"/>
  <c r="M55" i="23"/>
  <c r="K55" i="23"/>
  <c r="I55" i="23"/>
  <c r="H55" i="23"/>
  <c r="H71" i="23"/>
  <c r="I71" i="23"/>
  <c r="K71" i="23"/>
  <c r="M71" i="23"/>
  <c r="K72" i="23"/>
  <c r="M72" i="23"/>
  <c r="K73" i="23"/>
  <c r="M73" i="23"/>
  <c r="K74" i="23"/>
  <c r="M74" i="23"/>
  <c r="K75" i="23"/>
  <c r="M75" i="23"/>
  <c r="H76" i="23"/>
  <c r="I76" i="23"/>
  <c r="K76" i="23"/>
  <c r="M76" i="23"/>
  <c r="H77" i="23"/>
  <c r="I77" i="23"/>
  <c r="K77" i="23"/>
  <c r="M77" i="23"/>
  <c r="H78" i="23"/>
  <c r="I78" i="23"/>
  <c r="K78" i="23"/>
  <c r="M78" i="23"/>
  <c r="H79" i="23"/>
  <c r="I79" i="23"/>
  <c r="K79" i="23"/>
  <c r="M79" i="23"/>
  <c r="H80" i="23"/>
  <c r="I80" i="23"/>
  <c r="K80" i="23"/>
  <c r="M80" i="23"/>
  <c r="H81" i="23"/>
  <c r="I81" i="23"/>
  <c r="K81" i="23"/>
  <c r="M81" i="23"/>
  <c r="H82" i="23"/>
  <c r="I82" i="23"/>
  <c r="K82" i="23"/>
  <c r="M82" i="23"/>
  <c r="H83" i="23"/>
  <c r="I83" i="23"/>
  <c r="K83" i="23"/>
  <c r="M83" i="23"/>
  <c r="H84" i="23"/>
  <c r="I84" i="23"/>
  <c r="K84" i="23"/>
  <c r="M84" i="23"/>
  <c r="H85" i="23"/>
  <c r="I85" i="23"/>
  <c r="K85" i="23"/>
  <c r="M85" i="23"/>
  <c r="H86" i="23"/>
  <c r="I86" i="23"/>
  <c r="K86" i="23"/>
  <c r="M86" i="23"/>
  <c r="H87" i="23"/>
  <c r="I87" i="23"/>
  <c r="K87" i="23"/>
  <c r="M87" i="23"/>
  <c r="H88" i="23"/>
  <c r="I88" i="23"/>
  <c r="K88" i="23"/>
  <c r="M88" i="23"/>
  <c r="H89" i="23"/>
  <c r="I89" i="23"/>
  <c r="K89" i="23"/>
  <c r="M89" i="23"/>
  <c r="H90" i="23"/>
  <c r="I90" i="23"/>
  <c r="K90" i="23"/>
  <c r="M90" i="23"/>
  <c r="J91" i="23"/>
  <c r="N99" i="23"/>
  <c r="O99" i="23"/>
  <c r="P99" i="23"/>
  <c r="Q99" i="23"/>
  <c r="R99" i="23"/>
  <c r="S99" i="23"/>
  <c r="T99" i="23"/>
  <c r="U99" i="23"/>
  <c r="V99" i="23"/>
  <c r="W99" i="23"/>
  <c r="X99" i="23"/>
  <c r="Y99" i="23"/>
  <c r="W92" i="23" l="1"/>
  <c r="W97" i="23"/>
  <c r="S92" i="23"/>
  <c r="S97" i="23"/>
  <c r="V92" i="23"/>
  <c r="V97" i="23"/>
  <c r="Y92" i="23"/>
  <c r="Y97" i="23"/>
  <c r="U94" i="23"/>
  <c r="U97" i="23"/>
  <c r="Q92" i="23"/>
  <c r="Q97" i="23"/>
  <c r="R92" i="23"/>
  <c r="R97" i="23"/>
  <c r="X93" i="23"/>
  <c r="X97" i="23"/>
  <c r="T93" i="23"/>
  <c r="T97" i="23"/>
  <c r="P93" i="23"/>
  <c r="P97" i="23"/>
  <c r="O92" i="23"/>
  <c r="O97" i="23"/>
  <c r="N92" i="23"/>
  <c r="N97" i="23"/>
  <c r="W95" i="23"/>
  <c r="S93" i="23"/>
  <c r="W98" i="23"/>
  <c r="S95" i="23"/>
  <c r="O93" i="23"/>
  <c r="S98" i="23"/>
  <c r="O95" i="23"/>
  <c r="O98" i="23"/>
  <c r="W93" i="23"/>
  <c r="U96" i="23"/>
  <c r="Y94" i="23"/>
  <c r="V98" i="23"/>
  <c r="R98" i="23"/>
  <c r="N98" i="23"/>
  <c r="X96" i="23"/>
  <c r="T96" i="23"/>
  <c r="P96" i="23"/>
  <c r="V95" i="23"/>
  <c r="R95" i="23"/>
  <c r="N95" i="23"/>
  <c r="X94" i="23"/>
  <c r="T94" i="23"/>
  <c r="P94" i="23"/>
  <c r="V93" i="23"/>
  <c r="R93" i="23"/>
  <c r="N93" i="23"/>
  <c r="X92" i="23"/>
  <c r="T92" i="23"/>
  <c r="P92" i="23"/>
  <c r="Q94" i="23"/>
  <c r="U92" i="23"/>
  <c r="Y98" i="23"/>
  <c r="U98" i="23"/>
  <c r="Q98" i="23"/>
  <c r="W96" i="23"/>
  <c r="S96" i="23"/>
  <c r="O96" i="23"/>
  <c r="Y95" i="23"/>
  <c r="U95" i="23"/>
  <c r="Q95" i="23"/>
  <c r="W94" i="23"/>
  <c r="S94" i="23"/>
  <c r="O94" i="23"/>
  <c r="Y93" i="23"/>
  <c r="U93" i="23"/>
  <c r="Q93" i="23"/>
  <c r="Y96" i="23"/>
  <c r="Q96" i="23"/>
  <c r="X98" i="23"/>
  <c r="T98" i="23"/>
  <c r="P98" i="23"/>
  <c r="V96" i="23"/>
  <c r="R96" i="23"/>
  <c r="N96" i="23"/>
  <c r="X95" i="23"/>
  <c r="T95" i="23"/>
  <c r="P95" i="23"/>
  <c r="V94" i="23"/>
  <c r="R94" i="23"/>
  <c r="N94" i="23"/>
  <c r="K33" i="23"/>
  <c r="K35" i="23"/>
  <c r="M35" i="23"/>
  <c r="K31" i="23"/>
  <c r="M31" i="23"/>
  <c r="K9" i="23"/>
  <c r="M9" i="23"/>
  <c r="K10" i="23"/>
  <c r="M10" i="23"/>
  <c r="K11" i="23"/>
  <c r="M11" i="23"/>
  <c r="K16" i="23"/>
  <c r="M16" i="23"/>
  <c r="K17" i="23"/>
  <c r="Z104" i="21"/>
  <c r="Z103" i="21" s="1"/>
  <c r="B5" i="23"/>
  <c r="Z97" i="21" l="1"/>
  <c r="Z100" i="21"/>
  <c r="Z98" i="21"/>
  <c r="Z99" i="21"/>
  <c r="Z101" i="21"/>
  <c r="Z102" i="21"/>
  <c r="M54" i="23"/>
  <c r="K54" i="23"/>
  <c r="M53" i="23"/>
  <c r="K53" i="23"/>
  <c r="M49" i="23"/>
  <c r="K49" i="23"/>
  <c r="M48" i="23"/>
  <c r="K48" i="23"/>
  <c r="M47" i="23"/>
  <c r="K47" i="23"/>
  <c r="M46" i="23"/>
  <c r="K46" i="23"/>
  <c r="M45" i="23"/>
  <c r="K45" i="23"/>
  <c r="M44" i="23"/>
  <c r="K44" i="23"/>
  <c r="K43" i="23"/>
  <c r="M42" i="23"/>
  <c r="K42" i="23"/>
  <c r="I42" i="23"/>
  <c r="H42" i="23"/>
  <c r="M41" i="23"/>
  <c r="K41" i="23"/>
  <c r="M40" i="23"/>
  <c r="K40" i="23"/>
  <c r="M39" i="23"/>
  <c r="K39" i="23"/>
  <c r="M38" i="23"/>
  <c r="K38" i="23"/>
  <c r="M37" i="23"/>
  <c r="K37" i="23"/>
  <c r="M32" i="23"/>
  <c r="K32" i="23"/>
  <c r="M29" i="23"/>
  <c r="K29" i="23"/>
  <c r="K28" i="23"/>
  <c r="M25" i="23"/>
  <c r="K25" i="23"/>
  <c r="K24" i="23"/>
  <c r="M23" i="23"/>
  <c r="K23" i="23"/>
  <c r="I23" i="23"/>
  <c r="H23" i="23"/>
  <c r="M6" i="23"/>
  <c r="K6" i="23"/>
  <c r="M5" i="23"/>
  <c r="K5" i="23"/>
  <c r="M4" i="23"/>
  <c r="K4" i="23"/>
  <c r="I4" i="23"/>
  <c r="H4" i="23"/>
  <c r="B4" i="23"/>
  <c r="I1" i="23"/>
  <c r="H1" i="23"/>
  <c r="H50" i="23" s="1"/>
  <c r="AD3" i="13" l="1"/>
  <c r="AD2" i="13"/>
  <c r="AB104" i="13"/>
  <c r="AE3" i="13"/>
  <c r="Z3" i="13"/>
  <c r="AB2" i="13"/>
  <c r="Y104" i="13"/>
  <c r="AA3" i="13"/>
  <c r="Y2" i="13"/>
  <c r="AA104" i="13"/>
  <c r="AC3" i="13"/>
  <c r="Y3" i="13"/>
  <c r="AA2" i="13"/>
  <c r="Z104" i="13"/>
  <c r="AB3" i="13"/>
  <c r="AE2" i="13"/>
  <c r="Z2" i="13"/>
  <c r="AC2" i="13"/>
  <c r="I50" i="23"/>
  <c r="I74" i="23"/>
  <c r="I75" i="23"/>
  <c r="H36" i="23"/>
  <c r="I36" i="23" s="1"/>
  <c r="H30" i="23"/>
  <c r="I30" i="23" s="1"/>
  <c r="H7" i="23"/>
  <c r="I7" i="23" s="1"/>
  <c r="H9" i="23"/>
  <c r="I9" i="23" s="1"/>
  <c r="H11" i="23"/>
  <c r="I11" i="23" s="1"/>
  <c r="H13" i="23"/>
  <c r="I13" i="23" s="1"/>
  <c r="H15" i="23"/>
  <c r="I15" i="23" s="1"/>
  <c r="H17" i="23"/>
  <c r="I17" i="23" s="1"/>
  <c r="H21" i="23"/>
  <c r="I21" i="23" s="1"/>
  <c r="H8" i="23"/>
  <c r="I8" i="23" s="1"/>
  <c r="H10" i="23"/>
  <c r="I10" i="23" s="1"/>
  <c r="H12" i="23"/>
  <c r="I12" i="23" s="1"/>
  <c r="H14" i="23"/>
  <c r="I14" i="23" s="1"/>
  <c r="H16" i="23"/>
  <c r="I16" i="23" s="1"/>
  <c r="H18" i="23"/>
  <c r="I18" i="23" s="1"/>
  <c r="H20" i="23"/>
  <c r="I20" i="23" s="1"/>
  <c r="H19" i="23"/>
  <c r="I19" i="23" s="1"/>
  <c r="I68" i="23"/>
  <c r="I69" i="23"/>
  <c r="I66" i="23"/>
  <c r="I67" i="23"/>
  <c r="H65" i="23"/>
  <c r="I65" i="23" s="1"/>
  <c r="H63" i="23"/>
  <c r="I63" i="23" s="1"/>
  <c r="H64" i="23"/>
  <c r="I64" i="23" s="1"/>
  <c r="H51" i="23"/>
  <c r="I51" i="23" s="1"/>
  <c r="H60" i="23"/>
  <c r="I60" i="23" s="1"/>
  <c r="H54" i="23"/>
  <c r="H35" i="23"/>
  <c r="I35" i="23" s="1"/>
  <c r="H57" i="23"/>
  <c r="H72" i="23"/>
  <c r="I72" i="23" s="1"/>
  <c r="H73" i="23"/>
  <c r="I73" i="23" s="1"/>
  <c r="H33" i="23"/>
  <c r="I33" i="23" s="1"/>
  <c r="H62" i="23"/>
  <c r="I62" i="23" s="1"/>
  <c r="H61" i="23"/>
  <c r="I61" i="23" s="1"/>
  <c r="H59" i="23"/>
  <c r="I59" i="23" s="1"/>
  <c r="H31" i="23"/>
  <c r="I31" i="23" s="1"/>
  <c r="P91" i="23"/>
  <c r="T91" i="23"/>
  <c r="X91" i="23"/>
  <c r="W91" i="23"/>
  <c r="Q91" i="23"/>
  <c r="U91" i="23"/>
  <c r="Y91" i="23"/>
  <c r="O91" i="23"/>
  <c r="N91" i="23"/>
  <c r="R91" i="23"/>
  <c r="V91" i="23"/>
  <c r="S91" i="23"/>
  <c r="K99" i="23"/>
  <c r="K96" i="23" s="1"/>
  <c r="K91" i="23"/>
  <c r="H5" i="23"/>
  <c r="I5" i="23" s="1"/>
  <c r="H28" i="23"/>
  <c r="I28" i="23" s="1"/>
  <c r="H25" i="23"/>
  <c r="I25" i="23" s="1"/>
  <c r="H41" i="23"/>
  <c r="I41" i="23" s="1"/>
  <c r="H24" i="23"/>
  <c r="I24" i="23" s="1"/>
  <c r="H29" i="23"/>
  <c r="I29" i="23" s="1"/>
  <c r="H40" i="23"/>
  <c r="I40" i="23" s="1"/>
  <c r="H38" i="23"/>
  <c r="I38" i="23" s="1"/>
  <c r="H39" i="23"/>
  <c r="I39" i="23" s="1"/>
  <c r="H43" i="23"/>
  <c r="I43" i="23" s="1"/>
  <c r="H44" i="23"/>
  <c r="I44" i="23" s="1"/>
  <c r="H45" i="23"/>
  <c r="I45" i="23" s="1"/>
  <c r="H46" i="23"/>
  <c r="I46" i="23" s="1"/>
  <c r="H47" i="23"/>
  <c r="I47" i="23" s="1"/>
  <c r="H48" i="23"/>
  <c r="I48" i="23" s="1"/>
  <c r="H49" i="23"/>
  <c r="I49" i="23" s="1"/>
  <c r="H6" i="23"/>
  <c r="I6" i="23" s="1"/>
  <c r="P2" i="23"/>
  <c r="X2" i="23"/>
  <c r="T3" i="23"/>
  <c r="N2" i="23"/>
  <c r="V2" i="23"/>
  <c r="O2" i="23"/>
  <c r="S2" i="23"/>
  <c r="W2" i="23"/>
  <c r="O3" i="23"/>
  <c r="S3" i="23"/>
  <c r="W3" i="23"/>
  <c r="P3" i="23"/>
  <c r="X3" i="23"/>
  <c r="Q2" i="23"/>
  <c r="U2" i="23"/>
  <c r="Y2" i="23"/>
  <c r="Q3" i="23"/>
  <c r="U3" i="23"/>
  <c r="Y3" i="23"/>
  <c r="T2" i="23"/>
  <c r="R2" i="23"/>
  <c r="N3" i="23"/>
  <c r="R3" i="23"/>
  <c r="V3" i="23"/>
  <c r="K94" i="21"/>
  <c r="K59" i="21"/>
  <c r="K60" i="21"/>
  <c r="K50" i="21"/>
  <c r="K45" i="21"/>
  <c r="K46" i="21"/>
  <c r="K47" i="21"/>
  <c r="K48" i="21"/>
  <c r="K49" i="21"/>
  <c r="K18" i="21"/>
  <c r="M18" i="21"/>
  <c r="K19" i="21"/>
  <c r="M19" i="21"/>
  <c r="K97" i="23" l="1"/>
  <c r="K98" i="23"/>
  <c r="K92" i="23"/>
  <c r="K94" i="23"/>
  <c r="K95" i="23"/>
  <c r="K93" i="23"/>
  <c r="J99" i="23"/>
  <c r="H28" i="21"/>
  <c r="I28" i="21"/>
  <c r="B21" i="21"/>
  <c r="B22" i="21"/>
  <c r="B23" i="21"/>
  <c r="B24" i="21"/>
  <c r="B15" i="21"/>
  <c r="B16" i="21"/>
  <c r="B25" i="21"/>
  <c r="B26" i="21"/>
  <c r="B27" i="21"/>
  <c r="B28" i="21"/>
  <c r="J97" i="23" l="1"/>
  <c r="J98" i="23"/>
  <c r="J92" i="23"/>
  <c r="J94" i="23"/>
  <c r="J96" i="23"/>
  <c r="J93" i="23"/>
  <c r="J95" i="23"/>
  <c r="K83" i="21"/>
  <c r="M83" i="21"/>
  <c r="K84" i="21"/>
  <c r="M84" i="21"/>
  <c r="K85" i="21"/>
  <c r="M85" i="21"/>
  <c r="K86" i="21"/>
  <c r="M86" i="21"/>
  <c r="B18" i="21" l="1"/>
  <c r="B19" i="21"/>
  <c r="K75" i="21" l="1"/>
  <c r="M75" i="21"/>
  <c r="K76" i="21"/>
  <c r="M76" i="21"/>
  <c r="K77" i="21"/>
  <c r="M77" i="21"/>
  <c r="K78" i="21"/>
  <c r="M78" i="21"/>
  <c r="M6" i="21" l="1"/>
  <c r="K6" i="21"/>
  <c r="B6" i="21"/>
  <c r="M26" i="21"/>
  <c r="K26" i="21"/>
  <c r="M10" i="21"/>
  <c r="K10" i="21"/>
  <c r="B10" i="21"/>
  <c r="K80" i="21" l="1"/>
  <c r="M80" i="21"/>
  <c r="K73" i="21"/>
  <c r="K74" i="21"/>
  <c r="K79" i="21"/>
  <c r="K81" i="21"/>
  <c r="K82" i="21"/>
  <c r="M73" i="21"/>
  <c r="M74" i="21"/>
  <c r="M79" i="21"/>
  <c r="M81" i="21"/>
  <c r="M82" i="21"/>
  <c r="Y70" i="19" l="1"/>
  <c r="Y65" i="19" s="1"/>
  <c r="Z65" i="19"/>
  <c r="Y68" i="19" l="1"/>
  <c r="Y67" i="19"/>
  <c r="Y66" i="19"/>
  <c r="Y69" i="19"/>
  <c r="M16" i="21" l="1"/>
  <c r="K16" i="21"/>
  <c r="M24" i="21"/>
  <c r="K24" i="21"/>
  <c r="M23" i="21"/>
  <c r="K23" i="21"/>
  <c r="M22" i="21"/>
  <c r="K22" i="21"/>
  <c r="M21" i="21"/>
  <c r="K21" i="21"/>
  <c r="M27" i="21"/>
  <c r="K27" i="21"/>
  <c r="M25" i="21"/>
  <c r="K25" i="21"/>
  <c r="M20" i="21"/>
  <c r="K20" i="21"/>
  <c r="I20" i="21"/>
  <c r="H20" i="21"/>
  <c r="B20" i="21"/>
  <c r="I1" i="21" l="1"/>
  <c r="H1" i="21"/>
  <c r="H65" i="21" s="1"/>
  <c r="I65" i="21" l="1"/>
  <c r="I54" i="23"/>
  <c r="H29" i="21"/>
  <c r="I29" i="21" s="1"/>
  <c r="Z96" i="21"/>
  <c r="Z3" i="21"/>
  <c r="Z2" i="21"/>
  <c r="H51" i="21"/>
  <c r="I51" i="21" s="1"/>
  <c r="H18" i="21"/>
  <c r="I18" i="21" s="1"/>
  <c r="H19" i="21"/>
  <c r="I19" i="21" s="1"/>
  <c r="H15" i="21"/>
  <c r="I15" i="21" s="1"/>
  <c r="H27" i="21"/>
  <c r="I27" i="21" s="1"/>
  <c r="H76" i="21"/>
  <c r="I76" i="21" s="1"/>
  <c r="H77" i="21"/>
  <c r="I77" i="21" s="1"/>
  <c r="H78" i="21"/>
  <c r="I78" i="21" s="1"/>
  <c r="H79" i="21"/>
  <c r="I79" i="21" s="1"/>
  <c r="H6" i="21"/>
  <c r="I6" i="21" s="1"/>
  <c r="H26" i="21"/>
  <c r="I26" i="21" s="1"/>
  <c r="H10" i="21"/>
  <c r="I10" i="21" s="1"/>
  <c r="I81" i="21"/>
  <c r="I80" i="21"/>
  <c r="H74" i="21"/>
  <c r="I74" i="21" s="1"/>
  <c r="H94" i="21"/>
  <c r="I94" i="21" s="1"/>
  <c r="H82" i="21"/>
  <c r="I82" i="21" s="1"/>
  <c r="H73" i="21"/>
  <c r="I73" i="21" s="1"/>
  <c r="H75" i="21"/>
  <c r="I75" i="21" s="1"/>
  <c r="H25" i="21"/>
  <c r="I25" i="21" s="1"/>
  <c r="H58" i="21"/>
  <c r="H16" i="21"/>
  <c r="I16" i="21" s="1"/>
  <c r="H44" i="21"/>
  <c r="H47" i="21"/>
  <c r="I47" i="21" s="1"/>
  <c r="H46" i="21"/>
  <c r="I46" i="21" s="1"/>
  <c r="H45" i="21"/>
  <c r="I45" i="21" s="1"/>
  <c r="H48" i="21"/>
  <c r="I48" i="21" s="1"/>
  <c r="H49" i="21"/>
  <c r="I49" i="21" s="1"/>
  <c r="H50" i="21"/>
  <c r="I50" i="21" s="1"/>
  <c r="H56" i="21"/>
  <c r="I56" i="21" s="1"/>
  <c r="H54" i="21"/>
  <c r="I54" i="21" s="1"/>
  <c r="H24" i="21"/>
  <c r="I24" i="21" s="1"/>
  <c r="H23" i="21"/>
  <c r="I23" i="21" s="1"/>
  <c r="H22" i="21"/>
  <c r="I22" i="21" s="1"/>
  <c r="H21" i="21"/>
  <c r="I21" i="21" s="1"/>
  <c r="B39" i="21"/>
  <c r="B38" i="21"/>
  <c r="B37" i="21"/>
  <c r="B36" i="21"/>
  <c r="B35" i="21"/>
  <c r="B34" i="21"/>
  <c r="B33" i="21"/>
  <c r="B32" i="21"/>
  <c r="B31" i="21"/>
  <c r="B30" i="21"/>
  <c r="B17" i="21"/>
  <c r="B14" i="21"/>
  <c r="B13" i="21"/>
  <c r="B12" i="21"/>
  <c r="B11" i="21"/>
  <c r="B9" i="21"/>
  <c r="B8" i="21"/>
  <c r="B7" i="21"/>
  <c r="B5" i="21"/>
  <c r="B4" i="21"/>
  <c r="B90" i="21"/>
  <c r="B89" i="21"/>
  <c r="B88" i="21"/>
  <c r="B87" i="21"/>
  <c r="B70" i="21"/>
  <c r="B69" i="21"/>
  <c r="B68" i="21"/>
  <c r="B67" i="21"/>
  <c r="B66" i="21"/>
  <c r="Y104" i="21" l="1"/>
  <c r="Y102" i="21" s="1"/>
  <c r="X104" i="21"/>
  <c r="X102" i="21" s="1"/>
  <c r="W104" i="21"/>
  <c r="V104" i="21"/>
  <c r="U104" i="21"/>
  <c r="U102" i="21" s="1"/>
  <c r="T104" i="21"/>
  <c r="T102" i="21" s="1"/>
  <c r="S104" i="21"/>
  <c r="S97" i="21" s="1"/>
  <c r="R104" i="21"/>
  <c r="Q104" i="21"/>
  <c r="Q100" i="21" s="1"/>
  <c r="P104" i="21"/>
  <c r="O104" i="21"/>
  <c r="N104" i="21"/>
  <c r="J96" i="21"/>
  <c r="M95" i="21"/>
  <c r="K95" i="21"/>
  <c r="M93" i="21"/>
  <c r="K93" i="21"/>
  <c r="M92" i="21"/>
  <c r="K92" i="21"/>
  <c r="M91" i="21"/>
  <c r="K91" i="21"/>
  <c r="M90" i="21"/>
  <c r="K90" i="21"/>
  <c r="I90" i="21"/>
  <c r="H90" i="21"/>
  <c r="M89" i="21"/>
  <c r="K89" i="21"/>
  <c r="M88" i="21"/>
  <c r="K88" i="21"/>
  <c r="M87" i="21"/>
  <c r="K87" i="21"/>
  <c r="I87" i="21"/>
  <c r="H87" i="21"/>
  <c r="M72" i="21"/>
  <c r="K72" i="21"/>
  <c r="M71" i="21"/>
  <c r="K71" i="21"/>
  <c r="M70" i="21"/>
  <c r="K70" i="21"/>
  <c r="M69" i="21"/>
  <c r="K69" i="21"/>
  <c r="M68" i="21"/>
  <c r="K68" i="21"/>
  <c r="M67" i="21"/>
  <c r="K67" i="21"/>
  <c r="I67" i="21"/>
  <c r="H67" i="21"/>
  <c r="M66" i="21"/>
  <c r="K66" i="21"/>
  <c r="M58" i="21"/>
  <c r="K58" i="21"/>
  <c r="I58" i="21"/>
  <c r="B58" i="21"/>
  <c r="M57" i="21"/>
  <c r="K57" i="21"/>
  <c r="H57" i="21"/>
  <c r="I57" i="21" s="1"/>
  <c r="B57" i="21"/>
  <c r="M55" i="21"/>
  <c r="K55" i="21"/>
  <c r="H55" i="21"/>
  <c r="I55" i="21" s="1"/>
  <c r="B55" i="21"/>
  <c r="M53" i="21"/>
  <c r="K53" i="21"/>
  <c r="H53" i="21"/>
  <c r="I53" i="21" s="1"/>
  <c r="B53" i="21"/>
  <c r="M52" i="21"/>
  <c r="K52" i="21"/>
  <c r="H52" i="21"/>
  <c r="I52" i="21" s="1"/>
  <c r="B52" i="21"/>
  <c r="K44" i="21"/>
  <c r="I44" i="21"/>
  <c r="B44" i="21"/>
  <c r="M41" i="21"/>
  <c r="K41" i="21"/>
  <c r="I41" i="21"/>
  <c r="H41" i="21"/>
  <c r="B41" i="21"/>
  <c r="M40" i="21"/>
  <c r="K40" i="21"/>
  <c r="H40" i="21"/>
  <c r="I40" i="21" s="1"/>
  <c r="B40" i="21"/>
  <c r="M39" i="21"/>
  <c r="K39" i="21"/>
  <c r="M38" i="21"/>
  <c r="K38" i="21"/>
  <c r="M37" i="21"/>
  <c r="K37" i="21"/>
  <c r="M36" i="21"/>
  <c r="K36" i="21"/>
  <c r="I36" i="21"/>
  <c r="H36" i="21"/>
  <c r="M35" i="21"/>
  <c r="K35" i="21"/>
  <c r="M34" i="21"/>
  <c r="K34" i="21"/>
  <c r="M33" i="21"/>
  <c r="K33" i="21"/>
  <c r="M32" i="21"/>
  <c r="K32" i="21"/>
  <c r="M31" i="21"/>
  <c r="K31" i="21"/>
  <c r="M30" i="21"/>
  <c r="K30" i="21"/>
  <c r="I30" i="21"/>
  <c r="H30" i="21"/>
  <c r="M17" i="21"/>
  <c r="K17" i="21"/>
  <c r="H17" i="21"/>
  <c r="I17" i="21" s="1"/>
  <c r="M14" i="21"/>
  <c r="K14" i="21"/>
  <c r="M13" i="21"/>
  <c r="K13" i="21"/>
  <c r="M12" i="21"/>
  <c r="K12" i="21"/>
  <c r="M11" i="21"/>
  <c r="K11" i="21"/>
  <c r="M9" i="21"/>
  <c r="K9" i="21"/>
  <c r="M8" i="21"/>
  <c r="K8" i="21"/>
  <c r="M7" i="21"/>
  <c r="K7" i="21"/>
  <c r="M5" i="21"/>
  <c r="K5" i="21"/>
  <c r="M4" i="21"/>
  <c r="K4" i="21"/>
  <c r="I4" i="21"/>
  <c r="H4" i="21"/>
  <c r="H39" i="21"/>
  <c r="I39" i="21" s="1"/>
  <c r="Y103" i="21" l="1"/>
  <c r="Y99" i="21"/>
  <c r="Y98" i="21"/>
  <c r="Y100" i="21"/>
  <c r="Y97" i="21"/>
  <c r="Y101" i="21"/>
  <c r="T97" i="21"/>
  <c r="U97" i="21"/>
  <c r="U99" i="21"/>
  <c r="U98" i="21"/>
  <c r="Q97" i="21"/>
  <c r="Q98" i="21"/>
  <c r="U100" i="21"/>
  <c r="T98" i="21"/>
  <c r="X97" i="21"/>
  <c r="X98" i="21"/>
  <c r="X99" i="21"/>
  <c r="X103" i="21"/>
  <c r="T99" i="21"/>
  <c r="Q99" i="21"/>
  <c r="U101" i="21"/>
  <c r="X101" i="21"/>
  <c r="X100" i="21"/>
  <c r="T100" i="21"/>
  <c r="T101" i="21"/>
  <c r="U103" i="21"/>
  <c r="W101" i="21"/>
  <c r="W102" i="21"/>
  <c r="T103" i="21"/>
  <c r="N103" i="21"/>
  <c r="N102" i="21"/>
  <c r="R103" i="21"/>
  <c r="R102" i="21"/>
  <c r="V103" i="21"/>
  <c r="V102" i="21"/>
  <c r="O103" i="21"/>
  <c r="O102" i="21"/>
  <c r="P100" i="21"/>
  <c r="P102" i="21"/>
  <c r="S101" i="21"/>
  <c r="S102" i="21"/>
  <c r="Q103" i="21"/>
  <c r="Q102" i="21"/>
  <c r="W97" i="21"/>
  <c r="W98" i="21"/>
  <c r="W103" i="21"/>
  <c r="P98" i="21"/>
  <c r="P103" i="21"/>
  <c r="P97" i="21"/>
  <c r="P99" i="21"/>
  <c r="P101" i="21"/>
  <c r="W100" i="21"/>
  <c r="W99" i="21"/>
  <c r="S98" i="21"/>
  <c r="S99" i="21"/>
  <c r="S100" i="21"/>
  <c r="O97" i="21"/>
  <c r="O98" i="21"/>
  <c r="O100" i="21"/>
  <c r="S103" i="21"/>
  <c r="H5" i="21"/>
  <c r="I5" i="21" s="1"/>
  <c r="H7" i="21"/>
  <c r="I7" i="21" s="1"/>
  <c r="H8" i="21"/>
  <c r="I8" i="21" s="1"/>
  <c r="H9" i="21"/>
  <c r="I9" i="21" s="1"/>
  <c r="H11" i="21"/>
  <c r="I11" i="21" s="1"/>
  <c r="H12" i="21"/>
  <c r="I12" i="21" s="1"/>
  <c r="H13" i="21"/>
  <c r="I13" i="21" s="1"/>
  <c r="H14" i="21"/>
  <c r="I14" i="21" s="1"/>
  <c r="H31" i="21"/>
  <c r="I31" i="21" s="1"/>
  <c r="H32" i="21"/>
  <c r="I32" i="21" s="1"/>
  <c r="H33" i="21"/>
  <c r="I33" i="21" s="1"/>
  <c r="H34" i="21"/>
  <c r="I34" i="21" s="1"/>
  <c r="H35" i="21"/>
  <c r="I35" i="21" s="1"/>
  <c r="H37" i="21"/>
  <c r="I37" i="21" s="1"/>
  <c r="H38" i="21"/>
  <c r="I38" i="21" s="1"/>
  <c r="S96" i="21"/>
  <c r="W96" i="21"/>
  <c r="P96" i="21"/>
  <c r="T96" i="21"/>
  <c r="X96" i="21"/>
  <c r="Q96" i="21"/>
  <c r="U96" i="21"/>
  <c r="Y96" i="21"/>
  <c r="R96" i="21"/>
  <c r="V96" i="21"/>
  <c r="O96" i="21"/>
  <c r="Q101" i="21"/>
  <c r="O99" i="21"/>
  <c r="O101" i="21"/>
  <c r="N2" i="21"/>
  <c r="V2" i="21"/>
  <c r="R3" i="21"/>
  <c r="K96" i="21"/>
  <c r="O2" i="21"/>
  <c r="W2" i="21"/>
  <c r="S3" i="21"/>
  <c r="R2" i="21"/>
  <c r="N3" i="21"/>
  <c r="V3" i="21"/>
  <c r="H66" i="21"/>
  <c r="I66" i="21" s="1"/>
  <c r="H68" i="21"/>
  <c r="I68" i="21" s="1"/>
  <c r="H69" i="21"/>
  <c r="I69" i="21" s="1"/>
  <c r="H70" i="21"/>
  <c r="I70" i="21" s="1"/>
  <c r="H71" i="21"/>
  <c r="I71" i="21" s="1"/>
  <c r="H72" i="21"/>
  <c r="I72" i="21" s="1"/>
  <c r="H88" i="21"/>
  <c r="I88" i="21" s="1"/>
  <c r="H89" i="21"/>
  <c r="I89" i="21" s="1"/>
  <c r="H91" i="21"/>
  <c r="I91" i="21" s="1"/>
  <c r="H92" i="21"/>
  <c r="I92" i="21" s="1"/>
  <c r="H93" i="21"/>
  <c r="I93" i="21" s="1"/>
  <c r="H95" i="21"/>
  <c r="I95" i="21" s="1"/>
  <c r="S2" i="21"/>
  <c r="O3" i="21"/>
  <c r="W3" i="21"/>
  <c r="K104" i="21"/>
  <c r="N97" i="21"/>
  <c r="R97" i="21"/>
  <c r="V97" i="21"/>
  <c r="N99" i="21"/>
  <c r="R99" i="21"/>
  <c r="V99" i="21"/>
  <c r="N101" i="21"/>
  <c r="R101" i="21"/>
  <c r="V101" i="21"/>
  <c r="P3" i="21"/>
  <c r="P2" i="21"/>
  <c r="T2" i="21"/>
  <c r="X2" i="21"/>
  <c r="T3" i="21"/>
  <c r="X3" i="21"/>
  <c r="Q2" i="21"/>
  <c r="U2" i="21"/>
  <c r="Y2" i="21"/>
  <c r="Q3" i="21"/>
  <c r="U3" i="21"/>
  <c r="Y3" i="21"/>
  <c r="N96" i="21"/>
  <c r="N98" i="21"/>
  <c r="R98" i="21"/>
  <c r="V98" i="21"/>
  <c r="N100" i="21"/>
  <c r="R100" i="21"/>
  <c r="V100" i="21"/>
  <c r="K53" i="19"/>
  <c r="M53" i="19"/>
  <c r="J104" i="21" l="1"/>
  <c r="K102" i="21"/>
  <c r="K101" i="21"/>
  <c r="K99" i="21"/>
  <c r="K100" i="21"/>
  <c r="J100" i="21" s="1"/>
  <c r="K97" i="21"/>
  <c r="K98" i="21"/>
  <c r="K103" i="21"/>
  <c r="K41" i="19"/>
  <c r="M41" i="19"/>
  <c r="K42" i="19"/>
  <c r="M42" i="19"/>
  <c r="J97" i="21" l="1"/>
  <c r="J103" i="21"/>
  <c r="J98" i="21"/>
  <c r="J99" i="21"/>
  <c r="J101" i="21"/>
  <c r="J102" i="21"/>
  <c r="K58" i="19"/>
  <c r="M58" i="19"/>
  <c r="K61" i="19" l="1"/>
  <c r="M61" i="19"/>
  <c r="K56" i="19"/>
  <c r="M56" i="19"/>
  <c r="K57" i="19"/>
  <c r="M57" i="19"/>
  <c r="K60" i="19" l="1"/>
  <c r="M60" i="19"/>
  <c r="K59" i="19" l="1"/>
  <c r="M59" i="19"/>
  <c r="K55" i="19"/>
  <c r="M55" i="19"/>
  <c r="M46" i="19"/>
  <c r="K46" i="19"/>
  <c r="K45" i="19"/>
  <c r="M45" i="19"/>
  <c r="M7" i="19" l="1"/>
  <c r="K8" i="19"/>
  <c r="B5" i="19"/>
  <c r="B51" i="19" l="1"/>
  <c r="B52" i="19"/>
  <c r="B54" i="19"/>
  <c r="K52" i="19" l="1"/>
  <c r="M52" i="19"/>
  <c r="H54" i="19"/>
  <c r="I54" i="19" s="1"/>
  <c r="K54" i="19"/>
  <c r="M54" i="19"/>
  <c r="K51" i="19"/>
  <c r="M51" i="19"/>
  <c r="B49" i="19"/>
  <c r="H49" i="19"/>
  <c r="I49" i="19"/>
  <c r="K49" i="19"/>
  <c r="M49" i="19"/>
  <c r="B50" i="19"/>
  <c r="K50" i="19"/>
  <c r="M50" i="19"/>
  <c r="B62" i="19"/>
  <c r="K62" i="19"/>
  <c r="M62" i="19"/>
  <c r="M72" i="17"/>
  <c r="X70" i="19"/>
  <c r="W70" i="19"/>
  <c r="V70" i="19"/>
  <c r="U70" i="19"/>
  <c r="T70" i="19"/>
  <c r="S70" i="19"/>
  <c r="R70" i="19"/>
  <c r="Q70" i="19"/>
  <c r="P70" i="19"/>
  <c r="O70" i="19"/>
  <c r="N70" i="19"/>
  <c r="J63" i="19"/>
  <c r="M44" i="19"/>
  <c r="K44" i="19"/>
  <c r="B44" i="19"/>
  <c r="M43" i="19"/>
  <c r="K43" i="19"/>
  <c r="B43" i="19"/>
  <c r="M40" i="19"/>
  <c r="K40" i="19"/>
  <c r="B40" i="19"/>
  <c r="M39" i="19"/>
  <c r="K39" i="19"/>
  <c r="I39" i="19"/>
  <c r="H39" i="19"/>
  <c r="B39" i="19"/>
  <c r="M38" i="19"/>
  <c r="K38" i="19"/>
  <c r="B38" i="19"/>
  <c r="M37" i="19"/>
  <c r="K37" i="19"/>
  <c r="B37" i="19"/>
  <c r="M36" i="19"/>
  <c r="K36" i="19"/>
  <c r="I36" i="19"/>
  <c r="H36" i="19"/>
  <c r="B36" i="19"/>
  <c r="M35" i="19"/>
  <c r="K35" i="19"/>
  <c r="B35" i="19"/>
  <c r="M34" i="19"/>
  <c r="K34" i="19"/>
  <c r="B34" i="19"/>
  <c r="M33" i="19"/>
  <c r="K33" i="19"/>
  <c r="H33" i="19"/>
  <c r="I33" i="19" s="1"/>
  <c r="B33" i="19"/>
  <c r="M32" i="19"/>
  <c r="K32" i="19"/>
  <c r="B32" i="19"/>
  <c r="M31" i="19"/>
  <c r="K31" i="19"/>
  <c r="I31" i="19"/>
  <c r="H31" i="19"/>
  <c r="B31" i="19"/>
  <c r="M30" i="19"/>
  <c r="K30" i="19"/>
  <c r="I30" i="19"/>
  <c r="H30" i="19"/>
  <c r="B30" i="19"/>
  <c r="M29" i="19"/>
  <c r="K29" i="19"/>
  <c r="I29" i="19"/>
  <c r="H29" i="19"/>
  <c r="B29" i="19"/>
  <c r="M28" i="19"/>
  <c r="K28" i="19"/>
  <c r="B28" i="19"/>
  <c r="M27" i="19"/>
  <c r="K27" i="19"/>
  <c r="B27" i="19"/>
  <c r="M26" i="19"/>
  <c r="K26" i="19"/>
  <c r="B26" i="19"/>
  <c r="M25" i="19"/>
  <c r="K25" i="19"/>
  <c r="I25" i="19"/>
  <c r="H25" i="19"/>
  <c r="B25" i="19"/>
  <c r="M24" i="19"/>
  <c r="K24" i="19"/>
  <c r="B24" i="19"/>
  <c r="M23" i="19"/>
  <c r="K23" i="19"/>
  <c r="B23" i="19"/>
  <c r="M22" i="19"/>
  <c r="K22" i="19"/>
  <c r="B22" i="19"/>
  <c r="M21" i="19"/>
  <c r="K21" i="19"/>
  <c r="B21" i="19"/>
  <c r="M20" i="19"/>
  <c r="K20" i="19"/>
  <c r="B20" i="19"/>
  <c r="M19" i="19"/>
  <c r="K19" i="19"/>
  <c r="I19" i="19"/>
  <c r="H19" i="19"/>
  <c r="B19" i="19"/>
  <c r="M18" i="19"/>
  <c r="K18" i="19"/>
  <c r="I18" i="19"/>
  <c r="H18" i="19"/>
  <c r="B18" i="19"/>
  <c r="M17" i="19"/>
  <c r="K17" i="19"/>
  <c r="B17" i="19"/>
  <c r="M16" i="19"/>
  <c r="K16" i="19"/>
  <c r="B16" i="19"/>
  <c r="M15" i="19"/>
  <c r="K15" i="19"/>
  <c r="B15" i="19"/>
  <c r="M14" i="19"/>
  <c r="K14" i="19"/>
  <c r="B14" i="19"/>
  <c r="M13" i="19"/>
  <c r="K13" i="19"/>
  <c r="B13" i="19"/>
  <c r="M12" i="19"/>
  <c r="K12" i="19"/>
  <c r="B12" i="19"/>
  <c r="M11" i="19"/>
  <c r="K11" i="19"/>
  <c r="B11" i="19"/>
  <c r="M10" i="19"/>
  <c r="K10" i="19"/>
  <c r="B10" i="19"/>
  <c r="M9" i="19"/>
  <c r="K9" i="19"/>
  <c r="B9" i="19"/>
  <c r="M8" i="19"/>
  <c r="I8" i="19"/>
  <c r="H8" i="19"/>
  <c r="B8" i="19"/>
  <c r="K7" i="19"/>
  <c r="I7" i="19"/>
  <c r="H7" i="19"/>
  <c r="B7" i="19"/>
  <c r="M6" i="19"/>
  <c r="K6" i="19"/>
  <c r="I6" i="19"/>
  <c r="H6" i="19"/>
  <c r="B6" i="19"/>
  <c r="M4" i="19"/>
  <c r="K4" i="19"/>
  <c r="B4" i="19"/>
  <c r="I1" i="19"/>
  <c r="I56" i="19" s="1"/>
  <c r="H1" i="19"/>
  <c r="H53" i="19" l="1"/>
  <c r="Z2" i="19"/>
  <c r="Z3" i="19"/>
  <c r="Z63" i="19"/>
  <c r="I53" i="19"/>
  <c r="H26" i="19"/>
  <c r="I26" i="19" s="1"/>
  <c r="H27" i="19"/>
  <c r="I27" i="19" s="1"/>
  <c r="H28" i="19"/>
  <c r="I28" i="19" s="1"/>
  <c r="H58" i="19"/>
  <c r="I58" i="19" s="1"/>
  <c r="H42" i="19"/>
  <c r="I42" i="19" s="1"/>
  <c r="H61" i="19"/>
  <c r="I61" i="19" s="1"/>
  <c r="H41" i="19"/>
  <c r="I41" i="19" s="1"/>
  <c r="H55" i="19"/>
  <c r="I55" i="19" s="1"/>
  <c r="H59" i="19"/>
  <c r="I59" i="19" s="1"/>
  <c r="H57" i="19"/>
  <c r="I57" i="19" s="1"/>
  <c r="H60" i="19"/>
  <c r="I60" i="19" s="1"/>
  <c r="W63" i="19"/>
  <c r="H45" i="19"/>
  <c r="I45" i="19" s="1"/>
  <c r="H17" i="19"/>
  <c r="I17" i="19" s="1"/>
  <c r="H32" i="19"/>
  <c r="I32" i="19" s="1"/>
  <c r="H14" i="19"/>
  <c r="I14" i="19" s="1"/>
  <c r="H15" i="19"/>
  <c r="I15" i="19" s="1"/>
  <c r="H16" i="19"/>
  <c r="I16" i="19" s="1"/>
  <c r="H62" i="19"/>
  <c r="I62" i="19" s="1"/>
  <c r="S64" i="19"/>
  <c r="S68" i="19"/>
  <c r="S66" i="19"/>
  <c r="S69" i="19"/>
  <c r="S67" i="19"/>
  <c r="S65" i="19"/>
  <c r="P65" i="19"/>
  <c r="P69" i="19"/>
  <c r="P67" i="19"/>
  <c r="P64" i="19"/>
  <c r="P68" i="19"/>
  <c r="P66" i="19"/>
  <c r="X65" i="19"/>
  <c r="X69" i="19"/>
  <c r="X67" i="19"/>
  <c r="X64" i="19"/>
  <c r="X68" i="19"/>
  <c r="X66" i="19"/>
  <c r="Q66" i="19"/>
  <c r="Q67" i="19"/>
  <c r="Q65" i="19"/>
  <c r="Q69" i="19"/>
  <c r="Q64" i="19"/>
  <c r="Q68" i="19"/>
  <c r="U66" i="19"/>
  <c r="U68" i="19"/>
  <c r="U65" i="19"/>
  <c r="U69" i="19"/>
  <c r="U64" i="19"/>
  <c r="U67" i="19"/>
  <c r="O64" i="19"/>
  <c r="O68" i="19"/>
  <c r="O65" i="19"/>
  <c r="O67" i="19"/>
  <c r="O66" i="19"/>
  <c r="O69" i="19"/>
  <c r="W64" i="19"/>
  <c r="W68" i="19"/>
  <c r="W65" i="19"/>
  <c r="W67" i="19"/>
  <c r="W66" i="19"/>
  <c r="W69" i="19"/>
  <c r="T65" i="19"/>
  <c r="T69" i="19"/>
  <c r="T66" i="19"/>
  <c r="T64" i="19"/>
  <c r="T68" i="19"/>
  <c r="T67" i="19"/>
  <c r="R67" i="19"/>
  <c r="R69" i="19"/>
  <c r="R64" i="19"/>
  <c r="R66" i="19"/>
  <c r="R65" i="19"/>
  <c r="R68" i="19"/>
  <c r="V67" i="19"/>
  <c r="V65" i="19"/>
  <c r="V68" i="19"/>
  <c r="V66" i="19"/>
  <c r="V69" i="19"/>
  <c r="V64" i="19"/>
  <c r="N67" i="19"/>
  <c r="N69" i="19"/>
  <c r="N66" i="19"/>
  <c r="N68" i="19"/>
  <c r="N65" i="19"/>
  <c r="N64" i="19"/>
  <c r="H52" i="19"/>
  <c r="I52" i="19" s="1"/>
  <c r="H51" i="19"/>
  <c r="I51" i="19" s="1"/>
  <c r="H50" i="19"/>
  <c r="I50" i="19" s="1"/>
  <c r="H35" i="19"/>
  <c r="I35" i="19" s="1"/>
  <c r="H37" i="19"/>
  <c r="I37" i="19" s="1"/>
  <c r="H38" i="19"/>
  <c r="I38" i="19" s="1"/>
  <c r="H34" i="19"/>
  <c r="I34" i="19" s="1"/>
  <c r="H12" i="19"/>
  <c r="I12" i="19" s="1"/>
  <c r="H9" i="19"/>
  <c r="I9" i="19" s="1"/>
  <c r="H10" i="19"/>
  <c r="I10" i="19" s="1"/>
  <c r="H11" i="19"/>
  <c r="I11" i="19" s="1"/>
  <c r="H13" i="19"/>
  <c r="I13" i="19" s="1"/>
  <c r="H20" i="19"/>
  <c r="I20" i="19" s="1"/>
  <c r="H21" i="19"/>
  <c r="I21" i="19" s="1"/>
  <c r="H22" i="19"/>
  <c r="I22" i="19" s="1"/>
  <c r="H23" i="19"/>
  <c r="I23" i="19" s="1"/>
  <c r="H24" i="19"/>
  <c r="I24" i="19" s="1"/>
  <c r="H40" i="19"/>
  <c r="I40" i="19" s="1"/>
  <c r="K70" i="19"/>
  <c r="K64" i="19" s="1"/>
  <c r="H43" i="19"/>
  <c r="I43" i="19" s="1"/>
  <c r="H44" i="19"/>
  <c r="I44" i="19" s="1"/>
  <c r="S2" i="19"/>
  <c r="S3" i="19"/>
  <c r="P63" i="19"/>
  <c r="T63" i="19"/>
  <c r="X63" i="19"/>
  <c r="P2" i="19"/>
  <c r="T2" i="19"/>
  <c r="X2" i="19"/>
  <c r="P3" i="19"/>
  <c r="T3" i="19"/>
  <c r="X3" i="19"/>
  <c r="K63" i="19"/>
  <c r="Q63" i="19"/>
  <c r="U63" i="19"/>
  <c r="Y63" i="19"/>
  <c r="O3" i="19"/>
  <c r="Q2" i="19"/>
  <c r="U2" i="19"/>
  <c r="Y2" i="19"/>
  <c r="Q3" i="19"/>
  <c r="U3" i="19"/>
  <c r="Y3" i="19"/>
  <c r="N63" i="19"/>
  <c r="R63" i="19"/>
  <c r="V63" i="19"/>
  <c r="O2" i="19"/>
  <c r="W2" i="19"/>
  <c r="W3" i="19"/>
  <c r="N2" i="19"/>
  <c r="R2" i="19"/>
  <c r="V2" i="19"/>
  <c r="N3" i="19"/>
  <c r="R3" i="19"/>
  <c r="V3" i="19"/>
  <c r="O63" i="19"/>
  <c r="S63" i="19"/>
  <c r="AH95" i="17"/>
  <c r="AI95" i="17"/>
  <c r="AJ95" i="17"/>
  <c r="AK95" i="17"/>
  <c r="AE95" i="17"/>
  <c r="AF95" i="17"/>
  <c r="AG95" i="17"/>
  <c r="K68" i="19" l="1"/>
  <c r="K66" i="19"/>
  <c r="K69" i="19"/>
  <c r="K67" i="19"/>
  <c r="K65" i="19"/>
  <c r="J70" i="19"/>
  <c r="AG93" i="17"/>
  <c r="AG90" i="17"/>
  <c r="AE90" i="17"/>
  <c r="AF89" i="17"/>
  <c r="J68" i="19" l="1"/>
  <c r="J64" i="19"/>
  <c r="J65" i="19"/>
  <c r="J66" i="19"/>
  <c r="J69" i="19"/>
  <c r="J67" i="19"/>
  <c r="AG92" i="17"/>
  <c r="AG91" i="17"/>
  <c r="AG94" i="17"/>
  <c r="AF92" i="17"/>
  <c r="AE89" i="17"/>
  <c r="AE93" i="17"/>
  <c r="AE92" i="17"/>
  <c r="AF91" i="17"/>
  <c r="AF94" i="17"/>
  <c r="AE91" i="17"/>
  <c r="AF90" i="17"/>
  <c r="AE94" i="17"/>
  <c r="AF93" i="17"/>
  <c r="B64" i="17"/>
  <c r="B65" i="17"/>
  <c r="B66" i="17"/>
  <c r="B67" i="17"/>
  <c r="B73" i="17" l="1"/>
  <c r="K73" i="17"/>
  <c r="M73" i="17"/>
  <c r="M30" i="17" l="1"/>
  <c r="K64" i="17" l="1"/>
  <c r="M64" i="17"/>
  <c r="B61" i="17"/>
  <c r="K80" i="17" l="1"/>
  <c r="M80" i="17"/>
  <c r="B70" i="17" l="1"/>
  <c r="B46" i="17" l="1"/>
  <c r="B45" i="17"/>
  <c r="B42" i="17"/>
  <c r="B41" i="17"/>
  <c r="B40" i="17"/>
  <c r="B39" i="17"/>
  <c r="B37" i="17"/>
  <c r="B36" i="17"/>
  <c r="B35" i="17"/>
  <c r="B32" i="17"/>
  <c r="B31" i="17"/>
  <c r="B30" i="17"/>
  <c r="B29" i="17"/>
  <c r="B60" i="17"/>
  <c r="B59" i="17"/>
  <c r="K75" i="17"/>
  <c r="M75" i="17"/>
  <c r="B87" i="17"/>
  <c r="B82" i="17"/>
  <c r="K65" i="15"/>
  <c r="K25" i="15"/>
  <c r="K26" i="15"/>
  <c r="K27" i="15"/>
  <c r="AB95" i="17" l="1"/>
  <c r="AA95" i="17"/>
  <c r="Z95" i="17"/>
  <c r="Y95" i="17"/>
  <c r="X95" i="17"/>
  <c r="AC95" i="17"/>
  <c r="W95" i="17"/>
  <c r="V95" i="17"/>
  <c r="U95" i="17"/>
  <c r="T95" i="17"/>
  <c r="S95" i="17"/>
  <c r="R95" i="17"/>
  <c r="Q95" i="17"/>
  <c r="P95" i="17"/>
  <c r="O95" i="17"/>
  <c r="N95" i="17"/>
  <c r="J88" i="17"/>
  <c r="M87" i="17"/>
  <c r="I82" i="17"/>
  <c r="H82" i="17"/>
  <c r="M76" i="17"/>
  <c r="K76" i="17"/>
  <c r="B76" i="17"/>
  <c r="M74" i="17"/>
  <c r="K74" i="17"/>
  <c r="I74" i="17"/>
  <c r="H74" i="17"/>
  <c r="B74" i="17"/>
  <c r="M71" i="17"/>
  <c r="K71" i="17"/>
  <c r="B71" i="17"/>
  <c r="M70" i="17"/>
  <c r="K70" i="17"/>
  <c r="I70" i="17"/>
  <c r="H70" i="17"/>
  <c r="K65" i="17"/>
  <c r="K63" i="17"/>
  <c r="B63" i="17"/>
  <c r="M61" i="17"/>
  <c r="K61" i="17"/>
  <c r="I61" i="17"/>
  <c r="H61" i="17"/>
  <c r="M60" i="17"/>
  <c r="K60" i="17"/>
  <c r="M59" i="17"/>
  <c r="K59" i="17"/>
  <c r="K52" i="17"/>
  <c r="B52" i="17"/>
  <c r="M50" i="17"/>
  <c r="K50" i="17"/>
  <c r="I50" i="17"/>
  <c r="H50" i="17"/>
  <c r="B50" i="17"/>
  <c r="M49" i="17"/>
  <c r="K49" i="17"/>
  <c r="B49" i="17"/>
  <c r="M48" i="17"/>
  <c r="K48" i="17"/>
  <c r="B48" i="17"/>
  <c r="M47" i="17"/>
  <c r="K47" i="17"/>
  <c r="I47" i="17"/>
  <c r="H47" i="17"/>
  <c r="B47" i="17"/>
  <c r="M46" i="17"/>
  <c r="K46" i="17"/>
  <c r="M45" i="17"/>
  <c r="K45" i="17"/>
  <c r="M44" i="17"/>
  <c r="K44" i="17"/>
  <c r="M43" i="17"/>
  <c r="K43" i="17"/>
  <c r="M42" i="17"/>
  <c r="K42" i="17"/>
  <c r="M41" i="17"/>
  <c r="K41" i="17"/>
  <c r="M40" i="17"/>
  <c r="K40" i="17"/>
  <c r="M39" i="17"/>
  <c r="K39" i="17"/>
  <c r="I39" i="17"/>
  <c r="H39" i="17"/>
  <c r="M38" i="17"/>
  <c r="K38" i="17"/>
  <c r="B38" i="17"/>
  <c r="M37" i="17"/>
  <c r="K37" i="17"/>
  <c r="M36" i="17"/>
  <c r="K36" i="17"/>
  <c r="M35" i="17"/>
  <c r="K35" i="17"/>
  <c r="I35" i="17"/>
  <c r="H35" i="17"/>
  <c r="M32" i="17"/>
  <c r="K32" i="17"/>
  <c r="M31" i="17"/>
  <c r="K31" i="17"/>
  <c r="K30" i="17"/>
  <c r="M29" i="17"/>
  <c r="K29" i="17"/>
  <c r="I29" i="17"/>
  <c r="H29" i="17"/>
  <c r="M28" i="17"/>
  <c r="K28" i="17"/>
  <c r="I28" i="17"/>
  <c r="H28" i="17"/>
  <c r="B28" i="17"/>
  <c r="M27" i="17"/>
  <c r="K27" i="17"/>
  <c r="B27" i="17"/>
  <c r="M26" i="17"/>
  <c r="K26" i="17"/>
  <c r="B26" i="17"/>
  <c r="M25" i="17"/>
  <c r="K25" i="17"/>
  <c r="B25" i="17"/>
  <c r="M24" i="17"/>
  <c r="K24" i="17"/>
  <c r="I24" i="17"/>
  <c r="H24" i="17"/>
  <c r="B24" i="17"/>
  <c r="M23" i="17"/>
  <c r="K23" i="17"/>
  <c r="I23" i="17"/>
  <c r="H23" i="17"/>
  <c r="B23" i="17"/>
  <c r="M22" i="17"/>
  <c r="K22" i="17"/>
  <c r="B22" i="17"/>
  <c r="M21" i="17"/>
  <c r="K21" i="17"/>
  <c r="B21" i="17"/>
  <c r="M20" i="17"/>
  <c r="K20" i="17"/>
  <c r="B20" i="17"/>
  <c r="M19" i="17"/>
  <c r="K19" i="17"/>
  <c r="B19" i="17"/>
  <c r="M18" i="17"/>
  <c r="K18" i="17"/>
  <c r="B18" i="17"/>
  <c r="M17" i="17"/>
  <c r="K17" i="17"/>
  <c r="B17" i="17"/>
  <c r="M16" i="17"/>
  <c r="K16" i="17"/>
  <c r="I16" i="17"/>
  <c r="H16" i="17"/>
  <c r="B16" i="17"/>
  <c r="M15" i="17"/>
  <c r="K15" i="17"/>
  <c r="B15" i="17"/>
  <c r="M14" i="17"/>
  <c r="K14" i="17"/>
  <c r="B14" i="17"/>
  <c r="M13" i="17"/>
  <c r="K13" i="17"/>
  <c r="B13" i="17"/>
  <c r="M12" i="17"/>
  <c r="K12" i="17"/>
  <c r="B12" i="17"/>
  <c r="M11" i="17"/>
  <c r="K11" i="17"/>
  <c r="B11" i="17"/>
  <c r="M10" i="17"/>
  <c r="K10" i="17"/>
  <c r="I10" i="17"/>
  <c r="H10" i="17"/>
  <c r="B10" i="17"/>
  <c r="M9" i="17"/>
  <c r="K9" i="17"/>
  <c r="I9" i="17"/>
  <c r="H9" i="17"/>
  <c r="B9" i="17"/>
  <c r="M8" i="17"/>
  <c r="K8" i="17"/>
  <c r="H8" i="17"/>
  <c r="I8" i="17" s="1"/>
  <c r="B8" i="17"/>
  <c r="K7" i="17"/>
  <c r="B7" i="17"/>
  <c r="K6" i="17"/>
  <c r="B6" i="17"/>
  <c r="M5" i="17"/>
  <c r="K5" i="17"/>
  <c r="B5" i="17"/>
  <c r="M4" i="17"/>
  <c r="K4" i="17"/>
  <c r="I4" i="17"/>
  <c r="H4" i="17"/>
  <c r="B4" i="17"/>
  <c r="I1" i="17"/>
  <c r="H1" i="17"/>
  <c r="K88" i="17" l="1"/>
  <c r="AK88" i="17"/>
  <c r="AK2" i="17"/>
  <c r="AG2" i="17"/>
  <c r="AF3" i="17"/>
  <c r="AE88" i="17"/>
  <c r="AI88" i="17"/>
  <c r="AJ88" i="17"/>
  <c r="AJ2" i="17"/>
  <c r="AH2" i="17"/>
  <c r="AG3" i="17"/>
  <c r="AF88" i="17"/>
  <c r="AK3" i="17"/>
  <c r="AE2" i="17"/>
  <c r="AI2" i="17"/>
  <c r="AH3" i="17"/>
  <c r="AG88" i="17"/>
  <c r="AJ3" i="17"/>
  <c r="AF2" i="17"/>
  <c r="AE3" i="17"/>
  <c r="AI3" i="17"/>
  <c r="AH88" i="17"/>
  <c r="H34" i="17"/>
  <c r="I34" i="17" s="1"/>
  <c r="H38" i="17"/>
  <c r="H66" i="17"/>
  <c r="I66" i="17" s="1"/>
  <c r="H65" i="17"/>
  <c r="I65" i="17" s="1"/>
  <c r="I79" i="17"/>
  <c r="I77" i="17"/>
  <c r="I78" i="17"/>
  <c r="I71" i="17"/>
  <c r="I73" i="17"/>
  <c r="I38" i="17"/>
  <c r="H49" i="17"/>
  <c r="I49" i="17" s="1"/>
  <c r="H64" i="17"/>
  <c r="I64" i="17" s="1"/>
  <c r="H63" i="17"/>
  <c r="I63" i="17" s="1"/>
  <c r="H37" i="17"/>
  <c r="H33" i="17"/>
  <c r="I33" i="17" s="1"/>
  <c r="H14" i="17"/>
  <c r="I14" i="17" s="1"/>
  <c r="H15" i="17"/>
  <c r="I15" i="17" s="1"/>
  <c r="AD89" i="17"/>
  <c r="AD90" i="17"/>
  <c r="AD91" i="17"/>
  <c r="AD92" i="17"/>
  <c r="AD93" i="17"/>
  <c r="AD94" i="17"/>
  <c r="O89" i="17"/>
  <c r="O90" i="17"/>
  <c r="O91" i="17"/>
  <c r="O92" i="17"/>
  <c r="O93" i="17"/>
  <c r="O94" i="17"/>
  <c r="S89" i="17"/>
  <c r="S90" i="17"/>
  <c r="S91" i="17"/>
  <c r="S92" i="17"/>
  <c r="S93" i="17"/>
  <c r="S94" i="17"/>
  <c r="W89" i="17"/>
  <c r="W90" i="17"/>
  <c r="W91" i="17"/>
  <c r="W92" i="17"/>
  <c r="W93" i="17"/>
  <c r="W94" i="17"/>
  <c r="Y89" i="17"/>
  <c r="Y91" i="17"/>
  <c r="Y93" i="17"/>
  <c r="Y94" i="17"/>
  <c r="Y90" i="17"/>
  <c r="Y92" i="17"/>
  <c r="U94" i="17"/>
  <c r="U90" i="17"/>
  <c r="U91" i="17"/>
  <c r="U92" i="17"/>
  <c r="U89" i="17"/>
  <c r="U93" i="17"/>
  <c r="P89" i="17"/>
  <c r="P90" i="17"/>
  <c r="P91" i="17"/>
  <c r="P92" i="17"/>
  <c r="P93" i="17"/>
  <c r="P94" i="17"/>
  <c r="T89" i="17"/>
  <c r="T90" i="17"/>
  <c r="T91" i="17"/>
  <c r="T92" i="17"/>
  <c r="T93" i="17"/>
  <c r="T94" i="17"/>
  <c r="AC90" i="17"/>
  <c r="AC92" i="17"/>
  <c r="AC89" i="17"/>
  <c r="AC93" i="17"/>
  <c r="AC91" i="17"/>
  <c r="AC94" i="17"/>
  <c r="Z89" i="17"/>
  <c r="Z90" i="17"/>
  <c r="Z91" i="17"/>
  <c r="Z92" i="17"/>
  <c r="Z93" i="17"/>
  <c r="Z94" i="17"/>
  <c r="AA89" i="17"/>
  <c r="AA90" i="17"/>
  <c r="AA91" i="17"/>
  <c r="AA92" i="17"/>
  <c r="AA93" i="17"/>
  <c r="AA94" i="17"/>
  <c r="Q92" i="17"/>
  <c r="Q89" i="17"/>
  <c r="Q93" i="17"/>
  <c r="Q90" i="17"/>
  <c r="Q91" i="17"/>
  <c r="Q94" i="17"/>
  <c r="N90" i="17"/>
  <c r="N89" i="17"/>
  <c r="N92" i="17"/>
  <c r="N91" i="17"/>
  <c r="N93" i="17"/>
  <c r="N94" i="17"/>
  <c r="R89" i="17"/>
  <c r="R90" i="17"/>
  <c r="R91" i="17"/>
  <c r="R92" i="17"/>
  <c r="R93" i="17"/>
  <c r="R94" i="17"/>
  <c r="V89" i="17"/>
  <c r="V90" i="17"/>
  <c r="V91" i="17"/>
  <c r="V92" i="17"/>
  <c r="V93" i="17"/>
  <c r="V94" i="17"/>
  <c r="X89" i="17"/>
  <c r="X90" i="17"/>
  <c r="X91" i="17"/>
  <c r="X92" i="17"/>
  <c r="X93" i="17"/>
  <c r="X94" i="17"/>
  <c r="AB89" i="17"/>
  <c r="AB90" i="17"/>
  <c r="AB91" i="17"/>
  <c r="AB92" i="17"/>
  <c r="AB93" i="17"/>
  <c r="AB94" i="17"/>
  <c r="H48" i="17"/>
  <c r="I48" i="17" s="1"/>
  <c r="H52" i="17"/>
  <c r="I52" i="17" s="1"/>
  <c r="I37" i="17"/>
  <c r="H40" i="17"/>
  <c r="I40" i="17" s="1"/>
  <c r="H41" i="17"/>
  <c r="I41" i="17" s="1"/>
  <c r="H42" i="17"/>
  <c r="I42" i="17" s="1"/>
  <c r="H43" i="17"/>
  <c r="I43" i="17" s="1"/>
  <c r="H44" i="17"/>
  <c r="I44" i="17" s="1"/>
  <c r="H45" i="17"/>
  <c r="I45" i="17" s="1"/>
  <c r="H46" i="17"/>
  <c r="I46" i="17" s="1"/>
  <c r="H22" i="17"/>
  <c r="I22" i="17" s="1"/>
  <c r="H60" i="17"/>
  <c r="I60" i="17" s="1"/>
  <c r="H59" i="17"/>
  <c r="I59" i="17" s="1"/>
  <c r="H30" i="17"/>
  <c r="I30" i="17" s="1"/>
  <c r="H31" i="17"/>
  <c r="I31" i="17" s="1"/>
  <c r="H32" i="17"/>
  <c r="I32" i="17" s="1"/>
  <c r="H36" i="17"/>
  <c r="I36" i="17" s="1"/>
  <c r="W88" i="17"/>
  <c r="H17" i="17"/>
  <c r="I17" i="17" s="1"/>
  <c r="H18" i="17"/>
  <c r="I18" i="17" s="1"/>
  <c r="H19" i="17"/>
  <c r="I19" i="17" s="1"/>
  <c r="H20" i="17"/>
  <c r="I20" i="17" s="1"/>
  <c r="H21" i="17"/>
  <c r="I21" i="17" s="1"/>
  <c r="H25" i="17"/>
  <c r="I25" i="17" s="1"/>
  <c r="H26" i="17"/>
  <c r="I26" i="17" s="1"/>
  <c r="H27" i="17"/>
  <c r="I27" i="17" s="1"/>
  <c r="I76" i="17"/>
  <c r="H87" i="17"/>
  <c r="I87" i="17" s="1"/>
  <c r="H6" i="17"/>
  <c r="I6" i="17" s="1"/>
  <c r="H11" i="17"/>
  <c r="I11" i="17" s="1"/>
  <c r="H12" i="17"/>
  <c r="I12" i="17" s="1"/>
  <c r="H13" i="17"/>
  <c r="I13" i="17" s="1"/>
  <c r="H5" i="17"/>
  <c r="I5" i="17" s="1"/>
  <c r="H7" i="17"/>
  <c r="I7" i="17" s="1"/>
  <c r="Z3" i="17"/>
  <c r="Y3" i="17"/>
  <c r="AB88" i="17"/>
  <c r="Z2" i="17"/>
  <c r="X88" i="17"/>
  <c r="AA2" i="17"/>
  <c r="Y88" i="17"/>
  <c r="X2" i="17"/>
  <c r="AB2" i="17"/>
  <c r="AA3" i="17"/>
  <c r="Z88" i="17"/>
  <c r="Y2" i="17"/>
  <c r="X3" i="17"/>
  <c r="AB3" i="17"/>
  <c r="AA88" i="17"/>
  <c r="K95" i="17"/>
  <c r="K89" i="17" s="1"/>
  <c r="P2" i="17"/>
  <c r="AC2" i="17"/>
  <c r="P3" i="17"/>
  <c r="T3" i="17"/>
  <c r="AC3" i="17"/>
  <c r="Q88" i="17"/>
  <c r="U88" i="17"/>
  <c r="AD88" i="17"/>
  <c r="Q2" i="17"/>
  <c r="AD2" i="17"/>
  <c r="U3" i="17"/>
  <c r="R2" i="17"/>
  <c r="V2" i="17"/>
  <c r="R3" i="17"/>
  <c r="O2" i="17"/>
  <c r="S2" i="17"/>
  <c r="W2" i="17"/>
  <c r="O3" i="17"/>
  <c r="S3" i="17"/>
  <c r="W3" i="17"/>
  <c r="P88" i="17"/>
  <c r="T88" i="17"/>
  <c r="AC88" i="17"/>
  <c r="T2" i="17"/>
  <c r="N88" i="17"/>
  <c r="R88" i="17"/>
  <c r="V88" i="17"/>
  <c r="U2" i="17"/>
  <c r="Q3" i="17"/>
  <c r="AD3" i="17"/>
  <c r="N2" i="17"/>
  <c r="N3" i="17"/>
  <c r="V3" i="17"/>
  <c r="O88" i="17"/>
  <c r="S88" i="17"/>
  <c r="K38" i="15"/>
  <c r="K37" i="15"/>
  <c r="K88" i="15"/>
  <c r="K50" i="15"/>
  <c r="K51" i="15"/>
  <c r="K94" i="17" l="1"/>
  <c r="K91" i="17"/>
  <c r="K90" i="17"/>
  <c r="K93" i="17"/>
  <c r="J95" i="17"/>
  <c r="K92" i="17"/>
  <c r="K28" i="15"/>
  <c r="K29" i="15"/>
  <c r="J90" i="17" l="1"/>
  <c r="J94" i="17"/>
  <c r="J93" i="17"/>
  <c r="J89" i="17"/>
  <c r="J92" i="17"/>
  <c r="J91" i="17"/>
  <c r="B44" i="15"/>
  <c r="K44" i="15"/>
  <c r="M44" i="15"/>
  <c r="K5" i="15"/>
  <c r="K6" i="15"/>
  <c r="K7" i="15"/>
  <c r="K8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31" i="15"/>
  <c r="K33" i="15"/>
  <c r="K34" i="15"/>
  <c r="K36" i="15"/>
  <c r="K39" i="15"/>
  <c r="K41" i="15"/>
  <c r="K42" i="15"/>
  <c r="K43" i="15"/>
  <c r="K46" i="15"/>
  <c r="K47" i="15"/>
  <c r="K48" i="15"/>
  <c r="K49" i="15"/>
  <c r="K52" i="15"/>
  <c r="K53" i="15"/>
  <c r="K55" i="15"/>
  <c r="K56" i="15"/>
  <c r="K57" i="15"/>
  <c r="K58" i="15"/>
  <c r="K59" i="15"/>
  <c r="K61" i="15"/>
  <c r="K62" i="15"/>
  <c r="K63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9" i="15"/>
  <c r="K90" i="15"/>
  <c r="K91" i="15"/>
  <c r="K4" i="15"/>
  <c r="M42" i="15"/>
  <c r="AG99" i="15"/>
  <c r="AG97" i="15" s="1"/>
  <c r="AF99" i="15"/>
  <c r="AF97" i="15" s="1"/>
  <c r="AE99" i="15"/>
  <c r="AE93" i="15" s="1"/>
  <c r="AD99" i="15"/>
  <c r="AC99" i="15"/>
  <c r="AC96" i="15" s="1"/>
  <c r="AB99" i="15"/>
  <c r="AB97" i="15" s="1"/>
  <c r="AA99" i="15"/>
  <c r="AA97" i="15" s="1"/>
  <c r="Z99" i="15"/>
  <c r="M59" i="15"/>
  <c r="B52" i="15"/>
  <c r="M52" i="15"/>
  <c r="B53" i="15"/>
  <c r="M53" i="15"/>
  <c r="M58" i="15"/>
  <c r="M83" i="15"/>
  <c r="M47" i="15"/>
  <c r="M57" i="15"/>
  <c r="H60" i="15"/>
  <c r="M4" i="13"/>
  <c r="M5" i="13"/>
  <c r="M6" i="13"/>
  <c r="M14" i="13"/>
  <c r="M27" i="13"/>
  <c r="M28" i="13"/>
  <c r="M29" i="13"/>
  <c r="M32" i="13"/>
  <c r="M33" i="13"/>
  <c r="M45" i="13"/>
  <c r="M46" i="13"/>
  <c r="M47" i="13"/>
  <c r="M48" i="13"/>
  <c r="M49" i="13"/>
  <c r="M50" i="13"/>
  <c r="M53" i="13"/>
  <c r="M54" i="13"/>
  <c r="M55" i="13"/>
  <c r="M60" i="13"/>
  <c r="M61" i="13"/>
  <c r="M62" i="13"/>
  <c r="M70" i="13"/>
  <c r="M73" i="13"/>
  <c r="M74" i="13"/>
  <c r="M76" i="13"/>
  <c r="M77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6" i="13"/>
  <c r="M97" i="13"/>
  <c r="M98" i="13"/>
  <c r="M99" i="13"/>
  <c r="M100" i="13"/>
  <c r="M101" i="13"/>
  <c r="M102" i="13"/>
  <c r="M103" i="13"/>
  <c r="M95" i="13"/>
  <c r="M74" i="15"/>
  <c r="M75" i="15"/>
  <c r="M76" i="15"/>
  <c r="M77" i="15"/>
  <c r="M78" i="15"/>
  <c r="M79" i="15"/>
  <c r="M80" i="15"/>
  <c r="M81" i="15"/>
  <c r="M82" i="15"/>
  <c r="M84" i="15"/>
  <c r="M85" i="15"/>
  <c r="M86" i="15"/>
  <c r="M87" i="15"/>
  <c r="M90" i="15"/>
  <c r="M91" i="15"/>
  <c r="M4" i="15"/>
  <c r="M5" i="15"/>
  <c r="M6" i="15"/>
  <c r="M8" i="15"/>
  <c r="M17" i="15"/>
  <c r="M31" i="15"/>
  <c r="M33" i="15"/>
  <c r="M34" i="15"/>
  <c r="M39" i="15"/>
  <c r="M43" i="15"/>
  <c r="M46" i="15"/>
  <c r="M49" i="15"/>
  <c r="M55" i="15"/>
  <c r="M56" i="15"/>
  <c r="M61" i="15"/>
  <c r="M62" i="15"/>
  <c r="M63" i="15"/>
  <c r="M66" i="15"/>
  <c r="M67" i="15"/>
  <c r="M68" i="15"/>
  <c r="M69" i="15"/>
  <c r="M70" i="15"/>
  <c r="M72" i="15"/>
  <c r="M73" i="15"/>
  <c r="M71" i="15"/>
  <c r="H8" i="15"/>
  <c r="H9" i="15"/>
  <c r="H30" i="15"/>
  <c r="H32" i="15"/>
  <c r="H35" i="15"/>
  <c r="H40" i="15"/>
  <c r="H45" i="15"/>
  <c r="H54" i="15"/>
  <c r="H66" i="15"/>
  <c r="H67" i="15"/>
  <c r="H68" i="15"/>
  <c r="H69" i="15"/>
  <c r="H70" i="15"/>
  <c r="H73" i="15"/>
  <c r="H74" i="15"/>
  <c r="H75" i="15"/>
  <c r="H76" i="15"/>
  <c r="H77" i="15"/>
  <c r="H78" i="15"/>
  <c r="H79" i="15"/>
  <c r="H80" i="15"/>
  <c r="H82" i="15"/>
  <c r="H85" i="15"/>
  <c r="H87" i="15"/>
  <c r="Y99" i="15"/>
  <c r="Y96" i="15" s="1"/>
  <c r="X99" i="15"/>
  <c r="X94" i="15" s="1"/>
  <c r="W99" i="15"/>
  <c r="W94" i="15" s="1"/>
  <c r="V99" i="15"/>
  <c r="V98" i="15" s="1"/>
  <c r="U99" i="15"/>
  <c r="T99" i="15"/>
  <c r="T93" i="15" s="1"/>
  <c r="S99" i="15"/>
  <c r="S95" i="15" s="1"/>
  <c r="R99" i="15"/>
  <c r="R98" i="15" s="1"/>
  <c r="Q99" i="15"/>
  <c r="Q94" i="15" s="1"/>
  <c r="P99" i="15"/>
  <c r="P94" i="15" s="1"/>
  <c r="O99" i="15"/>
  <c r="O96" i="15" s="1"/>
  <c r="N99" i="15"/>
  <c r="N96" i="15" s="1"/>
  <c r="J92" i="15"/>
  <c r="B91" i="15"/>
  <c r="I87" i="15"/>
  <c r="B87" i="15"/>
  <c r="B86" i="15"/>
  <c r="I85" i="15"/>
  <c r="B85" i="15"/>
  <c r="B84" i="15"/>
  <c r="I82" i="15"/>
  <c r="B82" i="15"/>
  <c r="B81" i="15"/>
  <c r="I80" i="15"/>
  <c r="B80" i="15"/>
  <c r="I79" i="15"/>
  <c r="B79" i="15"/>
  <c r="I78" i="15"/>
  <c r="B78" i="15"/>
  <c r="I77" i="15"/>
  <c r="B77" i="15"/>
  <c r="I76" i="15"/>
  <c r="B76" i="15"/>
  <c r="I75" i="15"/>
  <c r="B75" i="15"/>
  <c r="I74" i="15"/>
  <c r="B74" i="15"/>
  <c r="I73" i="15"/>
  <c r="B73" i="15"/>
  <c r="B72" i="15"/>
  <c r="B71" i="15"/>
  <c r="I70" i="15"/>
  <c r="B70" i="15"/>
  <c r="I69" i="15"/>
  <c r="B69" i="15"/>
  <c r="I68" i="15"/>
  <c r="B68" i="15"/>
  <c r="I67" i="15"/>
  <c r="B67" i="15"/>
  <c r="I66" i="15"/>
  <c r="B66" i="15"/>
  <c r="B65" i="15"/>
  <c r="B64" i="15"/>
  <c r="B63" i="15"/>
  <c r="B62" i="15"/>
  <c r="B61" i="15"/>
  <c r="I60" i="15"/>
  <c r="B60" i="15"/>
  <c r="B56" i="15"/>
  <c r="B55" i="15"/>
  <c r="I54" i="15"/>
  <c r="B54" i="15"/>
  <c r="B49" i="15"/>
  <c r="B48" i="15"/>
  <c r="B47" i="15"/>
  <c r="B46" i="15"/>
  <c r="I45" i="15"/>
  <c r="B45" i="15"/>
  <c r="B43" i="15"/>
  <c r="B41" i="15"/>
  <c r="I40" i="15"/>
  <c r="B40" i="15"/>
  <c r="B39" i="15"/>
  <c r="B36" i="15"/>
  <c r="I35" i="15"/>
  <c r="B35" i="15"/>
  <c r="B34" i="15"/>
  <c r="B33" i="15"/>
  <c r="I32" i="15"/>
  <c r="B32" i="15"/>
  <c r="B31" i="15"/>
  <c r="B30" i="15"/>
  <c r="B23" i="15"/>
  <c r="B19" i="15"/>
  <c r="B18" i="15"/>
  <c r="B17" i="15"/>
  <c r="B16" i="15"/>
  <c r="B11" i="15"/>
  <c r="B10" i="15"/>
  <c r="I9" i="15"/>
  <c r="B9" i="15"/>
  <c r="I8" i="15"/>
  <c r="B8" i="15"/>
  <c r="B7" i="15"/>
  <c r="B6" i="15"/>
  <c r="B5" i="15"/>
  <c r="I4" i="15"/>
  <c r="H4" i="15"/>
  <c r="B4" i="15"/>
  <c r="I1" i="15"/>
  <c r="I84" i="15" s="1"/>
  <c r="H1" i="15"/>
  <c r="I30" i="15"/>
  <c r="W96" i="15"/>
  <c r="V97" i="15"/>
  <c r="K104" i="14"/>
  <c r="K105" i="14"/>
  <c r="K106" i="14"/>
  <c r="K107" i="14"/>
  <c r="K108" i="14"/>
  <c r="K109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AG101" i="14"/>
  <c r="AF117" i="14"/>
  <c r="AF115" i="14" s="1"/>
  <c r="AE117" i="14"/>
  <c r="AE111" i="14" s="1"/>
  <c r="AD117" i="14"/>
  <c r="AD113" i="14" s="1"/>
  <c r="AC117" i="14"/>
  <c r="AC114" i="14" s="1"/>
  <c r="AB117" i="14"/>
  <c r="AB111" i="14" s="1"/>
  <c r="AA117" i="14"/>
  <c r="AA114" i="14" s="1"/>
  <c r="Z117" i="14"/>
  <c r="Z115" i="14" s="1"/>
  <c r="X114" i="13"/>
  <c r="X113" i="13" s="1"/>
  <c r="W114" i="13"/>
  <c r="W113" i="13" s="1"/>
  <c r="V114" i="13"/>
  <c r="V113" i="13" s="1"/>
  <c r="U114" i="13"/>
  <c r="U113" i="13" s="1"/>
  <c r="T114" i="13"/>
  <c r="T113" i="13" s="1"/>
  <c r="S114" i="13"/>
  <c r="S113" i="13" s="1"/>
  <c r="R114" i="13"/>
  <c r="R113" i="13" s="1"/>
  <c r="Q114" i="13"/>
  <c r="Q113" i="13" s="1"/>
  <c r="P114" i="13"/>
  <c r="P113" i="13" s="1"/>
  <c r="O114" i="13"/>
  <c r="O113" i="13" s="1"/>
  <c r="N114" i="13"/>
  <c r="N113" i="13" s="1"/>
  <c r="J104" i="13"/>
  <c r="K103" i="13"/>
  <c r="I103" i="13"/>
  <c r="H103" i="13"/>
  <c r="B103" i="13"/>
  <c r="K102" i="13"/>
  <c r="I102" i="13"/>
  <c r="H102" i="13"/>
  <c r="B102" i="13"/>
  <c r="K101" i="13"/>
  <c r="I101" i="13"/>
  <c r="H101" i="13"/>
  <c r="B101" i="13"/>
  <c r="K100" i="13"/>
  <c r="I100" i="13"/>
  <c r="H100" i="13"/>
  <c r="B100" i="13"/>
  <c r="K99" i="13"/>
  <c r="I99" i="13"/>
  <c r="H99" i="13"/>
  <c r="B99" i="13"/>
  <c r="K98" i="13"/>
  <c r="I98" i="13"/>
  <c r="H98" i="13"/>
  <c r="B98" i="13"/>
  <c r="K97" i="13"/>
  <c r="I97" i="13"/>
  <c r="H97" i="13"/>
  <c r="B97" i="13"/>
  <c r="K96" i="13"/>
  <c r="I96" i="13"/>
  <c r="H96" i="13"/>
  <c r="B96" i="13"/>
  <c r="K95" i="13"/>
  <c r="I95" i="13"/>
  <c r="H95" i="13"/>
  <c r="B95" i="13"/>
  <c r="K94" i="13"/>
  <c r="I94" i="13"/>
  <c r="H94" i="13"/>
  <c r="B94" i="13"/>
  <c r="K93" i="13"/>
  <c r="I93" i="13"/>
  <c r="H93" i="13"/>
  <c r="B93" i="13"/>
  <c r="K92" i="13"/>
  <c r="I92" i="13"/>
  <c r="H92" i="13"/>
  <c r="B92" i="13"/>
  <c r="K91" i="13"/>
  <c r="I91" i="13"/>
  <c r="H91" i="13"/>
  <c r="B91" i="13"/>
  <c r="K90" i="13"/>
  <c r="I90" i="13"/>
  <c r="H90" i="13"/>
  <c r="B90" i="13"/>
  <c r="K89" i="13"/>
  <c r="I89" i="13"/>
  <c r="H89" i="13"/>
  <c r="B89" i="13"/>
  <c r="K88" i="13"/>
  <c r="I88" i="13"/>
  <c r="H88" i="13"/>
  <c r="B88" i="13"/>
  <c r="K87" i="13"/>
  <c r="I87" i="13"/>
  <c r="H87" i="13"/>
  <c r="B87" i="13"/>
  <c r="K86" i="13"/>
  <c r="I86" i="13"/>
  <c r="H86" i="13"/>
  <c r="B86" i="13"/>
  <c r="K85" i="13"/>
  <c r="H85" i="13"/>
  <c r="I85" i="13" s="1"/>
  <c r="B85" i="13"/>
  <c r="K84" i="13"/>
  <c r="I84" i="13"/>
  <c r="B84" i="13"/>
  <c r="K83" i="13"/>
  <c r="H83" i="13"/>
  <c r="I83" i="13" s="1"/>
  <c r="B83" i="13"/>
  <c r="K82" i="13"/>
  <c r="H82" i="13"/>
  <c r="I82" i="13" s="1"/>
  <c r="B82" i="13"/>
  <c r="K81" i="13"/>
  <c r="H81" i="13"/>
  <c r="I81" i="13" s="1"/>
  <c r="B81" i="13"/>
  <c r="B80" i="13"/>
  <c r="B78" i="13"/>
  <c r="K77" i="13"/>
  <c r="H77" i="13"/>
  <c r="I77" i="13" s="1"/>
  <c r="B77" i="13"/>
  <c r="K76" i="13"/>
  <c r="H76" i="13"/>
  <c r="I76" i="13" s="1"/>
  <c r="B76" i="13"/>
  <c r="H74" i="13"/>
  <c r="I74" i="13" s="1"/>
  <c r="B74" i="13"/>
  <c r="H73" i="13"/>
  <c r="I73" i="13" s="1"/>
  <c r="B73" i="13"/>
  <c r="K70" i="13"/>
  <c r="B70" i="13"/>
  <c r="K62" i="13"/>
  <c r="B62" i="13"/>
  <c r="K61" i="13"/>
  <c r="H61" i="13"/>
  <c r="I61" i="13" s="1"/>
  <c r="B61" i="13"/>
  <c r="K60" i="13"/>
  <c r="H60" i="13"/>
  <c r="I60" i="13" s="1"/>
  <c r="B60" i="13"/>
  <c r="I58" i="13"/>
  <c r="H58" i="13"/>
  <c r="I57" i="13"/>
  <c r="H57" i="13"/>
  <c r="B57" i="13"/>
  <c r="H56" i="13"/>
  <c r="I56" i="13" s="1"/>
  <c r="B56" i="13"/>
  <c r="K55" i="13"/>
  <c r="H55" i="13"/>
  <c r="I55" i="13" s="1"/>
  <c r="B55" i="13"/>
  <c r="K54" i="13"/>
  <c r="H54" i="13"/>
  <c r="I54" i="13" s="1"/>
  <c r="B54" i="13"/>
  <c r="K53" i="13"/>
  <c r="H53" i="13"/>
  <c r="I53" i="13" s="1"/>
  <c r="B53" i="13"/>
  <c r="I52" i="13"/>
  <c r="H52" i="13"/>
  <c r="I51" i="13"/>
  <c r="H51" i="13"/>
  <c r="B51" i="13"/>
  <c r="K50" i="13"/>
  <c r="H50" i="13"/>
  <c r="I50" i="13" s="1"/>
  <c r="B50" i="13"/>
  <c r="K49" i="13"/>
  <c r="H49" i="13"/>
  <c r="I49" i="13" s="1"/>
  <c r="B49" i="13"/>
  <c r="K48" i="13"/>
  <c r="H48" i="13"/>
  <c r="I48" i="13" s="1"/>
  <c r="B48" i="13"/>
  <c r="H47" i="13"/>
  <c r="I47" i="13" s="1"/>
  <c r="B47" i="13"/>
  <c r="I46" i="13"/>
  <c r="H46" i="13"/>
  <c r="B45" i="13"/>
  <c r="K33" i="13"/>
  <c r="H33" i="13"/>
  <c r="I33" i="13" s="1"/>
  <c r="B33" i="13"/>
  <c r="K32" i="13"/>
  <c r="H45" i="13" s="1"/>
  <c r="I45" i="13" s="1"/>
  <c r="H32" i="13"/>
  <c r="I32" i="13" s="1"/>
  <c r="B32" i="13"/>
  <c r="K29" i="13"/>
  <c r="H29" i="13"/>
  <c r="I29" i="13" s="1"/>
  <c r="B29" i="13"/>
  <c r="K28" i="13"/>
  <c r="H28" i="13"/>
  <c r="I28" i="13" s="1"/>
  <c r="B28" i="13"/>
  <c r="K27" i="13"/>
  <c r="H27" i="13"/>
  <c r="I27" i="13" s="1"/>
  <c r="B27" i="13"/>
  <c r="I14" i="13"/>
  <c r="B14" i="13"/>
  <c r="K13" i="13"/>
  <c r="I13" i="13"/>
  <c r="H13" i="13"/>
  <c r="I12" i="13"/>
  <c r="H12" i="13"/>
  <c r="B12" i="13"/>
  <c r="I11" i="13"/>
  <c r="H11" i="13"/>
  <c r="B11" i="13"/>
  <c r="I10" i="13"/>
  <c r="H10" i="13"/>
  <c r="B10" i="13"/>
  <c r="I9" i="13"/>
  <c r="H9" i="13"/>
  <c r="B9" i="13"/>
  <c r="I8" i="13"/>
  <c r="H8" i="13"/>
  <c r="B8" i="13"/>
  <c r="H7" i="13"/>
  <c r="I7" i="13" s="1"/>
  <c r="B7" i="13"/>
  <c r="K6" i="13"/>
  <c r="H6" i="13"/>
  <c r="I6" i="13" s="1"/>
  <c r="B6" i="13"/>
  <c r="K5" i="13"/>
  <c r="H5" i="13"/>
  <c r="I5" i="13" s="1"/>
  <c r="B5" i="13"/>
  <c r="K4" i="13"/>
  <c r="H4" i="13"/>
  <c r="I4" i="13" s="1"/>
  <c r="B4" i="13"/>
  <c r="N3" i="13"/>
  <c r="Y117" i="14"/>
  <c r="Y115" i="14" s="1"/>
  <c r="X117" i="14"/>
  <c r="X113" i="14" s="1"/>
  <c r="W117" i="14"/>
  <c r="W113" i="14" s="1"/>
  <c r="V117" i="14"/>
  <c r="V114" i="14" s="1"/>
  <c r="U117" i="14"/>
  <c r="U116" i="14" s="1"/>
  <c r="T117" i="14"/>
  <c r="T116" i="14" s="1"/>
  <c r="S117" i="14"/>
  <c r="S112" i="14" s="1"/>
  <c r="R117" i="14"/>
  <c r="R115" i="14" s="1"/>
  <c r="Q117" i="14"/>
  <c r="Q116" i="14" s="1"/>
  <c r="P117" i="14"/>
  <c r="P114" i="14" s="1"/>
  <c r="O117" i="14"/>
  <c r="O112" i="14" s="1"/>
  <c r="N117" i="14"/>
  <c r="N114" i="14" s="1"/>
  <c r="J117" i="14"/>
  <c r="J116" i="14" s="1"/>
  <c r="J110" i="14"/>
  <c r="I109" i="14"/>
  <c r="H109" i="14"/>
  <c r="B109" i="14"/>
  <c r="I108" i="14"/>
  <c r="H108" i="14"/>
  <c r="B108" i="14"/>
  <c r="B106" i="14"/>
  <c r="B105" i="14"/>
  <c r="B104" i="14"/>
  <c r="B97" i="14"/>
  <c r="I96" i="14"/>
  <c r="H96" i="14"/>
  <c r="B96" i="14"/>
  <c r="B95" i="14"/>
  <c r="I94" i="14"/>
  <c r="H94" i="14"/>
  <c r="B94" i="14"/>
  <c r="B93" i="14"/>
  <c r="I92" i="14"/>
  <c r="H92" i="14"/>
  <c r="B92" i="14"/>
  <c r="B91" i="14"/>
  <c r="B90" i="14"/>
  <c r="I89" i="14"/>
  <c r="H89" i="14"/>
  <c r="B89" i="14"/>
  <c r="B88" i="14"/>
  <c r="I87" i="14"/>
  <c r="H87" i="14"/>
  <c r="B87" i="14"/>
  <c r="B86" i="14"/>
  <c r="B85" i="14"/>
  <c r="B84" i="14"/>
  <c r="I81" i="14"/>
  <c r="H81" i="14"/>
  <c r="B81" i="14"/>
  <c r="B80" i="14"/>
  <c r="I79" i="14"/>
  <c r="H79" i="14"/>
  <c r="B79" i="14"/>
  <c r="I78" i="14"/>
  <c r="H78" i="14"/>
  <c r="B76" i="14"/>
  <c r="I75" i="14"/>
  <c r="H75" i="14"/>
  <c r="B75" i="14"/>
  <c r="I74" i="14"/>
  <c r="H74" i="14"/>
  <c r="I71" i="14"/>
  <c r="H71" i="14"/>
  <c r="B71" i="14"/>
  <c r="I70" i="14"/>
  <c r="H70" i="14"/>
  <c r="I67" i="14"/>
  <c r="H67" i="14"/>
  <c r="B67" i="14"/>
  <c r="I66" i="14"/>
  <c r="H66" i="14"/>
  <c r="I62" i="14"/>
  <c r="H62" i="14"/>
  <c r="B62" i="14"/>
  <c r="I57" i="14"/>
  <c r="H57" i="14"/>
  <c r="B57" i="14"/>
  <c r="B56" i="14"/>
  <c r="I55" i="14"/>
  <c r="H55" i="14"/>
  <c r="B55" i="14"/>
  <c r="B54" i="14"/>
  <c r="I53" i="14"/>
  <c r="H53" i="14"/>
  <c r="B53" i="14"/>
  <c r="B52" i="14"/>
  <c r="I51" i="14"/>
  <c r="H51" i="14"/>
  <c r="B51" i="14"/>
  <c r="B50" i="14"/>
  <c r="I49" i="14"/>
  <c r="H49" i="14"/>
  <c r="B49" i="14"/>
  <c r="B44" i="14"/>
  <c r="B43" i="14"/>
  <c r="I41" i="14"/>
  <c r="H41" i="14"/>
  <c r="B41" i="14"/>
  <c r="B39" i="14"/>
  <c r="B38" i="14"/>
  <c r="I37" i="14"/>
  <c r="H37" i="14"/>
  <c r="B37" i="14"/>
  <c r="B36" i="14"/>
  <c r="B35" i="14"/>
  <c r="I32" i="14"/>
  <c r="H32" i="14"/>
  <c r="B32" i="14"/>
  <c r="B31" i="14"/>
  <c r="B30" i="14"/>
  <c r="B29" i="14"/>
  <c r="B28" i="14"/>
  <c r="I27" i="14"/>
  <c r="H27" i="14"/>
  <c r="B27" i="14"/>
  <c r="B26" i="14"/>
  <c r="B25" i="14"/>
  <c r="I24" i="14"/>
  <c r="H24" i="14"/>
  <c r="B24" i="14"/>
  <c r="B22" i="14"/>
  <c r="B20" i="14"/>
  <c r="B18" i="14"/>
  <c r="I17" i="14"/>
  <c r="H17" i="14"/>
  <c r="B17" i="14"/>
  <c r="B16" i="14"/>
  <c r="I13" i="14"/>
  <c r="H13" i="14"/>
  <c r="B13" i="14"/>
  <c r="B12" i="14"/>
  <c r="B6" i="14"/>
  <c r="B5" i="14"/>
  <c r="M4" i="14"/>
  <c r="I4" i="14"/>
  <c r="H4" i="14"/>
  <c r="B4" i="14"/>
  <c r="I1" i="14"/>
  <c r="I16" i="14" s="1"/>
  <c r="H1" i="14"/>
  <c r="AF110" i="14" s="1"/>
  <c r="Y87" i="9"/>
  <c r="X87" i="9"/>
  <c r="W87" i="9"/>
  <c r="V87" i="9"/>
  <c r="U87" i="9"/>
  <c r="T87" i="9"/>
  <c r="S87" i="9"/>
  <c r="R87" i="9"/>
  <c r="Q87" i="9"/>
  <c r="P87" i="9"/>
  <c r="O87" i="9"/>
  <c r="N87" i="9"/>
  <c r="Y86" i="9"/>
  <c r="X86" i="9"/>
  <c r="W86" i="9"/>
  <c r="V86" i="9"/>
  <c r="U86" i="9"/>
  <c r="T86" i="9"/>
  <c r="S86" i="9"/>
  <c r="R86" i="9"/>
  <c r="Q86" i="9"/>
  <c r="P86" i="9"/>
  <c r="O86" i="9"/>
  <c r="N86" i="9"/>
  <c r="Y85" i="9"/>
  <c r="X85" i="9"/>
  <c r="W85" i="9"/>
  <c r="V85" i="9"/>
  <c r="U85" i="9"/>
  <c r="T85" i="9"/>
  <c r="S85" i="9"/>
  <c r="R85" i="9"/>
  <c r="Q85" i="9"/>
  <c r="P85" i="9"/>
  <c r="O85" i="9"/>
  <c r="N85" i="9"/>
  <c r="Y84" i="9"/>
  <c r="X84" i="9"/>
  <c r="W84" i="9"/>
  <c r="V84" i="9"/>
  <c r="U84" i="9"/>
  <c r="T84" i="9"/>
  <c r="S84" i="9"/>
  <c r="R84" i="9"/>
  <c r="Q84" i="9"/>
  <c r="P84" i="9"/>
  <c r="O84" i="9"/>
  <c r="N84" i="9"/>
  <c r="Y83" i="9"/>
  <c r="X83" i="9"/>
  <c r="W83" i="9"/>
  <c r="V83" i="9"/>
  <c r="U83" i="9"/>
  <c r="T83" i="9"/>
  <c r="S83" i="9"/>
  <c r="R83" i="9"/>
  <c r="Q83" i="9"/>
  <c r="P83" i="9"/>
  <c r="O83" i="9"/>
  <c r="N83" i="9"/>
  <c r="Y82" i="9"/>
  <c r="X82" i="9"/>
  <c r="W82" i="9"/>
  <c r="V82" i="9"/>
  <c r="U82" i="9"/>
  <c r="T82" i="9"/>
  <c r="S82" i="9"/>
  <c r="R82" i="9"/>
  <c r="Q82" i="9"/>
  <c r="P82" i="9"/>
  <c r="O82" i="9"/>
  <c r="N82" i="9"/>
  <c r="Y81" i="9"/>
  <c r="X81" i="9"/>
  <c r="W81" i="9"/>
  <c r="V81" i="9"/>
  <c r="U81" i="9"/>
  <c r="T81" i="9"/>
  <c r="S81" i="9"/>
  <c r="R81" i="9"/>
  <c r="Q81" i="9"/>
  <c r="P81" i="9"/>
  <c r="O81" i="9"/>
  <c r="N81" i="9"/>
  <c r="J80" i="9"/>
  <c r="B79" i="9"/>
  <c r="B77" i="9"/>
  <c r="B76" i="9"/>
  <c r="I75" i="9"/>
  <c r="H75" i="9"/>
  <c r="B75" i="9"/>
  <c r="I74" i="9"/>
  <c r="H74" i="9"/>
  <c r="B74" i="9"/>
  <c r="B73" i="9"/>
  <c r="I72" i="9"/>
  <c r="H72" i="9"/>
  <c r="B72" i="9"/>
  <c r="I71" i="9"/>
  <c r="H71" i="9"/>
  <c r="B71" i="9"/>
  <c r="B64" i="9"/>
  <c r="B63" i="9"/>
  <c r="B62" i="9"/>
  <c r="B61" i="9"/>
  <c r="K60" i="9"/>
  <c r="I60" i="9"/>
  <c r="H60" i="9"/>
  <c r="B60" i="9"/>
  <c r="K59" i="9"/>
  <c r="I59" i="9"/>
  <c r="B59" i="9"/>
  <c r="K58" i="9"/>
  <c r="B58" i="9"/>
  <c r="K57" i="9"/>
  <c r="B57" i="9"/>
  <c r="K56" i="9"/>
  <c r="B56" i="9"/>
  <c r="K55" i="9"/>
  <c r="B55" i="9"/>
  <c r="L54" i="9"/>
  <c r="K54" i="9"/>
  <c r="I54" i="9"/>
  <c r="H54" i="9"/>
  <c r="B54" i="9"/>
  <c r="K52" i="9"/>
  <c r="K51" i="9"/>
  <c r="K49" i="9"/>
  <c r="K48" i="9"/>
  <c r="K46" i="9"/>
  <c r="K45" i="9"/>
  <c r="K43" i="9"/>
  <c r="K42" i="9"/>
  <c r="K40" i="9"/>
  <c r="K39" i="9"/>
  <c r="K38" i="9"/>
  <c r="K36" i="9"/>
  <c r="B36" i="9"/>
  <c r="K35" i="9"/>
  <c r="I35" i="9"/>
  <c r="H35" i="9"/>
  <c r="B35" i="9"/>
  <c r="K34" i="9"/>
  <c r="K32" i="9"/>
  <c r="B32" i="9"/>
  <c r="L31" i="9"/>
  <c r="K31" i="9"/>
  <c r="I31" i="9"/>
  <c r="H31" i="9"/>
  <c r="B31" i="9"/>
  <c r="K30" i="9"/>
  <c r="K28" i="9"/>
  <c r="B28" i="9"/>
  <c r="K27" i="9"/>
  <c r="I27" i="9"/>
  <c r="H27" i="9"/>
  <c r="B27" i="9"/>
  <c r="K26" i="9"/>
  <c r="K25" i="9"/>
  <c r="K24" i="9"/>
  <c r="B24" i="9"/>
  <c r="K23" i="9"/>
  <c r="K22" i="9"/>
  <c r="K21" i="9"/>
  <c r="B21" i="9"/>
  <c r="K20" i="9"/>
  <c r="B20" i="9"/>
  <c r="K19" i="9"/>
  <c r="B19" i="9"/>
  <c r="K18" i="9"/>
  <c r="B18" i="9"/>
  <c r="K17" i="9"/>
  <c r="B17" i="9"/>
  <c r="K16" i="9"/>
  <c r="B16" i="9"/>
  <c r="K15" i="9"/>
  <c r="B15" i="9"/>
  <c r="K14" i="9"/>
  <c r="B14" i="9"/>
  <c r="K13" i="9"/>
  <c r="I13" i="9"/>
  <c r="H13" i="9"/>
  <c r="B13" i="9"/>
  <c r="K12" i="9"/>
  <c r="K11" i="9"/>
  <c r="K10" i="9"/>
  <c r="B10" i="9"/>
  <c r="K9" i="9"/>
  <c r="B9" i="9"/>
  <c r="K8" i="9"/>
  <c r="B8" i="9"/>
  <c r="K7" i="9"/>
  <c r="B7" i="9"/>
  <c r="K5" i="9"/>
  <c r="B5" i="9"/>
  <c r="L4" i="9"/>
  <c r="K4" i="9"/>
  <c r="I4" i="9"/>
  <c r="H4" i="9"/>
  <c r="B4" i="9"/>
  <c r="I1" i="9"/>
  <c r="I57" i="9" s="1"/>
  <c r="H1" i="9"/>
  <c r="H19" i="9" s="1"/>
  <c r="J58" i="1"/>
  <c r="L57" i="1"/>
  <c r="K57" i="1"/>
  <c r="I57" i="1"/>
  <c r="H57" i="1"/>
  <c r="B57" i="1"/>
  <c r="L56" i="1"/>
  <c r="K56" i="1"/>
  <c r="I56" i="1"/>
  <c r="H56" i="1"/>
  <c r="B56" i="1"/>
  <c r="L55" i="1"/>
  <c r="K55" i="1"/>
  <c r="I55" i="1"/>
  <c r="H55" i="1"/>
  <c r="B55" i="1"/>
  <c r="L54" i="1"/>
  <c r="K54" i="1"/>
  <c r="I54" i="1"/>
  <c r="H54" i="1"/>
  <c r="B54" i="1"/>
  <c r="L53" i="1"/>
  <c r="K53" i="1"/>
  <c r="I53" i="1"/>
  <c r="H53" i="1"/>
  <c r="B53" i="1"/>
  <c r="L52" i="1"/>
  <c r="K52" i="1"/>
  <c r="I52" i="1"/>
  <c r="H52" i="1"/>
  <c r="B52" i="1"/>
  <c r="L51" i="1"/>
  <c r="K51" i="1"/>
  <c r="I51" i="1"/>
  <c r="H51" i="1"/>
  <c r="B51" i="1"/>
  <c r="L50" i="1"/>
  <c r="K50" i="1"/>
  <c r="I50" i="1"/>
  <c r="H50" i="1"/>
  <c r="B50" i="1"/>
  <c r="L49" i="1"/>
  <c r="K49" i="1"/>
  <c r="I49" i="1"/>
  <c r="H49" i="1"/>
  <c r="B49" i="1"/>
  <c r="L48" i="1"/>
  <c r="K48" i="1"/>
  <c r="I48" i="1"/>
  <c r="H48" i="1"/>
  <c r="B48" i="1"/>
  <c r="L47" i="1"/>
  <c r="K47" i="1"/>
  <c r="I47" i="1"/>
  <c r="H47" i="1"/>
  <c r="B47" i="1"/>
  <c r="L46" i="1"/>
  <c r="K46" i="1"/>
  <c r="I46" i="1"/>
  <c r="H46" i="1"/>
  <c r="B46" i="1"/>
  <c r="L45" i="1"/>
  <c r="K45" i="1"/>
  <c r="I45" i="1"/>
  <c r="H45" i="1"/>
  <c r="B45" i="1"/>
  <c r="L44" i="1"/>
  <c r="K44" i="1"/>
  <c r="I44" i="1"/>
  <c r="H44" i="1"/>
  <c r="B44" i="1"/>
  <c r="L43" i="1"/>
  <c r="K43" i="1"/>
  <c r="I43" i="1"/>
  <c r="H43" i="1"/>
  <c r="B43" i="1"/>
  <c r="L42" i="1"/>
  <c r="K42" i="1"/>
  <c r="I42" i="1"/>
  <c r="H42" i="1"/>
  <c r="B42" i="1"/>
  <c r="L41" i="1"/>
  <c r="K41" i="1"/>
  <c r="I41" i="1"/>
  <c r="H41" i="1"/>
  <c r="B41" i="1"/>
  <c r="L40" i="1"/>
  <c r="K40" i="1"/>
  <c r="I40" i="1"/>
  <c r="H40" i="1"/>
  <c r="B40" i="1"/>
  <c r="L39" i="1"/>
  <c r="K39" i="1"/>
  <c r="I39" i="1"/>
  <c r="H39" i="1"/>
  <c r="B39" i="1"/>
  <c r="L38" i="1"/>
  <c r="K38" i="1"/>
  <c r="I38" i="1"/>
  <c r="H38" i="1"/>
  <c r="B38" i="1"/>
  <c r="L37" i="1"/>
  <c r="K37" i="1"/>
  <c r="I37" i="1"/>
  <c r="H37" i="1"/>
  <c r="B37" i="1"/>
  <c r="L36" i="1"/>
  <c r="K36" i="1"/>
  <c r="I36" i="1"/>
  <c r="H36" i="1"/>
  <c r="B36" i="1"/>
  <c r="L35" i="1"/>
  <c r="K35" i="1"/>
  <c r="I35" i="1"/>
  <c r="H35" i="1"/>
  <c r="B35" i="1"/>
  <c r="L34" i="1"/>
  <c r="K34" i="1"/>
  <c r="I34" i="1"/>
  <c r="H34" i="1"/>
  <c r="B34" i="1"/>
  <c r="L33" i="1"/>
  <c r="K33" i="1"/>
  <c r="I33" i="1"/>
  <c r="H33" i="1"/>
  <c r="B33" i="1"/>
  <c r="L32" i="1"/>
  <c r="K32" i="1"/>
  <c r="B32" i="1"/>
  <c r="K31" i="1"/>
  <c r="B31" i="1"/>
  <c r="L30" i="1"/>
  <c r="K30" i="1"/>
  <c r="B30" i="1"/>
  <c r="K29" i="1"/>
  <c r="B29" i="1"/>
  <c r="K28" i="1"/>
  <c r="B28" i="1"/>
  <c r="K27" i="1"/>
  <c r="B27" i="1"/>
  <c r="L26" i="1"/>
  <c r="K26" i="1"/>
  <c r="L25" i="1"/>
  <c r="K25" i="1"/>
  <c r="B25" i="1"/>
  <c r="K24" i="1"/>
  <c r="B24" i="1"/>
  <c r="L23" i="1"/>
  <c r="K23" i="1"/>
  <c r="B23" i="1"/>
  <c r="K22" i="1"/>
  <c r="B22" i="1"/>
  <c r="K21" i="1"/>
  <c r="B21" i="1"/>
  <c r="L20" i="1"/>
  <c r="K20" i="1"/>
  <c r="B20" i="1"/>
  <c r="L19" i="1"/>
  <c r="K19" i="1"/>
  <c r="L18" i="1"/>
  <c r="K18" i="1"/>
  <c r="K17" i="1"/>
  <c r="K16" i="1"/>
  <c r="K15" i="1"/>
  <c r="L14" i="1"/>
  <c r="K14" i="1"/>
  <c r="L13" i="1"/>
  <c r="K13" i="1"/>
  <c r="L12" i="1"/>
  <c r="K12" i="1"/>
  <c r="B12" i="1"/>
  <c r="L11" i="1"/>
  <c r="K11" i="1"/>
  <c r="L10" i="1"/>
  <c r="K10" i="1"/>
  <c r="L9" i="1"/>
  <c r="K9" i="1"/>
  <c r="L8" i="1"/>
  <c r="K8" i="1"/>
  <c r="L7" i="1"/>
  <c r="K7" i="1"/>
  <c r="L6" i="1"/>
  <c r="K6" i="1"/>
  <c r="K5" i="1"/>
  <c r="K4" i="1"/>
  <c r="B4" i="1"/>
  <c r="I1" i="1"/>
  <c r="I31" i="1" s="1"/>
  <c r="H1" i="1"/>
  <c r="P2" i="1" s="1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0" i="6"/>
  <c r="B119" i="6"/>
  <c r="B118" i="6"/>
  <c r="B114" i="6"/>
  <c r="B113" i="6"/>
  <c r="B112" i="6"/>
  <c r="B109" i="6"/>
  <c r="B108" i="6"/>
  <c r="B106" i="6"/>
  <c r="B105" i="6"/>
  <c r="B104" i="6"/>
  <c r="B103" i="6"/>
  <c r="B102" i="6"/>
  <c r="B100" i="6"/>
  <c r="B97" i="6"/>
  <c r="B96" i="6"/>
  <c r="B95" i="6"/>
  <c r="B94" i="6"/>
  <c r="B93" i="6"/>
  <c r="B92" i="6"/>
  <c r="B91" i="6"/>
  <c r="B87" i="6"/>
  <c r="B84" i="6"/>
  <c r="B83" i="6"/>
  <c r="B82" i="6"/>
  <c r="B79" i="6"/>
  <c r="B78" i="6"/>
  <c r="B77" i="6"/>
  <c r="B70" i="6"/>
  <c r="B68" i="6"/>
  <c r="B67" i="6"/>
  <c r="B66" i="6"/>
  <c r="B65" i="6"/>
  <c r="B64" i="6"/>
  <c r="B63" i="6"/>
  <c r="B62" i="6"/>
  <c r="B61" i="6"/>
  <c r="B60" i="6"/>
  <c r="B59" i="6"/>
  <c r="B58" i="6"/>
  <c r="B57" i="6"/>
  <c r="B54" i="6"/>
  <c r="B53" i="6"/>
  <c r="B52" i="6"/>
  <c r="B51" i="6"/>
  <c r="B50" i="6"/>
  <c r="B49" i="6"/>
  <c r="B48" i="6"/>
  <c r="B47" i="6"/>
  <c r="B46" i="6"/>
  <c r="B45" i="6"/>
  <c r="B44" i="6"/>
  <c r="B34" i="6"/>
  <c r="B33" i="6"/>
  <c r="B32" i="6"/>
  <c r="B31" i="6"/>
  <c r="B30" i="6"/>
  <c r="B29" i="6"/>
  <c r="B26" i="6"/>
  <c r="B23" i="6"/>
  <c r="B22" i="6"/>
  <c r="B21" i="6"/>
  <c r="B20" i="6"/>
  <c r="B19" i="6"/>
  <c r="B18" i="6"/>
  <c r="B17" i="6"/>
  <c r="B16" i="6"/>
  <c r="B15" i="6"/>
  <c r="B14" i="6"/>
  <c r="B9" i="6"/>
  <c r="B2" i="6"/>
  <c r="U3" i="13"/>
  <c r="U112" i="14" l="1"/>
  <c r="P111" i="13"/>
  <c r="P110" i="13"/>
  <c r="T111" i="13"/>
  <c r="T110" i="13"/>
  <c r="X111" i="13"/>
  <c r="X110" i="13"/>
  <c r="Q111" i="13"/>
  <c r="Q110" i="13"/>
  <c r="U111" i="13"/>
  <c r="U110" i="13"/>
  <c r="N110" i="13"/>
  <c r="N111" i="13"/>
  <c r="R110" i="13"/>
  <c r="R111" i="13"/>
  <c r="V111" i="13"/>
  <c r="V110" i="13"/>
  <c r="O111" i="13"/>
  <c r="O110" i="13"/>
  <c r="S111" i="13"/>
  <c r="S110" i="13"/>
  <c r="W111" i="13"/>
  <c r="W110" i="13"/>
  <c r="X112" i="14"/>
  <c r="O113" i="14"/>
  <c r="O115" i="14"/>
  <c r="O114" i="14"/>
  <c r="I23" i="14"/>
  <c r="I107" i="14"/>
  <c r="S116" i="14"/>
  <c r="I20" i="14"/>
  <c r="O116" i="14"/>
  <c r="I8" i="14"/>
  <c r="O111" i="14"/>
  <c r="U114" i="14"/>
  <c r="K114" i="13"/>
  <c r="X115" i="14"/>
  <c r="T113" i="14"/>
  <c r="X114" i="14"/>
  <c r="T112" i="14"/>
  <c r="Y113" i="14"/>
  <c r="Q112" i="14"/>
  <c r="R113" i="14"/>
  <c r="J111" i="14"/>
  <c r="U115" i="14"/>
  <c r="U113" i="14"/>
  <c r="Q111" i="14"/>
  <c r="J114" i="14"/>
  <c r="Y112" i="14"/>
  <c r="J115" i="14"/>
  <c r="Q115" i="14"/>
  <c r="U111" i="14"/>
  <c r="H100" i="14"/>
  <c r="R111" i="14"/>
  <c r="K104" i="13"/>
  <c r="H99" i="14"/>
  <c r="I99" i="14" s="1"/>
  <c r="R112" i="14"/>
  <c r="R104" i="13"/>
  <c r="O3" i="13"/>
  <c r="AE113" i="14"/>
  <c r="AD111" i="14"/>
  <c r="AA113" i="14"/>
  <c r="AE116" i="14"/>
  <c r="V96" i="15"/>
  <c r="AA111" i="14"/>
  <c r="AE114" i="14"/>
  <c r="Q107" i="13"/>
  <c r="Q106" i="13"/>
  <c r="Q112" i="13"/>
  <c r="Q105" i="13"/>
  <c r="Q109" i="13"/>
  <c r="Q108" i="13"/>
  <c r="U107" i="13"/>
  <c r="U106" i="13"/>
  <c r="U112" i="13"/>
  <c r="U105" i="13"/>
  <c r="U109" i="13"/>
  <c r="U108" i="13"/>
  <c r="N108" i="13"/>
  <c r="N109" i="13"/>
  <c r="N106" i="13"/>
  <c r="N112" i="13"/>
  <c r="N107" i="13"/>
  <c r="N105" i="13"/>
  <c r="R108" i="13"/>
  <c r="R107" i="13"/>
  <c r="R106" i="13"/>
  <c r="R112" i="13"/>
  <c r="R105" i="13"/>
  <c r="R109" i="13"/>
  <c r="V108" i="13"/>
  <c r="V107" i="13"/>
  <c r="V106" i="13"/>
  <c r="V112" i="13"/>
  <c r="V105" i="13"/>
  <c r="V109" i="13"/>
  <c r="O105" i="13"/>
  <c r="O109" i="13"/>
  <c r="O108" i="13"/>
  <c r="O107" i="13"/>
  <c r="O106" i="13"/>
  <c r="O112" i="13"/>
  <c r="S105" i="13"/>
  <c r="S109" i="13"/>
  <c r="S108" i="13"/>
  <c r="S107" i="13"/>
  <c r="S106" i="13"/>
  <c r="S112" i="13"/>
  <c r="W105" i="13"/>
  <c r="W109" i="13"/>
  <c r="W108" i="13"/>
  <c r="W107" i="13"/>
  <c r="W106" i="13"/>
  <c r="W112" i="13"/>
  <c r="P106" i="13"/>
  <c r="P112" i="13"/>
  <c r="P105" i="13"/>
  <c r="P109" i="13"/>
  <c r="P108" i="13"/>
  <c r="P107" i="13"/>
  <c r="T106" i="13"/>
  <c r="T112" i="13"/>
  <c r="T105" i="13"/>
  <c r="T109" i="13"/>
  <c r="T108" i="13"/>
  <c r="T107" i="13"/>
  <c r="X106" i="13"/>
  <c r="X105" i="13"/>
  <c r="X109" i="13"/>
  <c r="X108" i="13"/>
  <c r="X107" i="13"/>
  <c r="X112" i="13"/>
  <c r="X2" i="13"/>
  <c r="AC2" i="14"/>
  <c r="N104" i="13"/>
  <c r="N2" i="9"/>
  <c r="N2" i="1"/>
  <c r="T2" i="13"/>
  <c r="Q104" i="13"/>
  <c r="H40" i="14"/>
  <c r="I40" i="14" s="1"/>
  <c r="V3" i="13"/>
  <c r="H17" i="9"/>
  <c r="I17" i="9" s="1"/>
  <c r="W80" i="9"/>
  <c r="Q2" i="14"/>
  <c r="P3" i="9"/>
  <c r="H95" i="14"/>
  <c r="I95" i="14" s="1"/>
  <c r="H11" i="9"/>
  <c r="I11" i="9" s="1"/>
  <c r="H38" i="14"/>
  <c r="I38" i="14" s="1"/>
  <c r="H52" i="14"/>
  <c r="I52" i="14" s="1"/>
  <c r="I27" i="1"/>
  <c r="T110" i="14"/>
  <c r="H90" i="14"/>
  <c r="I90" i="14" s="1"/>
  <c r="U110" i="14"/>
  <c r="S110" i="14"/>
  <c r="AA3" i="14"/>
  <c r="P3" i="13"/>
  <c r="W3" i="13"/>
  <c r="X110" i="14"/>
  <c r="H58" i="14"/>
  <c r="I58" i="14" s="1"/>
  <c r="H7" i="14"/>
  <c r="I7" i="14" s="1"/>
  <c r="S3" i="14"/>
  <c r="T2" i="14"/>
  <c r="P104" i="13"/>
  <c r="AD2" i="14"/>
  <c r="O104" i="13"/>
  <c r="X3" i="13"/>
  <c r="S2" i="13"/>
  <c r="H29" i="14"/>
  <c r="I29" i="14" s="1"/>
  <c r="U3" i="14"/>
  <c r="V2" i="14"/>
  <c r="O2" i="14"/>
  <c r="H39" i="14"/>
  <c r="I39" i="14" s="1"/>
  <c r="H72" i="14"/>
  <c r="I72" i="14" s="1"/>
  <c r="T104" i="13"/>
  <c r="Z3" i="14"/>
  <c r="H60" i="14"/>
  <c r="I60" i="14" s="1"/>
  <c r="H29" i="9"/>
  <c r="I29" i="9" s="1"/>
  <c r="Y3" i="9"/>
  <c r="Q114" i="14"/>
  <c r="S104" i="13"/>
  <c r="Q3" i="13"/>
  <c r="V104" i="13"/>
  <c r="T3" i="13"/>
  <c r="U104" i="13"/>
  <c r="S3" i="13"/>
  <c r="H30" i="9"/>
  <c r="I30" i="9" s="1"/>
  <c r="R2" i="9"/>
  <c r="H40" i="9"/>
  <c r="I40" i="9" s="1"/>
  <c r="W3" i="9"/>
  <c r="P115" i="14"/>
  <c r="W114" i="14"/>
  <c r="H77" i="9"/>
  <c r="I77" i="9" s="1"/>
  <c r="H33" i="9"/>
  <c r="I33" i="9" s="1"/>
  <c r="R3" i="9"/>
  <c r="H46" i="9"/>
  <c r="I46" i="9" s="1"/>
  <c r="P113" i="14"/>
  <c r="W116" i="14"/>
  <c r="U3" i="9"/>
  <c r="H79" i="9"/>
  <c r="I79" i="9" s="1"/>
  <c r="H14" i="9"/>
  <c r="I14" i="9" s="1"/>
  <c r="H56" i="9"/>
  <c r="H58" i="9"/>
  <c r="I58" i="9" s="1"/>
  <c r="J112" i="14"/>
  <c r="J113" i="14"/>
  <c r="AC111" i="14"/>
  <c r="O2" i="9"/>
  <c r="AA115" i="14"/>
  <c r="AF114" i="14"/>
  <c r="AF111" i="14"/>
  <c r="W111" i="14"/>
  <c r="Y114" i="14"/>
  <c r="AF112" i="14"/>
  <c r="W115" i="14"/>
  <c r="W112" i="14"/>
  <c r="V94" i="15"/>
  <c r="H38" i="15"/>
  <c r="I38" i="15" s="1"/>
  <c r="H65" i="15"/>
  <c r="I65" i="15" s="1"/>
  <c r="AA95" i="15"/>
  <c r="AA94" i="15"/>
  <c r="AA98" i="15"/>
  <c r="Q98" i="15"/>
  <c r="W98" i="15"/>
  <c r="Q92" i="15"/>
  <c r="W104" i="13"/>
  <c r="AC112" i="14"/>
  <c r="Z111" i="14"/>
  <c r="AC116" i="14"/>
  <c r="K110" i="14"/>
  <c r="AC115" i="14"/>
  <c r="K58" i="1"/>
  <c r="AC113" i="14"/>
  <c r="AE115" i="14"/>
  <c r="H4" i="1"/>
  <c r="I4" i="1" s="1"/>
  <c r="H30" i="1"/>
  <c r="I30" i="1" s="1"/>
  <c r="O3" i="9"/>
  <c r="H26" i="9"/>
  <c r="I26" i="9" s="1"/>
  <c r="H9" i="1"/>
  <c r="I9" i="1" s="1"/>
  <c r="H12" i="1"/>
  <c r="I12" i="1" s="1"/>
  <c r="U2" i="9"/>
  <c r="H10" i="9"/>
  <c r="I10" i="9" s="1"/>
  <c r="I19" i="9"/>
  <c r="H84" i="14"/>
  <c r="I84" i="14" s="1"/>
  <c r="P3" i="14"/>
  <c r="H91" i="14"/>
  <c r="I91" i="14" s="1"/>
  <c r="H30" i="14"/>
  <c r="I30" i="14" s="1"/>
  <c r="U2" i="14"/>
  <c r="Y3" i="14"/>
  <c r="H63" i="14"/>
  <c r="I63" i="14" s="1"/>
  <c r="Y110" i="14"/>
  <c r="N3" i="14"/>
  <c r="H42" i="14"/>
  <c r="I42" i="14" s="1"/>
  <c r="H54" i="14"/>
  <c r="I54" i="14" s="1"/>
  <c r="N110" i="14"/>
  <c r="S2" i="14"/>
  <c r="W3" i="14"/>
  <c r="H73" i="14"/>
  <c r="I73" i="14" s="1"/>
  <c r="W110" i="14"/>
  <c r="H31" i="14"/>
  <c r="I31" i="14" s="1"/>
  <c r="U80" i="9"/>
  <c r="H22" i="9"/>
  <c r="I22" i="9" s="1"/>
  <c r="N80" i="9"/>
  <c r="V3" i="9"/>
  <c r="H37" i="9"/>
  <c r="I37" i="9" s="1"/>
  <c r="H78" i="9"/>
  <c r="I78" i="9" s="1"/>
  <c r="O3" i="1"/>
  <c r="Y2" i="1"/>
  <c r="H88" i="14"/>
  <c r="I88" i="14" s="1"/>
  <c r="H64" i="14"/>
  <c r="I64" i="14" s="1"/>
  <c r="H28" i="1"/>
  <c r="I28" i="1" s="1"/>
  <c r="V3" i="1"/>
  <c r="Q3" i="1"/>
  <c r="X104" i="13"/>
  <c r="R3" i="13"/>
  <c r="S2" i="9"/>
  <c r="AB3" i="14"/>
  <c r="AC110" i="14"/>
  <c r="AC3" i="14"/>
  <c r="Z110" i="14"/>
  <c r="S3" i="9"/>
  <c r="H44" i="14"/>
  <c r="I44" i="14" s="1"/>
  <c r="H28" i="9"/>
  <c r="I28" i="9" s="1"/>
  <c r="I102" i="14"/>
  <c r="H59" i="14"/>
  <c r="I59" i="14" s="1"/>
  <c r="H11" i="1"/>
  <c r="I11" i="1" s="1"/>
  <c r="H85" i="14"/>
  <c r="I85" i="14" s="1"/>
  <c r="H25" i="14"/>
  <c r="I25" i="14" s="1"/>
  <c r="Y2" i="14"/>
  <c r="H11" i="14"/>
  <c r="I11" i="14" s="1"/>
  <c r="H76" i="14"/>
  <c r="I76" i="14" s="1"/>
  <c r="H104" i="14"/>
  <c r="I104" i="14" s="1"/>
  <c r="N2" i="14"/>
  <c r="R3" i="14"/>
  <c r="H43" i="14"/>
  <c r="I43" i="14" s="1"/>
  <c r="H56" i="14"/>
  <c r="I56" i="14" s="1"/>
  <c r="R110" i="14"/>
  <c r="W2" i="14"/>
  <c r="H5" i="14"/>
  <c r="I5" i="14" s="1"/>
  <c r="H65" i="14"/>
  <c r="I65" i="14" s="1"/>
  <c r="H98" i="14"/>
  <c r="I98" i="14" s="1"/>
  <c r="H93" i="14"/>
  <c r="I93" i="14" s="1"/>
  <c r="H26" i="14"/>
  <c r="I26" i="14" s="1"/>
  <c r="W2" i="1"/>
  <c r="Q2" i="1"/>
  <c r="H35" i="14"/>
  <c r="I35" i="14" s="1"/>
  <c r="H25" i="1"/>
  <c r="I25" i="1" s="1"/>
  <c r="R3" i="1"/>
  <c r="U2" i="1"/>
  <c r="H105" i="14"/>
  <c r="I105" i="14" s="1"/>
  <c r="AE3" i="14"/>
  <c r="AE2" i="14"/>
  <c r="AB110" i="14"/>
  <c r="AF2" i="14"/>
  <c r="H48" i="14"/>
  <c r="I48" i="14" s="1"/>
  <c r="H97" i="14"/>
  <c r="I97" i="14" s="1"/>
  <c r="H36" i="14"/>
  <c r="I36" i="14" s="1"/>
  <c r="X3" i="1"/>
  <c r="H68" i="14"/>
  <c r="I68" i="14" s="1"/>
  <c r="X2" i="14"/>
  <c r="Q3" i="14"/>
  <c r="H12" i="14"/>
  <c r="I12" i="14" s="1"/>
  <c r="H82" i="14"/>
  <c r="I82" i="14" s="1"/>
  <c r="Q110" i="14"/>
  <c r="R2" i="14"/>
  <c r="V3" i="14"/>
  <c r="H50" i="14"/>
  <c r="I50" i="14" s="1"/>
  <c r="H80" i="14"/>
  <c r="I80" i="14" s="1"/>
  <c r="V110" i="14"/>
  <c r="O3" i="14"/>
  <c r="H6" i="14"/>
  <c r="I6" i="14" s="1"/>
  <c r="H69" i="14"/>
  <c r="I69" i="14" s="1"/>
  <c r="O110" i="14"/>
  <c r="H86" i="14"/>
  <c r="I86" i="14" s="1"/>
  <c r="X3" i="14"/>
  <c r="H21" i="1"/>
  <c r="I21" i="1" s="1"/>
  <c r="P110" i="14"/>
  <c r="H77" i="14"/>
  <c r="I77" i="14" s="1"/>
  <c r="H28" i="14"/>
  <c r="I28" i="14" s="1"/>
  <c r="H14" i="1"/>
  <c r="I14" i="1" s="1"/>
  <c r="R2" i="1"/>
  <c r="P2" i="14"/>
  <c r="AA2" i="14"/>
  <c r="AE110" i="14"/>
  <c r="AB2" i="14"/>
  <c r="Y3" i="15"/>
  <c r="S115" i="14"/>
  <c r="I9" i="14"/>
  <c r="I18" i="14"/>
  <c r="H55" i="9"/>
  <c r="W2" i="9"/>
  <c r="H25" i="9"/>
  <c r="I25" i="9" s="1"/>
  <c r="R80" i="9"/>
  <c r="V2" i="9"/>
  <c r="H15" i="9"/>
  <c r="I15" i="9" s="1"/>
  <c r="H32" i="9"/>
  <c r="I32" i="9" s="1"/>
  <c r="H49" i="9"/>
  <c r="I49" i="9" s="1"/>
  <c r="O80" i="9"/>
  <c r="N111" i="14"/>
  <c r="T2" i="9"/>
  <c r="I22" i="14"/>
  <c r="T3" i="9"/>
  <c r="Q80" i="9"/>
  <c r="Y111" i="14"/>
  <c r="I21" i="14"/>
  <c r="T111" i="14"/>
  <c r="Q113" i="14"/>
  <c r="H5" i="9"/>
  <c r="I5" i="9" s="1"/>
  <c r="H9" i="9"/>
  <c r="I9" i="9" s="1"/>
  <c r="Q3" i="9"/>
  <c r="K80" i="9"/>
  <c r="AA112" i="14"/>
  <c r="AE112" i="14"/>
  <c r="AB115" i="14"/>
  <c r="AD115" i="14"/>
  <c r="AA116" i="14"/>
  <c r="N98" i="15"/>
  <c r="V93" i="15"/>
  <c r="V95" i="15"/>
  <c r="S113" i="14"/>
  <c r="Z112" i="14"/>
  <c r="Z113" i="14"/>
  <c r="T114" i="14"/>
  <c r="S114" i="14"/>
  <c r="I100" i="14"/>
  <c r="H20" i="9"/>
  <c r="I20" i="9" s="1"/>
  <c r="Q2" i="9"/>
  <c r="H76" i="9"/>
  <c r="I76" i="9" s="1"/>
  <c r="V80" i="9"/>
  <c r="N3" i="9"/>
  <c r="H12" i="9"/>
  <c r="I12" i="9" s="1"/>
  <c r="H16" i="9"/>
  <c r="I16" i="9" s="1"/>
  <c r="H43" i="9"/>
  <c r="I43" i="9" s="1"/>
  <c r="H52" i="9"/>
  <c r="I52" i="9" s="1"/>
  <c r="S80" i="9"/>
  <c r="Y116" i="14"/>
  <c r="H23" i="9"/>
  <c r="I23" i="9" s="1"/>
  <c r="T80" i="9"/>
  <c r="Y2" i="9"/>
  <c r="H36" i="9"/>
  <c r="I36" i="9" s="1"/>
  <c r="T115" i="14"/>
  <c r="X3" i="9"/>
  <c r="X2" i="9"/>
  <c r="P2" i="9"/>
  <c r="S111" i="14"/>
  <c r="AB116" i="14"/>
  <c r="H51" i="15"/>
  <c r="I51" i="15" s="1"/>
  <c r="H37" i="15"/>
  <c r="I37" i="15" s="1"/>
  <c r="Q95" i="15"/>
  <c r="Q96" i="15"/>
  <c r="AB95" i="15"/>
  <c r="W95" i="15"/>
  <c r="S96" i="15"/>
  <c r="S98" i="15"/>
  <c r="W97" i="15"/>
  <c r="S94" i="15"/>
  <c r="O95" i="15"/>
  <c r="AA93" i="15"/>
  <c r="S97" i="15"/>
  <c r="W93" i="15"/>
  <c r="S93" i="15"/>
  <c r="O93" i="15"/>
  <c r="P98" i="15"/>
  <c r="O94" i="15"/>
  <c r="H16" i="15"/>
  <c r="I16" i="15" s="1"/>
  <c r="U2" i="15"/>
  <c r="V3" i="15"/>
  <c r="N92" i="15"/>
  <c r="O2" i="15"/>
  <c r="H34" i="15"/>
  <c r="I34" i="15" s="1"/>
  <c r="T2" i="15"/>
  <c r="W3" i="15"/>
  <c r="H56" i="15"/>
  <c r="I56" i="15" s="1"/>
  <c r="P97" i="15"/>
  <c r="O97" i="15"/>
  <c r="X96" i="15"/>
  <c r="T98" i="15"/>
  <c r="H62" i="15"/>
  <c r="I62" i="15" s="1"/>
  <c r="H17" i="15"/>
  <c r="I17" i="15" s="1"/>
  <c r="H58" i="15"/>
  <c r="I58" i="15" s="1"/>
  <c r="H59" i="15"/>
  <c r="I59" i="15" s="1"/>
  <c r="AF3" i="15"/>
  <c r="AA92" i="15"/>
  <c r="Z92" i="15"/>
  <c r="AB92" i="15"/>
  <c r="AG3" i="15"/>
  <c r="P2" i="15"/>
  <c r="P92" i="15"/>
  <c r="W92" i="15"/>
  <c r="H11" i="15"/>
  <c r="I11" i="15" s="1"/>
  <c r="H33" i="15"/>
  <c r="I33" i="15" s="1"/>
  <c r="H43" i="15"/>
  <c r="I43" i="15" s="1"/>
  <c r="H61" i="15"/>
  <c r="I61" i="15" s="1"/>
  <c r="X2" i="15"/>
  <c r="H52" i="15"/>
  <c r="I52" i="15" s="1"/>
  <c r="AD92" i="15"/>
  <c r="AE2" i="15"/>
  <c r="Z2" i="15"/>
  <c r="AF92" i="15"/>
  <c r="H50" i="15"/>
  <c r="I50" i="15" s="1"/>
  <c r="Q2" i="15"/>
  <c r="R3" i="15"/>
  <c r="S92" i="15"/>
  <c r="Q3" i="15"/>
  <c r="V92" i="15"/>
  <c r="T3" i="15"/>
  <c r="Y92" i="15"/>
  <c r="T92" i="15"/>
  <c r="S3" i="15"/>
  <c r="V2" i="15"/>
  <c r="S2" i="15"/>
  <c r="H55" i="15"/>
  <c r="I55" i="15" s="1"/>
  <c r="H72" i="15"/>
  <c r="I72" i="15" s="1"/>
  <c r="H90" i="15"/>
  <c r="I90" i="15" s="1"/>
  <c r="H10" i="15"/>
  <c r="I10" i="15" s="1"/>
  <c r="H36" i="15"/>
  <c r="I36" i="15" s="1"/>
  <c r="H89" i="15"/>
  <c r="I89" i="15" s="1"/>
  <c r="H57" i="15"/>
  <c r="I57" i="15" s="1"/>
  <c r="H19" i="15"/>
  <c r="I19" i="15" s="1"/>
  <c r="AC3" i="15"/>
  <c r="Z3" i="15"/>
  <c r="AC92" i="15"/>
  <c r="AD2" i="15"/>
  <c r="H23" i="15"/>
  <c r="I23" i="15" s="1"/>
  <c r="H42" i="15"/>
  <c r="I42" i="15" s="1"/>
  <c r="U3" i="15"/>
  <c r="X3" i="15"/>
  <c r="X92" i="15"/>
  <c r="O3" i="15"/>
  <c r="O92" i="15"/>
  <c r="Y2" i="15"/>
  <c r="R92" i="15"/>
  <c r="P3" i="15"/>
  <c r="U92" i="15"/>
  <c r="R2" i="15"/>
  <c r="W2" i="15"/>
  <c r="N2" i="15"/>
  <c r="N3" i="15"/>
  <c r="H41" i="15"/>
  <c r="I41" i="15" s="1"/>
  <c r="H46" i="15"/>
  <c r="I46" i="15" s="1"/>
  <c r="H71" i="15"/>
  <c r="I71" i="15" s="1"/>
  <c r="H6" i="15"/>
  <c r="I6" i="15" s="1"/>
  <c r="H86" i="15"/>
  <c r="I86" i="15" s="1"/>
  <c r="H63" i="15"/>
  <c r="I63" i="15" s="1"/>
  <c r="H53" i="15"/>
  <c r="I53" i="15" s="1"/>
  <c r="AB3" i="15"/>
  <c r="AD3" i="15"/>
  <c r="AB2" i="15"/>
  <c r="AE3" i="15"/>
  <c r="AG2" i="15"/>
  <c r="H44" i="15"/>
  <c r="I44" i="15" s="1"/>
  <c r="H47" i="15"/>
  <c r="I47" i="15" s="1"/>
  <c r="H91" i="15"/>
  <c r="I91" i="15" s="1"/>
  <c r="H7" i="15"/>
  <c r="I7" i="15" s="1"/>
  <c r="H39" i="15"/>
  <c r="I39" i="15" s="1"/>
  <c r="H48" i="15"/>
  <c r="I48" i="15" s="1"/>
  <c r="H5" i="15"/>
  <c r="I5" i="15" s="1"/>
  <c r="H18" i="15"/>
  <c r="I18" i="15" s="1"/>
  <c r="I20" i="15"/>
  <c r="H49" i="15"/>
  <c r="I49" i="15" s="1"/>
  <c r="AA2" i="15"/>
  <c r="AC2" i="15"/>
  <c r="AE92" i="15"/>
  <c r="AF2" i="15"/>
  <c r="AA3" i="15"/>
  <c r="AG92" i="15"/>
  <c r="AC97" i="15"/>
  <c r="AC95" i="15"/>
  <c r="AG95" i="15"/>
  <c r="K99" i="15"/>
  <c r="J99" i="15" s="1"/>
  <c r="X93" i="15"/>
  <c r="T95" i="15"/>
  <c r="P95" i="15"/>
  <c r="P93" i="15"/>
  <c r="O98" i="15"/>
  <c r="AC93" i="15"/>
  <c r="AG94" i="15"/>
  <c r="AA96" i="15"/>
  <c r="T94" i="15"/>
  <c r="T97" i="15"/>
  <c r="P96" i="15"/>
  <c r="AC98" i="15"/>
  <c r="AG93" i="15"/>
  <c r="AG98" i="15"/>
  <c r="X95" i="15"/>
  <c r="T96" i="15"/>
  <c r="AC94" i="15"/>
  <c r="AG96" i="15"/>
  <c r="AE98" i="15"/>
  <c r="K92" i="15"/>
  <c r="AE94" i="15"/>
  <c r="AE95" i="15"/>
  <c r="AE97" i="15"/>
  <c r="N116" i="14"/>
  <c r="H23" i="1"/>
  <c r="I23" i="1" s="1"/>
  <c r="H20" i="1"/>
  <c r="I20" i="1" s="1"/>
  <c r="H8" i="1"/>
  <c r="I8" i="1" s="1"/>
  <c r="H22" i="1"/>
  <c r="I22" i="1" s="1"/>
  <c r="H106" i="14"/>
  <c r="I106" i="14" s="1"/>
  <c r="H101" i="14"/>
  <c r="I101" i="14" s="1"/>
  <c r="AD110" i="14"/>
  <c r="AF3" i="14"/>
  <c r="Z2" i="14"/>
  <c r="AD3" i="14"/>
  <c r="AA110" i="14"/>
  <c r="P116" i="14"/>
  <c r="P111" i="14"/>
  <c r="P112" i="14"/>
  <c r="X116" i="14"/>
  <c r="X111" i="14"/>
  <c r="K117" i="14"/>
  <c r="Z95" i="15"/>
  <c r="Z93" i="15"/>
  <c r="Z98" i="15"/>
  <c r="Z96" i="15"/>
  <c r="Z97" i="15"/>
  <c r="Z94" i="15"/>
  <c r="AD93" i="15"/>
  <c r="AD95" i="15"/>
  <c r="AD96" i="15"/>
  <c r="AD94" i="15"/>
  <c r="H7" i="1"/>
  <c r="I7" i="1" s="1"/>
  <c r="X2" i="1"/>
  <c r="T2" i="1"/>
  <c r="W3" i="1"/>
  <c r="S2" i="1"/>
  <c r="H18" i="1"/>
  <c r="H6" i="1"/>
  <c r="I6" i="1" s="1"/>
  <c r="H19" i="1"/>
  <c r="N3" i="1"/>
  <c r="H10" i="1"/>
  <c r="I10" i="1" s="1"/>
  <c r="N115" i="14"/>
  <c r="T3" i="14"/>
  <c r="H46" i="14"/>
  <c r="I46" i="14" s="1"/>
  <c r="U93" i="15"/>
  <c r="U94" i="15"/>
  <c r="U98" i="15"/>
  <c r="U96" i="15"/>
  <c r="U95" i="15"/>
  <c r="Y98" i="15"/>
  <c r="Y95" i="15"/>
  <c r="Y93" i="15"/>
  <c r="Y94" i="15"/>
  <c r="Y97" i="15"/>
  <c r="AD98" i="15"/>
  <c r="V112" i="14"/>
  <c r="V111" i="14"/>
  <c r="V115" i="14"/>
  <c r="V113" i="14"/>
  <c r="U3" i="1"/>
  <c r="S3" i="1"/>
  <c r="O2" i="1"/>
  <c r="Y3" i="1"/>
  <c r="P3" i="1"/>
  <c r="H29" i="1"/>
  <c r="I29" i="1" s="1"/>
  <c r="H26" i="1"/>
  <c r="I26" i="1" s="1"/>
  <c r="H24" i="1"/>
  <c r="I24" i="1" s="1"/>
  <c r="H13" i="1"/>
  <c r="I13" i="1" s="1"/>
  <c r="H5" i="1"/>
  <c r="I5" i="1" s="1"/>
  <c r="V2" i="1"/>
  <c r="H32" i="1"/>
  <c r="I32" i="1" s="1"/>
  <c r="T3" i="1"/>
  <c r="V116" i="14"/>
  <c r="N112" i="14"/>
  <c r="R116" i="14"/>
  <c r="R114" i="14"/>
  <c r="U97" i="15"/>
  <c r="N94" i="15"/>
  <c r="N97" i="15"/>
  <c r="N93" i="15"/>
  <c r="R94" i="15"/>
  <c r="R95" i="15"/>
  <c r="R97" i="15"/>
  <c r="R96" i="15"/>
  <c r="R93" i="15"/>
  <c r="AD97" i="15"/>
  <c r="AB93" i="15"/>
  <c r="AB98" i="15"/>
  <c r="AB94" i="15"/>
  <c r="AB96" i="15"/>
  <c r="AF94" i="15"/>
  <c r="AF98" i="15"/>
  <c r="AF96" i="15"/>
  <c r="AF93" i="15"/>
  <c r="AF95" i="15"/>
  <c r="H7" i="9"/>
  <c r="I7" i="9" s="1"/>
  <c r="H34" i="9"/>
  <c r="I34" i="9" s="1"/>
  <c r="H8" i="9"/>
  <c r="I8" i="9" s="1"/>
  <c r="P80" i="9"/>
  <c r="AF113" i="14"/>
  <c r="Z116" i="14"/>
  <c r="AB112" i="14"/>
  <c r="AD116" i="14"/>
  <c r="Z114" i="14"/>
  <c r="AB114" i="14"/>
  <c r="AD114" i="14"/>
  <c r="AF116" i="14"/>
  <c r="Q93" i="15"/>
  <c r="X98" i="15"/>
  <c r="X97" i="15"/>
  <c r="I31" i="15"/>
  <c r="I21" i="15"/>
  <c r="AB113" i="14"/>
  <c r="AD112" i="14"/>
  <c r="Q97" i="15"/>
  <c r="I81" i="15"/>
  <c r="AE96" i="15"/>
  <c r="K108" i="13" l="1"/>
  <c r="K113" i="13"/>
  <c r="K107" i="13"/>
  <c r="K112" i="13"/>
  <c r="J114" i="13"/>
  <c r="K106" i="13"/>
  <c r="K109" i="13"/>
  <c r="K105" i="13"/>
  <c r="K111" i="13"/>
  <c r="K110" i="13"/>
  <c r="H59" i="9"/>
  <c r="K95" i="15"/>
  <c r="J95" i="15" s="1"/>
  <c r="K97" i="15"/>
  <c r="J97" i="15" s="1"/>
  <c r="K96" i="15"/>
  <c r="J96" i="15" s="1"/>
  <c r="K93" i="15"/>
  <c r="J93" i="15" s="1"/>
  <c r="K94" i="15"/>
  <c r="J94" i="15" s="1"/>
  <c r="K98" i="15"/>
  <c r="J98" i="15" s="1"/>
  <c r="K115" i="14"/>
  <c r="K114" i="14"/>
  <c r="K116" i="14"/>
  <c r="K111" i="14"/>
  <c r="K112" i="14"/>
  <c r="K113" i="14"/>
  <c r="AG89" i="17"/>
  <c r="AI92" i="17"/>
  <c r="AI89" i="17"/>
  <c r="AI90" i="17"/>
  <c r="AI91" i="17"/>
  <c r="AI94" i="17"/>
  <c r="AI93" i="17"/>
  <c r="AH89" i="17"/>
  <c r="AH94" i="17"/>
  <c r="AH93" i="17"/>
  <c r="AH92" i="17"/>
  <c r="AH91" i="17"/>
  <c r="AH90" i="17"/>
  <c r="AJ93" i="17"/>
  <c r="AJ91" i="17"/>
  <c r="AJ92" i="17"/>
  <c r="AJ94" i="17"/>
  <c r="AJ90" i="17"/>
  <c r="AJ89" i="17"/>
  <c r="AK94" i="17"/>
  <c r="AK89" i="17"/>
  <c r="AK92" i="17"/>
  <c r="AK91" i="17"/>
  <c r="AK93" i="17"/>
  <c r="AK90" i="17"/>
  <c r="Y64" i="19"/>
  <c r="AJ94" i="27"/>
  <c r="AJ99" i="27"/>
  <c r="AJ98" i="27"/>
  <c r="AJ97" i="27"/>
  <c r="AJ93" i="27"/>
  <c r="AJ96" i="27"/>
  <c r="AJ95" i="27"/>
  <c r="AJ100" i="27"/>
  <c r="J113" i="13" l="1"/>
  <c r="J111" i="13"/>
  <c r="J112" i="13"/>
  <c r="J108" i="13"/>
  <c r="J106" i="13"/>
  <c r="J107" i="13"/>
  <c r="J110" i="13"/>
  <c r="J109" i="13"/>
  <c r="J105" i="13"/>
  <c r="N133" i="40"/>
  <c r="R133" i="40"/>
  <c r="V133" i="40"/>
  <c r="Z133" i="40"/>
  <c r="AD133" i="40"/>
  <c r="AH133" i="40"/>
  <c r="AL133" i="40"/>
  <c r="AP133" i="40"/>
  <c r="O133" i="40"/>
  <c r="S133" i="40"/>
  <c r="W133" i="40"/>
  <c r="AA133" i="40"/>
  <c r="AE133" i="40"/>
  <c r="AI133" i="40"/>
  <c r="AM133" i="40"/>
  <c r="P133" i="40"/>
  <c r="T133" i="40"/>
  <c r="X133" i="40"/>
  <c r="AB133" i="40"/>
  <c r="AF133" i="40"/>
  <c r="AJ133" i="40"/>
  <c r="AN133" i="40"/>
  <c r="Q133" i="40"/>
  <c r="U133" i="40"/>
  <c r="Y133" i="40"/>
  <c r="AC133" i="40"/>
  <c r="AG133" i="40"/>
  <c r="AK133" i="40"/>
  <c r="AO133" i="40"/>
  <c r="AQ133" i="40"/>
  <c r="J73" i="43"/>
  <c r="K63" i="43"/>
  <c r="J63" i="43" l="1"/>
  <c r="J69" i="43"/>
  <c r="J71" i="43"/>
  <c r="J72" i="43"/>
  <c r="J70" i="43"/>
  <c r="J68" i="43"/>
  <c r="J65" i="43"/>
  <c r="J64" i="43"/>
  <c r="J66" i="43"/>
  <c r="J67" i="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陈健</author>
  </authors>
  <commentList>
    <comment ref="N94" authorId="0" shapeId="0" xr:uid="{00000000-0006-0000-1100-000001000000}">
      <text>
        <r>
          <rPr>
            <b/>
            <sz val="9"/>
            <color indexed="81"/>
            <rFont val="宋体"/>
            <family val="3"/>
            <charset val="134"/>
          </rPr>
          <t>陈健:</t>
        </r>
        <r>
          <rPr>
            <sz val="9"/>
            <color indexed="81"/>
            <rFont val="宋体"/>
            <family val="3"/>
            <charset val="134"/>
          </rPr>
          <t xml:space="preserve">
母亲生病住院，需要照顾</t>
        </r>
      </text>
    </comment>
  </commentList>
</comments>
</file>

<file path=xl/sharedStrings.xml><?xml version="1.0" encoding="utf-8"?>
<sst xmlns="http://schemas.openxmlformats.org/spreadsheetml/2006/main" count="8015" uniqueCount="2038">
  <si>
    <t>里程碑</t>
  </si>
  <si>
    <t>内容</t>
  </si>
  <si>
    <t>开始时间</t>
  </si>
  <si>
    <t>结束时间</t>
  </si>
  <si>
    <t>状态</t>
  </si>
  <si>
    <t>最终版本</t>
  </si>
  <si>
    <t>备注</t>
  </si>
  <si>
    <t>MS-01</t>
  </si>
  <si>
    <t>1. 环境搭建：CM、工程结构
2. 微内核代码调整
3. 框架内核代码结构调整
4. 主界面数据内核插件
5. 传统主界面显示插件
6. 项目组人员培训
7. 开始部门内推广使用</t>
  </si>
  <si>
    <t>已完成</t>
  </si>
  <si>
    <t>MS-02</t>
  </si>
  <si>
    <t>1. 微内核 - 日志记录模块
2. 核心服务插件
    |- 事件总线服务插件
    |- 配置管理服务插件
    |- 属性编辑服务插件
3. 主界面数据核心插件
    |- 快捷键管理
    |- 场景变换及控制流程</t>
  </si>
  <si>
    <t>MS-03</t>
  </si>
  <si>
    <t>1. 主界面插件 
     |- 主界面辅助插件
          |- 插件浏览器插件
          |- 快捷键设置插件
2. 主界面数据内核插件
     |- 应用组合配置解析
3. QtCreator集成工具
     |- 工程向导工具
     |- 新建文件向导工具
     |- 扩展数据文件编辑工具
     |- 动态布局工具
4. 扩展数据文件翻译工具</t>
  </si>
  <si>
    <t>0.3.5</t>
  </si>
  <si>
    <t>MS-04</t>
  </si>
  <si>
    <t>进行中</t>
  </si>
  <si>
    <t>MS-05</t>
  </si>
  <si>
    <t>未开始</t>
  </si>
  <si>
    <t>MS-06</t>
  </si>
  <si>
    <t>MS-07</t>
  </si>
  <si>
    <t>MS-08</t>
  </si>
  <si>
    <t>版本</t>
  </si>
  <si>
    <t>版本说明</t>
  </si>
  <si>
    <t>发布者</t>
  </si>
  <si>
    <t>发布时间</t>
  </si>
  <si>
    <t>0.4.3</t>
  </si>
  <si>
    <t>1. 修改框架-扩展点管理器崩溃问题
2. 修改主界面、翻译工具的问题</t>
  </si>
  <si>
    <t>0.4.4</t>
  </si>
  <si>
    <t>1.翻译工具代码重构完成</t>
  </si>
  <si>
    <t>杜佳忆</t>
  </si>
  <si>
    <t>0.4.5</t>
  </si>
  <si>
    <t>1. 翻译工具bug fixing</t>
  </si>
  <si>
    <t>0.4.6</t>
  </si>
  <si>
    <t>Sprint</t>
  </si>
  <si>
    <t>计划会议</t>
  </si>
  <si>
    <t>检查会议</t>
  </si>
  <si>
    <t>任务</t>
  </si>
  <si>
    <t>检查点</t>
  </si>
  <si>
    <t>任务完成情况</t>
  </si>
  <si>
    <t>优点</t>
  </si>
  <si>
    <t>问题</t>
  </si>
  <si>
    <t>#14</t>
  </si>
  <si>
    <t>#15</t>
  </si>
  <si>
    <t>1. 【编码】应用部署工具
2. 【重构】扩展数据文件翻译工具
3. 【测试】扩展数据文件翻译工具
4. 【需求】应用部署工具</t>
  </si>
  <si>
    <t>【CP1】@2017/4/7
1. 扩展数据文件翻译工具发布内测版本</t>
  </si>
  <si>
    <t>1. 【编码】应用部署工具 - 60%
2. 【重构】扩展数据文件翻译工具 - 完成
3. 【测试】扩展数据文件翻译工具 - 完成
      无crash bug, 翻译状态少许问题。
4. 【需求】应用部署工具 - 完成
5. 【用例】应用部署工具 - 70%</t>
  </si>
  <si>
    <t>1. 测试报告严格执行，方便统计；
2. 杜佳忆重构快速、简练。</t>
  </si>
  <si>
    <t>1. Daily Meeting不能省略
2. 设计文档需要提前
3. 项目任务跟踪需要加强</t>
  </si>
  <si>
    <t>#16</t>
  </si>
  <si>
    <t>1. 【编码】应用部署工具
2. 【BUG Fixing】扩展数据文件翻译工具、开发向导工具）
3. 【测试】扩展数据文件翻译工具、开发向导工具、应用部署工具
4. 【用例】应用部署工具
5. 【需求】多进程模型</t>
  </si>
  <si>
    <t>序号</t>
  </si>
  <si>
    <t>发现人</t>
  </si>
  <si>
    <t>发现日期</t>
  </si>
  <si>
    <t>解决日期</t>
  </si>
  <si>
    <t>风险项</t>
  </si>
  <si>
    <t>风险等级</t>
  </si>
  <si>
    <t>是否已解决</t>
  </si>
  <si>
    <t>解决方案</t>
  </si>
  <si>
    <t>陈健</t>
  </si>
  <si>
    <t>黄龙外派到客户现场工作</t>
  </si>
  <si>
    <t>高</t>
  </si>
  <si>
    <t>否</t>
  </si>
  <si>
    <t>等待驻场结束</t>
  </si>
  <si>
    <t>侯磊离职</t>
  </si>
  <si>
    <t>中</t>
  </si>
  <si>
    <t>是</t>
  </si>
  <si>
    <t>招聘新员工加入
【解决】周强入职</t>
  </si>
  <si>
    <t>功能点</t>
  </si>
  <si>
    <t>迭代周期</t>
  </si>
  <si>
    <t>优先级</t>
  </si>
  <si>
    <t>负责人</t>
  </si>
  <si>
    <t>F-AppDeployer</t>
  </si>
  <si>
    <t>应用部署工具</t>
  </si>
  <si>
    <t>#14 ~ #16</t>
  </si>
  <si>
    <t>F-PropertyCombin</t>
  </si>
  <si>
    <t>属性组合插件包</t>
  </si>
  <si>
    <t>周强</t>
  </si>
  <si>
    <t>F-ExtTranslator</t>
  </si>
  <si>
    <t>扩展文件翻译工具</t>
  </si>
  <si>
    <t>F-Supporting</t>
  </si>
  <si>
    <t>协助</t>
  </si>
  <si>
    <t>全部</t>
  </si>
  <si>
    <t>F-Research</t>
  </si>
  <si>
    <t>学习&amp;调研</t>
  </si>
  <si>
    <t>F-Meeting</t>
  </si>
  <si>
    <t>公司内部管理会议</t>
  </si>
  <si>
    <t>F-DevWizard</t>
  </si>
  <si>
    <t>开发向导工具集</t>
  </si>
  <si>
    <t>F-ProjectActivities</t>
  </si>
  <si>
    <t>项目活动</t>
  </si>
  <si>
    <t>功能
序号</t>
  </si>
  <si>
    <t>Story
序号</t>
  </si>
  <si>
    <t>Story</t>
  </si>
  <si>
    <t>开始Sprint</t>
  </si>
  <si>
    <t>结束Sprint</t>
  </si>
  <si>
    <t>Tech-Supporting</t>
  </si>
  <si>
    <t>技术协助</t>
  </si>
  <si>
    <t>Traning-Prepare</t>
  </si>
  <si>
    <t>培训-资料准备</t>
  </si>
  <si>
    <t>Depart-Supporting</t>
  </si>
  <si>
    <t>部门工作支持</t>
  </si>
  <si>
    <t>QxPlugin-Learning</t>
  </si>
  <si>
    <t>学习QxPlugin产品框架</t>
  </si>
  <si>
    <t>需求管理流程调研</t>
  </si>
  <si>
    <t>SRS-Management</t>
  </si>
  <si>
    <t>F-ExtPointEditor</t>
  </si>
  <si>
    <t>扩展点编辑用例维护</t>
  </si>
  <si>
    <t>ExtPointEditor-Maintenance</t>
  </si>
  <si>
    <t>补充测试用例</t>
  </si>
  <si>
    <t>Management-WeeklyMeeting</t>
  </si>
  <si>
    <t>部门周会</t>
  </si>
  <si>
    <t>Meeting-SprintPlan</t>
  </si>
  <si>
    <t>迭代计划会议</t>
  </si>
  <si>
    <t>Meeting-SprintReview</t>
  </si>
  <si>
    <t>迭代回顾会议</t>
  </si>
  <si>
    <t>Meeting-Checkpoint</t>
  </si>
  <si>
    <t>需求功能检查会议</t>
  </si>
  <si>
    <t>Meeting-RequirementReview</t>
  </si>
  <si>
    <t>需求评审会议</t>
  </si>
  <si>
    <t>Meeting-DesignReview</t>
  </si>
  <si>
    <t>设计评审会议</t>
  </si>
  <si>
    <t>Meeting-RequirementDiscuss</t>
  </si>
  <si>
    <t>需求讨论会议</t>
  </si>
  <si>
    <t>Meeting-DesignDiscuss</t>
  </si>
  <si>
    <t>设计讨论会议</t>
  </si>
  <si>
    <t>ProjectManagement</t>
  </si>
  <si>
    <t>项目管理</t>
  </si>
  <si>
    <t>AppDeployer-Profile</t>
  </si>
  <si>
    <t>配置文件主界面</t>
  </si>
  <si>
    <t>AppDeployer-ProfileInfoPage</t>
  </si>
  <si>
    <t>配置信息向导页</t>
  </si>
  <si>
    <t>AppDeployer-PluginSelectionPage</t>
  </si>
  <si>
    <t>插件选择向导页</t>
  </si>
  <si>
    <t>AppDeployer-ExtensionPage</t>
  </si>
  <si>
    <t>扩展数据配置向导页</t>
  </si>
  <si>
    <t>AppDeployer-SummaryPage</t>
  </si>
  <si>
    <t>汇总向导页</t>
  </si>
  <si>
    <t>AppDeployer-EditFlow</t>
  </si>
  <si>
    <t>配置文件编辑流程</t>
  </si>
  <si>
    <t>AppDeployer-ReleaseFlow</t>
  </si>
  <si>
    <t>配置文件发布流程</t>
  </si>
  <si>
    <t>AppDeployer-PreviewFlow</t>
  </si>
  <si>
    <t>配置文件预览功能</t>
  </si>
  <si>
    <t>AppDeployer-RequirementReview</t>
  </si>
  <si>
    <t>应用部署工具需求验收</t>
  </si>
  <si>
    <t>ExtTranslator-ParsingExtensionFiles</t>
  </si>
  <si>
    <t>扩展数据文件和翻译文件解析</t>
  </si>
  <si>
    <t>ExtTranslator-TranslationSetting</t>
  </si>
  <si>
    <t>翻译语言设置</t>
  </si>
  <si>
    <t>ExtTranslator-SourceTextTree</t>
  </si>
  <si>
    <t>扩展数据文件源字符串树形展示</t>
  </si>
  <si>
    <t>ExtTranslator-TranslationEditor</t>
  </si>
  <si>
    <t>多语言翻译界面</t>
  </si>
  <si>
    <t>ExtTranslator-PhraseModule</t>
  </si>
  <si>
    <t>短语书和翻译词猜测</t>
  </si>
  <si>
    <t>ExtTranslator-MainWindow</t>
  </si>
  <si>
    <t>程序主界面</t>
  </si>
  <si>
    <t>ExtTranslator-ExtensionFileTree</t>
  </si>
  <si>
    <t>扩展数据文件结构树形展示</t>
  </si>
  <si>
    <t>ExtTranslator-GenerateTsFile</t>
  </si>
  <si>
    <t>生成翻译文件</t>
  </si>
  <si>
    <t>ExtTranslator-versionRelease</t>
  </si>
  <si>
    <t>发布版本</t>
  </si>
  <si>
    <t>ExtTranslator-regression testing</t>
  </si>
  <si>
    <t>回归测试</t>
  </si>
  <si>
    <t>ExtTranslator-BugFixing</t>
  </si>
  <si>
    <t>扩展文件翻译工具 - bug fixing</t>
  </si>
  <si>
    <t>PropCombin-source List</t>
  </si>
  <si>
    <t>源文件列表</t>
  </si>
  <si>
    <t>PropCombin-widget List</t>
  </si>
  <si>
    <t>widget列表</t>
  </si>
  <si>
    <t>PropCombin-setting board</t>
  </si>
  <si>
    <t>属性配置界面</t>
  </si>
  <si>
    <t>PropCombin-I/O list</t>
  </si>
  <si>
    <t>I/O列表</t>
  </si>
  <si>
    <t>DevWizard-ProjectWizard</t>
  </si>
  <si>
    <t>插件工程向导</t>
  </si>
  <si>
    <t>DevWizard-NewFileWizard</t>
  </si>
  <si>
    <t>新建文件向导</t>
  </si>
  <si>
    <t>DevWizard-MetaEditor</t>
  </si>
  <si>
    <t>插件信息编辑器</t>
  </si>
  <si>
    <t>DevWizard-ExtensionEditor</t>
  </si>
  <si>
    <t>扩展点文件编辑器</t>
  </si>
  <si>
    <t>DevWizard-DynamicLayoutEditor</t>
  </si>
  <si>
    <t>动态布局编辑器</t>
  </si>
  <si>
    <t>迭代</t>
  </si>
  <si>
    <t>任务类型</t>
  </si>
  <si>
    <t>资源</t>
  </si>
  <si>
    <t>预估
工时</t>
  </si>
  <si>
    <t>实际
工时</t>
  </si>
  <si>
    <t>进度</t>
  </si>
  <si>
    <t>分享</t>
  </si>
  <si>
    <r>
      <rPr>
        <sz val="11"/>
        <color theme="1"/>
        <rFont val="等线"/>
        <family val="3"/>
        <charset val="134"/>
      </rPr>
      <t>QxPlugin</t>
    </r>
    <r>
      <rPr>
        <sz val="11"/>
        <color theme="1"/>
        <rFont val="Microsoft YaHei"/>
        <family val="2"/>
      </rPr>
      <t>全员培训资料准备</t>
    </r>
    <r>
      <rPr>
        <sz val="11"/>
        <color theme="1"/>
        <rFont val="等线"/>
        <family val="3"/>
        <charset val="134"/>
      </rPr>
      <t xml:space="preserve"> - PPT</t>
    </r>
  </si>
  <si>
    <t>重要不紧急</t>
  </si>
  <si>
    <t>已取消</t>
  </si>
  <si>
    <t>编码</t>
  </si>
  <si>
    <r>
      <rPr>
        <sz val="11"/>
        <color theme="1"/>
        <rFont val="等线"/>
        <family val="3"/>
        <charset val="134"/>
      </rPr>
      <t>QxPlugin</t>
    </r>
    <r>
      <rPr>
        <sz val="11"/>
        <color theme="1"/>
        <rFont val="Microsoft YaHei"/>
        <family val="2"/>
      </rPr>
      <t>全员培训资料准备</t>
    </r>
    <r>
      <rPr>
        <sz val="11"/>
        <color theme="1"/>
        <rFont val="等线"/>
        <family val="3"/>
        <charset val="134"/>
      </rPr>
      <t xml:space="preserve"> - 示例</t>
    </r>
  </si>
  <si>
    <t xml:space="preserve">  |- 实现主界面扩展点（Control、Central、Dock）</t>
  </si>
  <si>
    <t xml:space="preserve">  |- 动态布局服务使用</t>
  </si>
  <si>
    <t xml:space="preserve">  |- 选项页扩展实现和配置管理服务示例</t>
  </si>
  <si>
    <t xml:space="preserve">  |- 自定义扩展点和实现</t>
  </si>
  <si>
    <t xml:space="preserve">  |- 自定义服务和服务调用</t>
  </si>
  <si>
    <t xml:space="preserve">  |- 事件和属性服务使用示例</t>
  </si>
  <si>
    <t>文档</t>
  </si>
  <si>
    <t>QxPlugin用户手册</t>
  </si>
  <si>
    <t>钟敏燕</t>
  </si>
  <si>
    <t>普通</t>
  </si>
  <si>
    <t xml:space="preserve">  |- 提纲</t>
  </si>
  <si>
    <t xml:space="preserve">  |- 产品介绍</t>
  </si>
  <si>
    <t>紧急不重要</t>
  </si>
  <si>
    <t xml:space="preserve">  |  |-配置主界面</t>
  </si>
  <si>
    <t xml:space="preserve">  |-产品功能详解</t>
  </si>
  <si>
    <t xml:space="preserve">  |  |-扩展点数据编辑器</t>
  </si>
  <si>
    <t xml:space="preserve">  |- 工具介绍
     1. 新建插件工程
     2. 扩展数据编辑器，翻译工具
     3. 新建文件向导
     4. 动态布局</t>
  </si>
  <si>
    <t xml:space="preserve">  |- 主界面介绍</t>
  </si>
  <si>
    <t>推广</t>
  </si>
  <si>
    <r>
      <rPr>
        <sz val="11"/>
        <color theme="1"/>
        <rFont val="等线"/>
        <family val="3"/>
        <charset val="134"/>
      </rPr>
      <t>Qx</t>
    </r>
    <r>
      <rPr>
        <sz val="11"/>
        <color theme="1"/>
        <rFont val="Calibri"/>
        <family val="2"/>
      </rPr>
      <t>Plugin</t>
    </r>
    <r>
      <rPr>
        <sz val="11"/>
        <color theme="1"/>
        <rFont val="Microsoft YaHei"/>
        <family val="2"/>
      </rPr>
      <t>与10所航天客户框架进行比较，调整措辞</t>
    </r>
  </si>
  <si>
    <t>重要且紧急</t>
  </si>
  <si>
    <t>需求分析</t>
  </si>
  <si>
    <t>插件组合配置工具 - 需求分析
1. 配置基本信息、插件选择流程和界面
2. 扩展点和实现显示、布局、配置界面
3. 预览、发布功能、流程、界面定义</t>
  </si>
  <si>
    <t>评审</t>
  </si>
  <si>
    <t>插件组合配置工具 - 需求评审</t>
  </si>
  <si>
    <t>BUG修复</t>
  </si>
  <si>
    <t>MainWindow Desktop修改BUG</t>
  </si>
  <si>
    <t>插件工程向导工具设计文档</t>
  </si>
  <si>
    <t>侯磊</t>
  </si>
  <si>
    <t>新建文件向导工具设计文档</t>
  </si>
  <si>
    <t>扩展文件翻译工具设计文档</t>
  </si>
  <si>
    <t>产品研发计划、方向</t>
  </si>
  <si>
    <t>产品创新点描述</t>
  </si>
  <si>
    <t>测试用例</t>
  </si>
  <si>
    <t>整理主界面用例</t>
  </si>
  <si>
    <t>余开强</t>
  </si>
  <si>
    <t>设计文档评审
  |- 插件工程向导工具
  |- 新建文件向导工具
  |- 扩展文件翻译工具</t>
  </si>
  <si>
    <t>其他</t>
  </si>
  <si>
    <t>统计动态布局相关组件时间成本</t>
  </si>
  <si>
    <t>QxPlugin打包为library</t>
  </si>
  <si>
    <t>统计：</t>
  </si>
  <si>
    <t>求和项:预估</t>
  </si>
  <si>
    <t>求和项:实际</t>
  </si>
  <si>
    <t>(空白)</t>
  </si>
  <si>
    <t>总计</t>
  </si>
  <si>
    <t>扩展布局节点拖拽移动</t>
  </si>
  <si>
    <t>TreeModel问题</t>
  </si>
  <si>
    <t>扩展点节点拖拽到布局创建布局节点</t>
  </si>
  <si>
    <t>扩展实现节点拖拽到布局创建布局节点</t>
  </si>
  <si>
    <t>扩展布局节点合并排序</t>
  </si>
  <si>
    <t>延迟</t>
  </si>
  <si>
    <t>扩展布局节点属性修改-图片资源显示</t>
  </si>
  <si>
    <t>功能需求分析</t>
  </si>
  <si>
    <t>功能测试用例设计</t>
  </si>
  <si>
    <t>需要创建的文件汇总显示</t>
  </si>
  <si>
    <t>文件创建和拷贝进度显示</t>
  </si>
  <si>
    <t>功能测试</t>
  </si>
  <si>
    <t>执行功能测试</t>
  </si>
  <si>
    <t>首轮测试完成后维护测试用例</t>
  </si>
  <si>
    <t>移植已有代码</t>
  </si>
  <si>
    <t>测试用例维护</t>
  </si>
  <si>
    <t>重构后执行该story全部的测试用例</t>
  </si>
  <si>
    <t>Action功能关联</t>
  </si>
  <si>
    <t>生成翻译文件，及保存功能</t>
  </si>
  <si>
    <t/>
  </si>
  <si>
    <t>重构后执行该story全部的测试用例（验证解析结果）</t>
  </si>
  <si>
    <t>增加语言设置功能中顺序调节，并执该story的全部测试用例</t>
  </si>
  <si>
    <t>技术支持</t>
  </si>
  <si>
    <t>帮助杜佳忆查找代码问题</t>
  </si>
  <si>
    <t>QxPlugin实施团队问题咨询</t>
  </si>
  <si>
    <t>帮助客户（十所航天）编写源码文件编码转换工具</t>
  </si>
  <si>
    <t>招聘</t>
  </si>
  <si>
    <t>简历筛选 &amp; Qt/C++面试</t>
  </si>
  <si>
    <t>添加语言设置删除按钮按下后上下调键异常修复，添加语言保存异常</t>
  </si>
  <si>
    <t>保存后数据读取修改，界面按钮位置调整，打开xml初始焦点定在各自第一个位置上</t>
  </si>
  <si>
    <t>tableView双击异常修复，done and next按钮异常状态修复</t>
  </si>
  <si>
    <t>上一个未完成下一个未完成状态异常修复及跳转问题修复</t>
  </si>
  <si>
    <t>点击tableview与tableview焦点事件冲突修复</t>
  </si>
  <si>
    <t>最近打开文件过滤xml,短语书保存,发布测试版本</t>
  </si>
  <si>
    <t>添加关闭当前页设置,界面加提示框，翻译翻译工具.ts文件。打开后重复打开过滤，</t>
  </si>
  <si>
    <t>短语书添加刷新Bug，及短语书添加异常</t>
  </si>
  <si>
    <t>调研</t>
  </si>
  <si>
    <t>QxPlugin开发手册学习,模块设计文档</t>
  </si>
  <si>
    <t>测试用例的维护，增加属性duplicateable，增加业务逻辑相关测试用例</t>
  </si>
  <si>
    <t>翻译工具BUG回归</t>
  </si>
  <si>
    <t>翻译工具测试报告（0.4.4）</t>
  </si>
  <si>
    <t>翻译工具BUG回归报告（0.4.5）</t>
  </si>
  <si>
    <t>黄龙</t>
  </si>
  <si>
    <t>扩展布局右键菜单功能：创建/移动节点</t>
  </si>
  <si>
    <t>扩展布局细节处理-字符翻译文件</t>
  </si>
  <si>
    <t>场景名称和场景模式显示和修改</t>
  </si>
  <si>
    <t>学习软件发布工具需求</t>
  </si>
  <si>
    <t>了解和编译AppDeployer工程</t>
  </si>
  <si>
    <t>编辑配置时，配置文件数据填充至向导界面</t>
  </si>
  <si>
    <t>根据配置文件拷贝插件数据和资源</t>
  </si>
  <si>
    <t>面试</t>
  </si>
  <si>
    <t>打包为可执行安装文件（QtInstallFramework）</t>
  </si>
  <si>
    <t>主界面增加翻译按钮，用于翻译profile配置文件</t>
  </si>
  <si>
    <t>翻译工具增加命令行参数处理</t>
  </si>
  <si>
    <t>通过参数启动框架，加载指定配置</t>
  </si>
  <si>
    <t>启动时可设置脚本，参数替换变量等</t>
  </si>
  <si>
    <t xml:space="preserve"> 场景调整需求讨论</t>
  </si>
  <si>
    <t>测试用例的维护，开发向导和扩展点定义</t>
  </si>
  <si>
    <t>会议</t>
  </si>
  <si>
    <t>公司17周周会</t>
  </si>
  <si>
    <t>bug fixing</t>
  </si>
  <si>
    <t>用例维护（增删改查测）</t>
  </si>
  <si>
    <t>测试报告0.4.7</t>
  </si>
  <si>
    <t>添加新建文件向导的需求分析文档</t>
  </si>
  <si>
    <t>用例维护</t>
  </si>
  <si>
    <t>翻译工具验收测试</t>
  </si>
  <si>
    <t>ExtTranslator</t>
  </si>
  <si>
    <t>Sprint#15 Review Meeting</t>
  </si>
  <si>
    <t>Meeting-SprintPlanning</t>
  </si>
  <si>
    <t>Sprint#16 Plan Meeting</t>
  </si>
  <si>
    <t>项目管理相关活动</t>
  </si>
  <si>
    <t>QxPlugin培训-编译SDK包</t>
  </si>
  <si>
    <t>QxPlugin培训-培训材料及课后题</t>
  </si>
  <si>
    <t>填写高新技术产品（服务）情况表</t>
  </si>
  <si>
    <t>去宏光科大技术交流</t>
  </si>
  <si>
    <t>保密培训</t>
  </si>
  <si>
    <t>需求管理学习，目的在于制定适合的需求管理流程</t>
  </si>
  <si>
    <t>请假</t>
  </si>
  <si>
    <t>功能实现</t>
  </si>
  <si>
    <t>bug</t>
  </si>
  <si>
    <t>支持</t>
  </si>
  <si>
    <t>风险</t>
  </si>
  <si>
    <t>人员</t>
  </si>
  <si>
    <t>设计</t>
  </si>
  <si>
    <t>新建</t>
  </si>
  <si>
    <t>修改</t>
  </si>
  <si>
    <t>正常</t>
  </si>
  <si>
    <t>已删除</t>
  </si>
  <si>
    <t>测试</t>
  </si>
  <si>
    <t>不紧急不重要</t>
  </si>
  <si>
    <t>关闭</t>
  </si>
  <si>
    <t>已中止</t>
  </si>
  <si>
    <t>讨论</t>
  </si>
  <si>
    <t>AppDeployer-RequirementReview</t>
    <phoneticPr fontId="19" type="noConversion"/>
  </si>
  <si>
    <t>冒烟测试</t>
    <phoneticPr fontId="19" type="noConversion"/>
  </si>
  <si>
    <t>APPDeployer-Smoketest</t>
    <phoneticPr fontId="19" type="noConversion"/>
  </si>
  <si>
    <t>功能checkpoint，第二次</t>
    <phoneticPr fontId="19" type="noConversion"/>
  </si>
  <si>
    <t>简历筛选 &amp; Qt/C++面试</t>
    <phoneticPr fontId="19" type="noConversion"/>
  </si>
  <si>
    <t>打包配置向导</t>
    <phoneticPr fontId="19" type="noConversion"/>
  </si>
  <si>
    <t>预览&amp;预览设置、翻译&amp;翻译设置</t>
    <phoneticPr fontId="19" type="noConversion"/>
  </si>
  <si>
    <t>未加载已有扩展数据</t>
    <phoneticPr fontId="19" type="noConversion"/>
  </si>
  <si>
    <t>组合配置-重命名，输入限制特殊字符</t>
    <phoneticPr fontId="19" type="noConversion"/>
  </si>
  <si>
    <t>执行功能测试</t>
    <phoneticPr fontId="19" type="noConversion"/>
  </si>
  <si>
    <t>钟敏燕</t>
    <phoneticPr fontId="19" type="noConversion"/>
  </si>
  <si>
    <t>周例会、培训</t>
    <phoneticPr fontId="19" type="noConversion"/>
  </si>
  <si>
    <t>培训</t>
    <phoneticPr fontId="19" type="noConversion"/>
  </si>
  <si>
    <r>
      <t>A</t>
    </r>
    <r>
      <rPr>
        <sz val="11"/>
        <color theme="1"/>
        <rFont val="等线"/>
        <family val="3"/>
        <charset val="134"/>
        <scheme val="minor"/>
      </rPr>
      <t>ppDeployer</t>
    </r>
    <phoneticPr fontId="19" type="noConversion"/>
  </si>
  <si>
    <t>发布版本</t>
    <phoneticPr fontId="19" type="noConversion"/>
  </si>
  <si>
    <r>
      <t>发布0</t>
    </r>
    <r>
      <rPr>
        <sz val="11"/>
        <color theme="1"/>
        <rFont val="等线"/>
        <family val="3"/>
        <charset val="134"/>
        <scheme val="minor"/>
      </rPr>
      <t>.4.8</t>
    </r>
    <phoneticPr fontId="19" type="noConversion"/>
  </si>
  <si>
    <t>#17</t>
    <phoneticPr fontId="19" type="noConversion"/>
  </si>
  <si>
    <r>
      <t>MS</t>
    </r>
    <r>
      <rPr>
        <sz val="11"/>
        <color theme="1"/>
        <rFont val="等线"/>
        <family val="3"/>
        <charset val="134"/>
        <scheme val="minor"/>
      </rPr>
      <t>-05</t>
    </r>
    <phoneticPr fontId="19" type="noConversion"/>
  </si>
  <si>
    <t>回顾会议</t>
    <phoneticPr fontId="19" type="noConversion"/>
  </si>
  <si>
    <t>无</t>
    <phoneticPr fontId="19" type="noConversion"/>
  </si>
  <si>
    <t>#17</t>
    <phoneticPr fontId="19" type="noConversion"/>
  </si>
  <si>
    <t>F-MultiProcess</t>
    <phoneticPr fontId="19" type="noConversion"/>
  </si>
  <si>
    <t>插件多进程支持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</si>
  <si>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17 - #19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</si>
  <si>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.4.8</t>
    </r>
    <phoneticPr fontId="19" type="noConversion"/>
  </si>
  <si>
    <t>1. 应用组合配置向导工具增加预览。
2. 应用组合配置向导增加发布安装包功能。
3. 框架QxPlugin支持加载Profile配置文件。</t>
    <phoneticPr fontId="19" type="noConversion"/>
  </si>
  <si>
    <r>
      <t>MS</t>
    </r>
    <r>
      <rPr>
        <sz val="11"/>
        <color theme="1"/>
        <rFont val="等线"/>
        <family val="3"/>
        <charset val="134"/>
        <scheme val="minor"/>
      </rPr>
      <t>-04</t>
    </r>
    <phoneticPr fontId="19" type="noConversion"/>
  </si>
  <si>
    <t>0.4.8</t>
  </si>
  <si>
    <r>
      <t>A</t>
    </r>
    <r>
      <rPr>
        <sz val="11"/>
        <color theme="1"/>
        <rFont val="等线"/>
        <family val="3"/>
        <charset val="134"/>
        <scheme val="minor"/>
      </rPr>
      <t>ppDeployer-BugFixing</t>
    </r>
    <phoneticPr fontId="19" type="noConversion"/>
  </si>
  <si>
    <t>F-MultiProcess</t>
    <phoneticPr fontId="19" type="noConversion"/>
  </si>
  <si>
    <t>DevWizard-MetaEditor</t>
    <phoneticPr fontId="19" type="noConversion"/>
  </si>
  <si>
    <t>回归测试</t>
    <phoneticPr fontId="19" type="noConversion"/>
  </si>
  <si>
    <t>多进程模型-功能及实现方式讨论</t>
    <phoneticPr fontId="19" type="noConversion"/>
  </si>
  <si>
    <t>F-AppDeployer</t>
    <phoneticPr fontId="19" type="noConversion"/>
  </si>
  <si>
    <t>AppDeployer-BugFixing</t>
  </si>
  <si>
    <t>调研QtRemoteObjects接口及使用例子</t>
  </si>
  <si>
    <t>QtRemoteObjects是否兼容Qt4、修改工作量评估</t>
    <phoneticPr fontId="19" type="noConversion"/>
  </si>
  <si>
    <t>1. 【编码】应用部署工具 - 开发完成
2. 【BUG Fixing】扩展数据文件翻译工具、开发向导工具）
     扩展数据文件翻译工具 - 完成
     工程向导和文件向导 - 完成
     三个编辑器 - 未开始
3. 【测试】扩展数据文件翻译工具 - 完成
     开发向导工具 - 50%
     应用部署工具 - 70%
4. 【用例】应用部署工具 - 完成
5. 【需求】多进程模型 - 取消任务</t>
    <phoneticPr fontId="19" type="noConversion"/>
  </si>
  <si>
    <t>1. backlog更新及时。
2. 杜佳忆表现较好，改BUG速度较快。
3. 沟通比较好。</t>
    <phoneticPr fontId="19" type="noConversion"/>
  </si>
  <si>
    <t>1. 【讨论】多进程模型
2. 【调研】Qt远程调用（QtRemoteObjects）
3. 【设计】多进程模型-概要设计&amp;详细设计
4. 【BUG Fixing】QtCreator编辑器、应用部署工具
5. 【测试】应用部署工具、QtCreator编辑器、文件生成向导、插件工程向导
6. 【用例】应用部署工具用例修改
7. 工程向导 - 增加第三方可执行程序/Com组件集成</t>
    <phoneticPr fontId="19" type="noConversion"/>
  </si>
  <si>
    <t>集成插件的扩展点定义和实现</t>
    <phoneticPr fontId="19" type="noConversion"/>
  </si>
  <si>
    <t>实现进程插件的生命周期管理</t>
    <phoneticPr fontId="19" type="noConversion"/>
  </si>
  <si>
    <t>实现进程插件注册服务和引用服务</t>
    <phoneticPr fontId="19" type="noConversion"/>
  </si>
  <si>
    <t>集成进程插件的界面和功能</t>
    <phoneticPr fontId="19" type="noConversion"/>
  </si>
  <si>
    <t>支持通信：socket/sharememory等</t>
    <phoneticPr fontId="19" type="noConversion"/>
  </si>
  <si>
    <t>进程和框架的交互</t>
    <phoneticPr fontId="19" type="noConversion"/>
  </si>
  <si>
    <t>Tech-Supporting</t>
    <phoneticPr fontId="19" type="noConversion"/>
  </si>
  <si>
    <t>MultiProcess-Extension</t>
    <phoneticPr fontId="19" type="noConversion"/>
  </si>
  <si>
    <t>MultiProcess-Service</t>
    <phoneticPr fontId="19" type="noConversion"/>
  </si>
  <si>
    <t>MultiProcess-RemoteCall</t>
  </si>
  <si>
    <t>MultiProcess-UI</t>
    <phoneticPr fontId="19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</si>
  <si>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>Connection</t>
    </r>
    <phoneticPr fontId="19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</si>
  <si>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>Protocol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</si>
  <si>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ultiProcess-Design</t>
    </r>
    <phoneticPr fontId="19" type="noConversion"/>
  </si>
  <si>
    <t>多进程模型设计</t>
    <phoneticPr fontId="19" type="noConversion"/>
  </si>
  <si>
    <t>MultiProcess-Design</t>
  </si>
  <si>
    <t>MultiProcess-RemoteCall</t>
    <phoneticPr fontId="19" type="noConversion"/>
  </si>
  <si>
    <t>调研报告</t>
    <phoneticPr fontId="19" type="noConversion"/>
  </si>
  <si>
    <t>Sprint#17 Plan</t>
    <phoneticPr fontId="19" type="noConversion"/>
  </si>
  <si>
    <t>DevWizard-ProjectWizard</t>
    <phoneticPr fontId="19" type="noConversion"/>
  </si>
  <si>
    <t>DevWizard-NewFileWizard</t>
    <phoneticPr fontId="19" type="noConversion"/>
  </si>
  <si>
    <t>回归测试（第二轮测试回归）</t>
    <phoneticPr fontId="19" type="noConversion"/>
  </si>
  <si>
    <t>测试报告0.4.8（第二轮回归测试）</t>
    <phoneticPr fontId="19" type="noConversion"/>
  </si>
  <si>
    <t>第一轮回归测试</t>
    <phoneticPr fontId="19" type="noConversion"/>
  </si>
  <si>
    <t>回归测试（第一轮测试回归）</t>
    <phoneticPr fontId="19" type="noConversion"/>
  </si>
  <si>
    <t>测试报告0.4.9（工程生成向导验收；
文件生成向导回归测试）</t>
    <phoneticPr fontId="19" type="noConversion"/>
  </si>
  <si>
    <t>首轮测试完成后维护测试用例</t>
    <phoneticPr fontId="19" type="noConversion"/>
  </si>
  <si>
    <t>首轮测试完成后维护测试用例</t>
    <phoneticPr fontId="19" type="noConversion"/>
  </si>
  <si>
    <t>插件依赖循环检查</t>
    <phoneticPr fontId="19" type="noConversion"/>
  </si>
  <si>
    <t>功能测试</t>
    <phoneticPr fontId="19" type="noConversion"/>
  </si>
  <si>
    <t>AppDeployer-ExtensionPage</t>
    <phoneticPr fontId="19" type="noConversion"/>
  </si>
  <si>
    <t>执行功能测试</t>
    <phoneticPr fontId="19" type="noConversion"/>
  </si>
  <si>
    <t>功能测试</t>
    <phoneticPr fontId="19" type="noConversion"/>
  </si>
  <si>
    <t>测试面试</t>
    <phoneticPr fontId="19" type="noConversion"/>
  </si>
  <si>
    <t>钟敏燕</t>
    <phoneticPr fontId="19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</si>
  <si>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9" type="noConversion"/>
  </si>
  <si>
    <t>十所-四部-产品部门-李向阳</t>
    <phoneticPr fontId="19" type="noConversion"/>
  </si>
  <si>
    <t>QtRemoteObjects源码下载和编译</t>
    <phoneticPr fontId="19" type="noConversion"/>
  </si>
  <si>
    <t>Depart-Supporting</t>
    <phoneticPr fontId="19" type="noConversion"/>
  </si>
  <si>
    <t>西南证券-开户</t>
    <phoneticPr fontId="19" type="noConversion"/>
  </si>
  <si>
    <t>Traning-Prepare</t>
    <phoneticPr fontId="19" type="noConversion"/>
  </si>
  <si>
    <t>QxPlugin公司内部培训-集合资料</t>
    <phoneticPr fontId="19" type="noConversion"/>
  </si>
  <si>
    <t>回归测试（第三轮回归测试）</t>
    <phoneticPr fontId="19" type="noConversion"/>
  </si>
  <si>
    <t>0.4.9版本发布</t>
    <phoneticPr fontId="19" type="noConversion"/>
  </si>
  <si>
    <t>演示电脑环境准备</t>
    <phoneticPr fontId="19" type="noConversion"/>
  </si>
  <si>
    <t>bug fixing</t>
    <phoneticPr fontId="19" type="noConversion"/>
  </si>
  <si>
    <t>调研qrpc接口及使用例子</t>
    <phoneticPr fontId="19" type="noConversion"/>
  </si>
  <si>
    <t>调研Dynamic Replica</t>
    <phoneticPr fontId="19" type="noConversion"/>
  </si>
  <si>
    <t>调研Remote Object Interaction</t>
    <phoneticPr fontId="19" type="noConversion"/>
  </si>
  <si>
    <t>调研rep file  format</t>
    <phoneticPr fontId="19" type="noConversion"/>
  </si>
  <si>
    <t>调研Remote nodes using a registry</t>
    <phoneticPr fontId="19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</si>
  <si>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 Fixing</t>
    </r>
    <phoneticPr fontId="19" type="noConversion"/>
  </si>
  <si>
    <r>
      <t>Bug</t>
    </r>
    <r>
      <rPr>
        <sz val="11"/>
        <color theme="1"/>
        <rFont val="等线"/>
        <family val="3"/>
        <charset val="134"/>
        <scheme val="minor"/>
      </rPr>
      <t xml:space="preserve"> Fixing</t>
    </r>
    <phoneticPr fontId="19" type="noConversion"/>
  </si>
  <si>
    <r>
      <t>S</t>
    </r>
    <r>
      <rPr>
        <sz val="11"/>
        <color theme="1"/>
        <rFont val="等线"/>
        <family val="3"/>
        <charset val="134"/>
        <scheme val="minor"/>
      </rPr>
      <t>print#16 Review</t>
    </r>
    <phoneticPr fontId="19" type="noConversion"/>
  </si>
  <si>
    <t>打包向导需求分析</t>
    <phoneticPr fontId="19" type="noConversion"/>
  </si>
  <si>
    <t>DevWizard-DynamicLayoutEditor</t>
    <phoneticPr fontId="19" type="noConversion"/>
  </si>
  <si>
    <t>DevWizard-DynamicLayoutEditor</t>
    <phoneticPr fontId="19" type="noConversion"/>
  </si>
  <si>
    <t>重新梳理需求</t>
    <phoneticPr fontId="19" type="noConversion"/>
  </si>
  <si>
    <t>框架内核</t>
    <phoneticPr fontId="19" type="noConversion"/>
  </si>
  <si>
    <r>
      <t>F</t>
    </r>
    <r>
      <rPr>
        <sz val="11"/>
        <color theme="1"/>
        <rFont val="等线"/>
        <family val="3"/>
        <charset val="134"/>
        <scheme val="minor"/>
      </rPr>
      <t>-PluginFramework</t>
    </r>
    <phoneticPr fontId="19" type="noConversion"/>
  </si>
  <si>
    <t>F-PluginFramework</t>
  </si>
  <si>
    <t>PFW-ExtensionManager</t>
  </si>
  <si>
    <t>PFW-ExtensionManager</t>
    <phoneticPr fontId="19" type="noConversion"/>
  </si>
  <si>
    <t>关闭程序时清除扩展回调时框架崩溃</t>
    <phoneticPr fontId="19" type="noConversion"/>
  </si>
  <si>
    <t>学习QxPlugin详细设计文档</t>
    <phoneticPr fontId="19" type="noConversion"/>
  </si>
  <si>
    <t>需求分析，功能熟悉</t>
    <phoneticPr fontId="19" type="noConversion"/>
  </si>
  <si>
    <t>应用部署工具 - bug fixing</t>
    <phoneticPr fontId="19" type="noConversion"/>
  </si>
  <si>
    <t>调研报告</t>
    <phoneticPr fontId="19" type="noConversion"/>
  </si>
  <si>
    <r>
      <t>F-Main</t>
    </r>
    <r>
      <rPr>
        <sz val="11"/>
        <color theme="1"/>
        <rFont val="等线"/>
        <family val="3"/>
        <charset val="134"/>
        <scheme val="minor"/>
      </rPr>
      <t>w</t>
    </r>
    <r>
      <rPr>
        <sz val="11"/>
        <color theme="1"/>
        <rFont val="等线"/>
        <family val="3"/>
        <charset val="134"/>
        <scheme val="minor"/>
      </rPr>
      <t>in</t>
    </r>
    <r>
      <rPr>
        <sz val="11"/>
        <color theme="1"/>
        <rFont val="等线"/>
        <family val="3"/>
        <charset val="134"/>
        <scheme val="minor"/>
      </rPr>
      <t>Core</t>
    </r>
    <phoneticPr fontId="19" type="noConversion"/>
  </si>
  <si>
    <t>主界面内核</t>
    <phoneticPr fontId="19" type="noConversion"/>
  </si>
  <si>
    <r>
      <t>F-Main</t>
    </r>
    <r>
      <rPr>
        <sz val="11"/>
        <color theme="1"/>
        <rFont val="等线"/>
        <family val="3"/>
        <charset val="134"/>
        <scheme val="minor"/>
      </rPr>
      <t>winDesktop</t>
    </r>
    <phoneticPr fontId="19" type="noConversion"/>
  </si>
  <si>
    <t>桌面主界面显示插件</t>
  </si>
  <si>
    <t>桌面主界面显示插件</t>
    <phoneticPr fontId="19" type="noConversion"/>
  </si>
  <si>
    <t>F-EventAdmin</t>
    <phoneticPr fontId="19" type="noConversion"/>
  </si>
  <si>
    <t>事件管理器</t>
    <phoneticPr fontId="19" type="noConversion"/>
  </si>
  <si>
    <t>F-ConfigAdmin</t>
    <phoneticPr fontId="19" type="noConversion"/>
  </si>
  <si>
    <t>配置管理器</t>
    <phoneticPr fontId="19" type="noConversion"/>
  </si>
  <si>
    <t>F-OptionDialog</t>
    <phoneticPr fontId="19" type="noConversion"/>
  </si>
  <si>
    <t>选项配置对话框</t>
  </si>
  <si>
    <t>选项配置对话框</t>
    <phoneticPr fontId="19" type="noConversion"/>
  </si>
  <si>
    <t>F-DynamicUI</t>
    <phoneticPr fontId="19" type="noConversion"/>
  </si>
  <si>
    <t>动态布局服务</t>
  </si>
  <si>
    <t>动态布局服务</t>
    <phoneticPr fontId="19" type="noConversion"/>
  </si>
  <si>
    <t>F-UndoMgr</t>
    <phoneticPr fontId="19" type="noConversion"/>
  </si>
  <si>
    <t>撤销重做服务</t>
    <phoneticPr fontId="19" type="noConversion"/>
  </si>
  <si>
    <t>F-PropertyBrowser</t>
    <phoneticPr fontId="19" type="noConversion"/>
  </si>
  <si>
    <t>属性显示编辑服务</t>
  </si>
  <si>
    <t>属性显示编辑服务</t>
    <phoneticPr fontId="19" type="noConversion"/>
  </si>
  <si>
    <t>主模块</t>
  </si>
  <si>
    <t>子模块</t>
  </si>
  <si>
    <t>扩展点</t>
  </si>
  <si>
    <t>说明</t>
  </si>
  <si>
    <t>框架内核</t>
  </si>
  <si>
    <t>插件管理器</t>
  </si>
  <si>
    <t> </t>
  </si>
  <si>
    <t>插件生命周期管理</t>
  </si>
  <si>
    <t>扩展点管理器</t>
  </si>
  <si>
    <t>扩展点数据管理、扩展回调机制</t>
  </si>
  <si>
    <t>服务管理器</t>
  </si>
  <si>
    <t>面向服务机制</t>
  </si>
  <si>
    <t>框架事件监听</t>
  </si>
  <si>
    <t>框架、服务、扩展点、插件等状态变化通知机制</t>
  </si>
  <si>
    <t>主界面</t>
  </si>
  <si>
    <t>主界面数据内核</t>
  </si>
  <si>
    <t>显示传统桌面风格主界面</t>
  </si>
  <si>
    <t>插件浏览</t>
  </si>
  <si>
    <t>列出框架中现有插件，及插件状态，详细信息</t>
  </si>
  <si>
    <t>选项配置</t>
  </si>
  <si>
    <t>选项配置页扩展点</t>
  </si>
  <si>
    <t>快捷键设置页面</t>
  </si>
  <si>
    <t>对所有扩展实现设置快捷键</t>
  </si>
  <si>
    <t>场景设置页面</t>
  </si>
  <si>
    <t>对所有扩展实现设置场景</t>
  </si>
  <si>
    <t>服务</t>
  </si>
  <si>
    <t>事件总线服务</t>
  </si>
  <si>
    <t>提供插件间交换数据信息的服务</t>
  </si>
  <si>
    <t>配置管理服务</t>
  </si>
  <si>
    <t>提供插件存储配置信息数据的服务</t>
  </si>
  <si>
    <t>针对插件提供的内容窗体进行自由的界面布局、并提供布局样式扩展</t>
  </si>
  <si>
    <t>提供插件显示/编辑属性的服务</t>
  </si>
  <si>
    <t>Undo服务</t>
  </si>
  <si>
    <t>提供Undo服务</t>
  </si>
  <si>
    <t>工具</t>
  </si>
  <si>
    <r>
      <t>1</t>
    </r>
    <r>
      <rPr>
        <sz val="11"/>
        <color theme="1"/>
        <rFont val="微软雅黑"/>
        <family val="2"/>
        <charset val="134"/>
      </rPr>
      <t>. 扩展功能回调代码模板</t>
    </r>
  </si>
  <si>
    <r>
      <t>2</t>
    </r>
    <r>
      <rPr>
        <sz val="11"/>
        <color theme="1"/>
        <rFont val="微软雅黑"/>
        <family val="2"/>
        <charset val="134"/>
      </rPr>
      <t>. 扩展点数据文件</t>
    </r>
  </si>
  <si>
    <t>扩展点数据文件编辑器</t>
  </si>
  <si>
    <t>可视化显示/编辑扩展点数据文件</t>
  </si>
  <si>
    <t>可视化显示/编辑插件的基本信息</t>
  </si>
  <si>
    <t>动态布局界面编辑器</t>
  </si>
  <si>
    <t>可视化显示/编辑动态布局</t>
  </si>
  <si>
    <t>扩展点数据文件翻译工具</t>
  </si>
  <si>
    <t>独立exe</t>
  </si>
  <si>
    <t>提取扩展点数据文件中待翻译的字符串、翻译、生成扩展点数据翻译文件</t>
  </si>
  <si>
    <t>选择所需插件、编辑扩展实现布局、预览、生成应用程序安装包</t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</si>
  <si>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布局扩展点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</si>
  <si>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定义界面基本元素扩展点，管理、排序扩展实现数据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</si>
  <si>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控制扩展点（菜单栏&amp;工具栏）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</si>
  <si>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场景变化通知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</si>
  <si>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中央视图扩展点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</si>
  <si>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快捷键统一管理</t>
    </r>
  </si>
  <si>
    <r>
      <t>4.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停泊框扩展点</t>
    </r>
  </si>
  <si>
    <r>
      <t>5.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状态栏扩展点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</si>
  <si>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集中显示系统中可配置页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</si>
  <si>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提供配置页扩展点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</si>
  <si>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标签页样式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</si>
  <si>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窗体组织样式扩展点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</si>
  <si>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层叠窗口样式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</si>
  <si>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内容窗体扩展点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</si>
  <si>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工具箱样式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</si>
  <si>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树形展示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</si>
  <si>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页面展示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</si>
  <si>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对话框</t>
    </r>
  </si>
  <si>
    <r>
      <t>集成Qt</t>
    </r>
    <r>
      <rPr>
        <sz val="11"/>
        <color theme="1"/>
        <rFont val="Calibri"/>
        <family val="2"/>
      </rPr>
      <t>C</t>
    </r>
    <r>
      <rPr>
        <sz val="11"/>
        <color theme="1"/>
        <rFont val="等线"/>
        <family val="2"/>
        <charset val="134"/>
        <scheme val="minor"/>
      </rPr>
      <t>reator</t>
    </r>
  </si>
  <si>
    <r>
      <t>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 Plugin Project</t>
    </r>
  </si>
  <si>
    <r>
      <t>新建Qx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lugin插件工程向导</t>
    </r>
  </si>
  <si>
    <r>
      <t>新建Qx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lugin文件向导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</si>
  <si>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动态布局代码模板</t>
    </r>
  </si>
  <si>
    <r>
      <t>整体设计方案 &amp;</t>
    </r>
    <r>
      <rPr>
        <sz val="11"/>
        <color theme="1"/>
        <rFont val="等线"/>
        <family val="3"/>
        <charset val="134"/>
        <scheme val="minor"/>
      </rPr>
      <t xml:space="preserve"> 流程</t>
    </r>
    <phoneticPr fontId="19" type="noConversion"/>
  </si>
  <si>
    <r>
      <t>Q</t>
    </r>
    <r>
      <rPr>
        <sz val="11"/>
        <color theme="1"/>
        <rFont val="等线"/>
        <family val="3"/>
        <charset val="134"/>
        <scheme val="minor"/>
      </rPr>
      <t>tRemoteObjects是否支持同步/异步调用</t>
    </r>
    <phoneticPr fontId="19" type="noConversion"/>
  </si>
  <si>
    <r>
      <t>Q</t>
    </r>
    <r>
      <rPr>
        <sz val="11"/>
        <color theme="1"/>
        <rFont val="等线"/>
        <family val="3"/>
        <charset val="134"/>
        <scheme val="minor"/>
      </rPr>
      <t>tCreator 统一命名规范</t>
    </r>
    <phoneticPr fontId="19" type="noConversion"/>
  </si>
  <si>
    <r>
      <t>Bug</t>
    </r>
    <r>
      <rPr>
        <sz val="11"/>
        <color theme="1"/>
        <rFont val="等线"/>
        <family val="3"/>
        <charset val="134"/>
        <scheme val="minor"/>
      </rPr>
      <t xml:space="preserve"> Fixing</t>
    </r>
    <phoneticPr fontId="19" type="noConversion"/>
  </si>
  <si>
    <t>集成QtRO工程到QxPlugin工程</t>
    <phoneticPr fontId="19" type="noConversion"/>
  </si>
  <si>
    <t>分析QObjectPacket具体属性</t>
    <phoneticPr fontId="19" type="noConversion"/>
  </si>
  <si>
    <t>修改QtRO源码兼容Qt4</t>
    <phoneticPr fontId="19" type="noConversion"/>
  </si>
  <si>
    <t>协助bug定位</t>
    <phoneticPr fontId="19" type="noConversion"/>
  </si>
  <si>
    <t>回归测试</t>
    <phoneticPr fontId="19" type="noConversion"/>
  </si>
  <si>
    <t>打包向导用例设计</t>
    <phoneticPr fontId="19" type="noConversion"/>
  </si>
  <si>
    <t>用例维护</t>
    <phoneticPr fontId="19" type="noConversion"/>
  </si>
  <si>
    <t>测试用例</t>
    <phoneticPr fontId="19" type="noConversion"/>
  </si>
  <si>
    <t>分析QRPC整体结构，对qrpc实现网络层</t>
    <phoneticPr fontId="19" type="noConversion"/>
  </si>
  <si>
    <t>QRPC</t>
    <phoneticPr fontId="19" type="noConversion"/>
  </si>
  <si>
    <t>QtRemoteObjects</t>
    <phoneticPr fontId="19" type="noConversion"/>
  </si>
  <si>
    <t>参加频谱项目和标准实物化项目的需求会议</t>
    <phoneticPr fontId="19" type="noConversion"/>
  </si>
  <si>
    <t>bug 审查和状态检查</t>
    <phoneticPr fontId="19" type="noConversion"/>
  </si>
  <si>
    <t>对部分需求进行分析，检查完成状态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</si>
  <si>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18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</si>
  <si>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S-05</t>
    </r>
    <phoneticPr fontId="19" type="noConversion"/>
  </si>
  <si>
    <t>#18</t>
    <phoneticPr fontId="19" type="noConversion"/>
  </si>
  <si>
    <t>#17</t>
  </si>
  <si>
    <t>#18</t>
  </si>
  <si>
    <t>MultiProcess-CycleLife</t>
  </si>
  <si>
    <t>MultiProcess-CycleLife</t>
    <phoneticPr fontId="19" type="noConversion"/>
  </si>
  <si>
    <r>
      <t>进程插件在Meta</t>
    </r>
    <r>
      <rPr>
        <sz val="11"/>
        <color theme="1"/>
        <rFont val="等线"/>
        <family val="3"/>
        <charset val="134"/>
        <scheme val="minor"/>
      </rPr>
      <t>.inf文件中的</t>
    </r>
    <r>
      <rPr>
        <sz val="11"/>
        <color theme="1"/>
        <rFont val="等线"/>
        <family val="3"/>
        <charset val="134"/>
        <scheme val="minor"/>
      </rPr>
      <t>Type定义</t>
    </r>
    <phoneticPr fontId="19" type="noConversion"/>
  </si>
  <si>
    <t>插件管理器搜索、加载进程插件</t>
    <phoneticPr fontId="19" type="noConversion"/>
  </si>
  <si>
    <t>编码</t>
    <phoneticPr fontId="19" type="noConversion"/>
  </si>
  <si>
    <t>Qt远程调用库</t>
    <phoneticPr fontId="19" type="noConversion"/>
  </si>
  <si>
    <t>QObject对象序列化和反序列</t>
    <phoneticPr fontId="19" type="noConversion"/>
  </si>
  <si>
    <t>通信方式：Local Socket</t>
    <phoneticPr fontId="19" type="noConversion"/>
  </si>
  <si>
    <t>服务插件通过PluginContext注册服务</t>
    <phoneticPr fontId="19" type="noConversion"/>
  </si>
  <si>
    <t>远程对象调用请求转发给源对象</t>
    <phoneticPr fontId="19" type="noConversion"/>
  </si>
  <si>
    <t>服务引用的序列化和反序列化</t>
    <phoneticPr fontId="19" type="noConversion"/>
  </si>
  <si>
    <t>服务注销流程（ServiceRegistration对象）</t>
    <phoneticPr fontId="19" type="noConversion"/>
  </si>
  <si>
    <t>服务引用流程（通过服务引用获取远程对象）</t>
    <phoneticPr fontId="19" type="noConversion"/>
  </si>
  <si>
    <t>MultiProcess-Extension</t>
  </si>
  <si>
    <t>Object对象的序列化和反序列化</t>
    <phoneticPr fontId="19" type="noConversion"/>
  </si>
  <si>
    <t>属性变化通知</t>
    <phoneticPr fontId="19" type="noConversion"/>
  </si>
  <si>
    <t>调用通知</t>
    <phoneticPr fontId="19" type="noConversion"/>
  </si>
  <si>
    <t>插件组合配置向导用例维护</t>
    <phoneticPr fontId="19" type="noConversion"/>
  </si>
  <si>
    <t>宏科市场部培训QxPlugin概念-材料准备</t>
    <phoneticPr fontId="19" type="noConversion"/>
  </si>
  <si>
    <t>宏科市场部培训QxPlugin概念-培训</t>
    <phoneticPr fontId="19" type="noConversion"/>
  </si>
  <si>
    <t>Sprint#17 Review</t>
    <phoneticPr fontId="19" type="noConversion"/>
  </si>
  <si>
    <t>Sprint#18 Plan</t>
    <phoneticPr fontId="19" type="noConversion"/>
  </si>
  <si>
    <t>进程插件启动/停止流程和数据交互</t>
    <phoneticPr fontId="19" type="noConversion"/>
  </si>
  <si>
    <t>数据交互流程</t>
    <phoneticPr fontId="19" type="noConversion"/>
  </si>
  <si>
    <t>改造现有服务支持远程调用</t>
    <phoneticPr fontId="19" type="noConversion"/>
  </si>
  <si>
    <t>2017/5/17
1. Qt远程调用预研
2. 多进程模型概要设计&amp;详细设计
  |-生命周期管理
  |-服务：注册/引用
  |-扩展点：定义/实现
  |-界面嵌套
  |-第三方可执行程序/Com组件集成</t>
    <phoneticPr fontId="19" type="noConversion"/>
  </si>
  <si>
    <t>1. 严格执行早会制度，轮流主持早会。
2. 每次修改Bug需要升级版本号，版本发布在次轮Bug修复完成后。</t>
    <phoneticPr fontId="19" type="noConversion"/>
  </si>
  <si>
    <r>
      <t>1. 【讨论】多进程模型</t>
    </r>
    <r>
      <rPr>
        <sz val="11"/>
        <color theme="9"/>
        <rFont val="等线"/>
        <family val="3"/>
        <charset val="134"/>
        <scheme val="minor"/>
      </rPr>
      <t>【OK】</t>
    </r>
    <r>
      <rPr>
        <sz val="11"/>
        <color theme="1"/>
        <rFont val="等线"/>
        <family val="3"/>
        <charset val="134"/>
        <scheme val="minor"/>
      </rPr>
      <t xml:space="preserve">
2. 【调研】Qt远程调用（QtRemoteObjects）</t>
    </r>
    <r>
      <rPr>
        <sz val="11"/>
        <color theme="9"/>
        <rFont val="等线"/>
        <family val="3"/>
        <charset val="134"/>
        <scheme val="minor"/>
      </rPr>
      <t>【OK】</t>
    </r>
    <r>
      <rPr>
        <sz val="11"/>
        <color theme="1"/>
        <rFont val="等线"/>
        <family val="3"/>
        <charset val="134"/>
        <scheme val="minor"/>
      </rPr>
      <t xml:space="preserve">
3. 【设计】多进程模型-</t>
    </r>
    <r>
      <rPr>
        <sz val="11"/>
        <color theme="0" tint="-0.499984740745262"/>
        <rFont val="等线"/>
        <family val="3"/>
        <charset val="134"/>
        <scheme val="minor"/>
      </rPr>
      <t>概要设计</t>
    </r>
    <r>
      <rPr>
        <sz val="11"/>
        <color theme="1"/>
        <rFont val="等线"/>
        <family val="3"/>
        <charset val="134"/>
        <scheme val="minor"/>
      </rPr>
      <t>&amp;详细设计</t>
    </r>
    <r>
      <rPr>
        <sz val="11"/>
        <color theme="5"/>
        <rFont val="等线"/>
        <family val="3"/>
        <charset val="134"/>
        <scheme val="minor"/>
      </rPr>
      <t>【50%】</t>
    </r>
    <r>
      <rPr>
        <sz val="11"/>
        <color theme="1"/>
        <rFont val="等线"/>
        <family val="3"/>
        <charset val="134"/>
        <scheme val="minor"/>
      </rPr>
      <t xml:space="preserve">
4. 【BUG Fixing】QtCreator编辑器、应用部署工具 </t>
    </r>
    <r>
      <rPr>
        <sz val="11"/>
        <color theme="5"/>
        <rFont val="等线"/>
        <family val="3"/>
        <charset val="134"/>
        <scheme val="minor"/>
      </rPr>
      <t>【50%】</t>
    </r>
    <r>
      <rPr>
        <sz val="11"/>
        <color theme="1"/>
        <rFont val="等线"/>
        <family val="3"/>
        <charset val="134"/>
        <scheme val="minor"/>
      </rPr>
      <t xml:space="preserve">
5. 【测试】应用部署工具、QtCreator编辑器、文件生成向导、插件工程向导 </t>
    </r>
    <r>
      <rPr>
        <sz val="11"/>
        <color theme="5"/>
        <rFont val="等线"/>
        <family val="3"/>
        <charset val="134"/>
        <scheme val="minor"/>
      </rPr>
      <t>【50%】</t>
    </r>
    <r>
      <rPr>
        <sz val="11"/>
        <color theme="1"/>
        <rFont val="等线"/>
        <family val="3"/>
        <charset val="134"/>
        <scheme val="minor"/>
      </rPr>
      <t xml:space="preserve">
6. 【用例】应用部署工具用例修改</t>
    </r>
    <r>
      <rPr>
        <sz val="11"/>
        <color theme="9"/>
        <rFont val="等线"/>
        <family val="3"/>
        <charset val="134"/>
        <scheme val="minor"/>
      </rPr>
      <t>【OK】</t>
    </r>
    <r>
      <rPr>
        <sz val="11"/>
        <color theme="1"/>
        <rFont val="等线"/>
        <family val="3"/>
        <charset val="134"/>
        <scheme val="minor"/>
      </rPr>
      <t xml:space="preserve">
7. 工程向导 - 增加第三方可执行程序/Com组件集成</t>
    </r>
    <r>
      <rPr>
        <sz val="11"/>
        <color rgb="FFFF0000"/>
        <rFont val="等线"/>
        <family val="3"/>
        <charset val="134"/>
        <scheme val="minor"/>
      </rPr>
      <t>【推迟到多进程完成后】</t>
    </r>
    <phoneticPr fontId="19" type="noConversion"/>
  </si>
  <si>
    <t>AppDeployer-Status</t>
    <phoneticPr fontId="19" type="noConversion"/>
  </si>
  <si>
    <t>应用部署工具开发和测试状态清理</t>
    <phoneticPr fontId="19" type="noConversion"/>
  </si>
  <si>
    <t>ExtTranslator-Status</t>
    <phoneticPr fontId="19" type="noConversion"/>
  </si>
  <si>
    <t>扩展文件翻译工具开发和测试状态清理</t>
    <phoneticPr fontId="19" type="noConversion"/>
  </si>
  <si>
    <t>开发向导工具开发和测试状态清理</t>
    <phoneticPr fontId="19" type="noConversion"/>
  </si>
  <si>
    <t>F-MainWindow</t>
    <phoneticPr fontId="19" type="noConversion"/>
  </si>
  <si>
    <t>主界面功能</t>
    <phoneticPr fontId="19" type="noConversion"/>
  </si>
  <si>
    <t>MainWindow-Status</t>
  </si>
  <si>
    <t>主界面状态清理</t>
    <phoneticPr fontId="19" type="noConversion"/>
  </si>
  <si>
    <t>MainWindow-Status</t>
    <phoneticPr fontId="19" type="noConversion"/>
  </si>
  <si>
    <t>dock开发状态、Bug、需求清理</t>
    <phoneticPr fontId="19" type="noConversion"/>
  </si>
  <si>
    <t>DevWizard-Status</t>
    <phoneticPr fontId="19" type="noConversion"/>
  </si>
  <si>
    <t>DevWizard-Status</t>
    <phoneticPr fontId="19" type="noConversion"/>
  </si>
  <si>
    <t>dock扩展点的定义、实现内容检查</t>
    <phoneticPr fontId="19" type="noConversion"/>
  </si>
  <si>
    <t>集成qrpc源码到QxPlugin</t>
    <phoneticPr fontId="19" type="noConversion"/>
  </si>
  <si>
    <r>
      <t>学习Q</t>
    </r>
    <r>
      <rPr>
        <sz val="11"/>
        <color theme="1"/>
        <rFont val="等线"/>
        <family val="3"/>
        <charset val="134"/>
        <scheme val="minor"/>
      </rPr>
      <t>xPlugin详细设计</t>
    </r>
    <phoneticPr fontId="19" type="noConversion"/>
  </si>
  <si>
    <t>QxPlugin插件支持</t>
    <phoneticPr fontId="19" type="noConversion"/>
  </si>
  <si>
    <t>Bug Fixing</t>
    <phoneticPr fontId="19" type="noConversion"/>
  </si>
  <si>
    <t>上海出差-环境准备</t>
    <phoneticPr fontId="19" type="noConversion"/>
  </si>
  <si>
    <t>周强</t>
    <phoneticPr fontId="19" type="noConversion"/>
  </si>
  <si>
    <t>control开发状态，bug，需求清理</t>
    <phoneticPr fontId="19" type="noConversion"/>
  </si>
  <si>
    <t>钟敏燕</t>
    <phoneticPr fontId="19" type="noConversion"/>
  </si>
  <si>
    <t>钟敏燕</t>
    <phoneticPr fontId="19" type="noConversion"/>
  </si>
  <si>
    <t>余开强</t>
    <phoneticPr fontId="19" type="noConversion"/>
  </si>
  <si>
    <t>陈健</t>
    <phoneticPr fontId="19" type="noConversion"/>
  </si>
  <si>
    <t>陈健</t>
    <phoneticPr fontId="19" type="noConversion"/>
  </si>
  <si>
    <t>陈健</t>
    <phoneticPr fontId="19" type="noConversion"/>
  </si>
  <si>
    <t>杜佳忆</t>
    <phoneticPr fontId="19" type="noConversion"/>
  </si>
  <si>
    <t>余开强bug检查</t>
    <phoneticPr fontId="19" type="noConversion"/>
  </si>
  <si>
    <r>
      <t>对外给1</t>
    </r>
    <r>
      <rPr>
        <sz val="11"/>
        <color theme="1"/>
        <rFont val="等线"/>
        <family val="3"/>
        <charset val="134"/>
        <scheme val="minor"/>
      </rPr>
      <t>0所的文档整理</t>
    </r>
    <phoneticPr fontId="19" type="noConversion"/>
  </si>
  <si>
    <t>整理需求文档</t>
    <phoneticPr fontId="19" type="noConversion"/>
  </si>
  <si>
    <r>
      <t>SRS-CETC</t>
    </r>
    <r>
      <rPr>
        <sz val="11"/>
        <color theme="1"/>
        <rFont val="等线"/>
        <family val="3"/>
        <charset val="134"/>
        <scheme val="minor"/>
      </rPr>
      <t>_10</t>
    </r>
    <phoneticPr fontId="19" type="noConversion"/>
  </si>
  <si>
    <t>SRS-CETC_10</t>
  </si>
  <si>
    <t>检查需求文档功能与帮助手册对应情况</t>
  </si>
  <si>
    <r>
      <t>0</t>
    </r>
    <r>
      <rPr>
        <sz val="11"/>
        <color theme="1"/>
        <rFont val="等线"/>
        <family val="3"/>
        <charset val="134"/>
        <scheme val="minor"/>
      </rPr>
      <t>.5.0测试报告</t>
    </r>
    <phoneticPr fontId="19" type="noConversion"/>
  </si>
  <si>
    <t>打包向导用例设计（整合添加）</t>
    <phoneticPr fontId="19" type="noConversion"/>
  </si>
  <si>
    <t>插件组合配置向导用例维护（整合添加）</t>
    <phoneticPr fontId="19" type="noConversion"/>
  </si>
  <si>
    <t>公司事务</t>
    <phoneticPr fontId="19" type="noConversion"/>
  </si>
  <si>
    <t>Company-Stuff</t>
  </si>
  <si>
    <t>Company-Stuff</t>
    <phoneticPr fontId="19" type="noConversion"/>
  </si>
  <si>
    <t>项目组整体从本部搬至软件园B2</t>
    <phoneticPr fontId="19" type="noConversion"/>
  </si>
  <si>
    <t>请假</t>
    <phoneticPr fontId="19" type="noConversion"/>
  </si>
  <si>
    <t>钟敏燕</t>
    <phoneticPr fontId="19" type="noConversion"/>
  </si>
  <si>
    <t>电脑更换，系统更新，软件安装，资料移植</t>
    <phoneticPr fontId="19" type="noConversion"/>
  </si>
  <si>
    <t>客户答疑：十所三部航天</t>
    <phoneticPr fontId="19" type="noConversion"/>
  </si>
  <si>
    <t>添加扩展点信息到需求规格说明文档中</t>
    <phoneticPr fontId="19" type="noConversion"/>
  </si>
  <si>
    <t>解决统御工具中测试用例库中用例无法显示问题</t>
    <phoneticPr fontId="19" type="noConversion"/>
  </si>
  <si>
    <t>钟敏燕</t>
    <phoneticPr fontId="19" type="noConversion"/>
  </si>
  <si>
    <t>演示材料准备</t>
    <phoneticPr fontId="19" type="noConversion"/>
  </si>
  <si>
    <r>
      <t>Q</t>
    </r>
    <r>
      <rPr>
        <sz val="11"/>
        <color theme="1"/>
        <rFont val="等线"/>
        <family val="3"/>
        <charset val="134"/>
        <scheme val="minor"/>
      </rPr>
      <t>xPlugin-Demo</t>
    </r>
    <phoneticPr fontId="19" type="noConversion"/>
  </si>
  <si>
    <t>主界面控件Demo</t>
    <phoneticPr fontId="19" type="noConversion"/>
  </si>
  <si>
    <t>拆分需求</t>
    <phoneticPr fontId="19" type="noConversion"/>
  </si>
  <si>
    <t>demo配置xml文件注释和属性清理</t>
    <phoneticPr fontId="19" type="noConversion"/>
  </si>
  <si>
    <t>钟敏燕</t>
    <phoneticPr fontId="19" type="noConversion"/>
  </si>
  <si>
    <t>学习demo</t>
    <phoneticPr fontId="19" type="noConversion"/>
  </si>
  <si>
    <t>Ribbon-SRS</t>
  </si>
  <si>
    <t>ribbon需求资料整理</t>
    <phoneticPr fontId="19" type="noConversion"/>
  </si>
  <si>
    <t>钟敏燕</t>
    <phoneticPr fontId="19" type="noConversion"/>
  </si>
  <si>
    <t>0.5.1测试报告</t>
    <phoneticPr fontId="19" type="noConversion"/>
  </si>
  <si>
    <t>十所四部：协助查找项目crash的问题</t>
    <phoneticPr fontId="19" type="noConversion"/>
  </si>
  <si>
    <t>北京参加展会</t>
    <phoneticPr fontId="19" type="noConversion"/>
  </si>
  <si>
    <t>入职培训</t>
    <phoneticPr fontId="19" type="noConversion"/>
  </si>
  <si>
    <t>学习Ribbon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</si>
  <si>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19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</si>
  <si>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.5.0</t>
    </r>
    <phoneticPr fontId="19" type="noConversion"/>
  </si>
  <si>
    <t>1. 【编码】QRPC的移植，只要源码，网络层封装tcp
2. 【Bug Fixing】动态布局编辑器、扩展点编辑器
3. 【测试】动态布局编辑器、扩展点编辑器、应用部署工具
4. 【需求/bug】清理整个框架的Bug、需求
5. 【编码】多进程插件生命周期管理：加载、启动、停止
6. 【编码】多进程插件服务机制：注册服务、查找、引用服务
7. 【编码】多进程插件的扩展点机制支持。
8. 【编码】界面集成
9. 【单元测试】多进程模块</t>
    <phoneticPr fontId="19" type="noConversion"/>
  </si>
  <si>
    <r>
      <t>F</t>
    </r>
    <r>
      <rPr>
        <sz val="11"/>
        <color theme="1"/>
        <rFont val="等线"/>
        <family val="3"/>
        <charset val="134"/>
        <scheme val="minor"/>
      </rPr>
      <t>-RibbonMainWin</t>
    </r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</si>
  <si>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ibbon主界面插件</t>
    </r>
    <phoneticPr fontId="19" type="noConversion"/>
  </si>
  <si>
    <t>Ribbon-Toolbar</t>
  </si>
  <si>
    <t>Ribbon-Toolbar</t>
    <phoneticPr fontId="19" type="noConversion"/>
  </si>
  <si>
    <t>Ribbon工具栏</t>
    <phoneticPr fontId="19" type="noConversion"/>
  </si>
  <si>
    <r>
      <t>PFW</t>
    </r>
    <r>
      <rPr>
        <sz val="11"/>
        <color theme="1"/>
        <rFont val="等线"/>
        <family val="3"/>
        <charset val="134"/>
        <scheme val="minor"/>
      </rPr>
      <t>-PluginManager</t>
    </r>
    <phoneticPr fontId="19" type="noConversion"/>
  </si>
  <si>
    <t>PFW-ServiceManager</t>
    <phoneticPr fontId="19" type="noConversion"/>
  </si>
  <si>
    <t>PFW-EventManager</t>
    <phoneticPr fontId="19" type="noConversion"/>
  </si>
  <si>
    <r>
      <t>PFW</t>
    </r>
    <r>
      <rPr>
        <sz val="11"/>
        <color theme="1"/>
        <rFont val="等线"/>
        <family val="3"/>
        <charset val="134"/>
        <scheme val="minor"/>
      </rPr>
      <t>-RemoteManager</t>
    </r>
    <phoneticPr fontId="19" type="noConversion"/>
  </si>
  <si>
    <r>
      <t>框架自学习D</t>
    </r>
    <r>
      <rPr>
        <sz val="11"/>
        <color theme="1"/>
        <rFont val="等线"/>
        <family val="3"/>
        <charset val="134"/>
        <scheme val="minor"/>
      </rPr>
      <t>emo</t>
    </r>
    <phoneticPr fontId="19" type="noConversion"/>
  </si>
  <si>
    <t>Company-Stuff</t>
    <phoneticPr fontId="19" type="noConversion"/>
  </si>
  <si>
    <t>公司周会</t>
    <phoneticPr fontId="19" type="noConversion"/>
  </si>
  <si>
    <t>0.5.1</t>
  </si>
  <si>
    <t>0.5.1</t>
    <phoneticPr fontId="19" type="noConversion"/>
  </si>
  <si>
    <r>
      <t>1.</t>
    </r>
    <r>
      <rPr>
        <sz val="11"/>
        <color theme="1"/>
        <rFont val="等线"/>
        <family val="3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修改工具的BUG。</t>
    </r>
    <phoneticPr fontId="19" type="noConversion"/>
  </si>
  <si>
    <t>1. 根据需求变动修改动态布局编辑器即修复动态布局编辑器BUG
2. 编写Demo插件</t>
    <phoneticPr fontId="19" type="noConversion"/>
  </si>
  <si>
    <t>Ribbon主界面显示插件</t>
    <phoneticPr fontId="19" type="noConversion"/>
  </si>
  <si>
    <t>显示Ribbon风格主界面</t>
    <phoneticPr fontId="19" type="noConversion"/>
  </si>
  <si>
    <r>
      <t>Ribbon-PortingDeskt</t>
    </r>
    <r>
      <rPr>
        <sz val="11"/>
        <color theme="1"/>
        <rFont val="等线"/>
        <family val="3"/>
        <charset val="134"/>
        <scheme val="minor"/>
      </rPr>
      <t>op</t>
    </r>
    <phoneticPr fontId="19" type="noConversion"/>
  </si>
  <si>
    <t>移植桌面主界面代码</t>
    <phoneticPr fontId="19" type="noConversion"/>
  </si>
  <si>
    <t>#19</t>
    <phoneticPr fontId="19" type="noConversion"/>
  </si>
  <si>
    <t>Ribbon选项页</t>
    <phoneticPr fontId="19" type="noConversion"/>
  </si>
  <si>
    <t>Sprint#18 Review</t>
    <phoneticPr fontId="19" type="noConversion"/>
  </si>
  <si>
    <r>
      <t>Sprint#19</t>
    </r>
    <r>
      <rPr>
        <sz val="11"/>
        <color theme="1"/>
        <rFont val="等线"/>
        <family val="3"/>
        <charset val="134"/>
        <scheme val="minor"/>
      </rPr>
      <t xml:space="preserve"> Review</t>
    </r>
    <phoneticPr fontId="19" type="noConversion"/>
  </si>
  <si>
    <r>
      <t>Sprint#19</t>
    </r>
    <r>
      <rPr>
        <sz val="11"/>
        <color theme="1"/>
        <rFont val="等线"/>
        <family val="3"/>
        <charset val="134"/>
        <scheme val="minor"/>
      </rPr>
      <t xml:space="preserve"> Plan</t>
    </r>
    <phoneticPr fontId="19" type="noConversion"/>
  </si>
  <si>
    <t>任务划分、跟踪</t>
    <phoneticPr fontId="19" type="noConversion"/>
  </si>
  <si>
    <r>
      <t>QxPlugin</t>
    </r>
    <r>
      <rPr>
        <sz val="11"/>
        <color theme="1"/>
        <rFont val="等线"/>
        <family val="3"/>
        <charset val="134"/>
        <scheme val="minor"/>
      </rPr>
      <t xml:space="preserve"> Demo打包、刻录光盘：十所三部航天</t>
    </r>
    <phoneticPr fontId="19" type="noConversion"/>
  </si>
  <si>
    <t>协助西安频谱组解决QxPlugin框架问题</t>
    <phoneticPr fontId="19" type="noConversion"/>
  </si>
  <si>
    <t>1. 【编码】QRPC的移植，只要源码，网络层封装tcp 【OK】
2. 【Bug Fixing】动态布局编辑器【OK】、扩展点编辑器【Delay】
3. 【测试】动态布局编辑器【OK】、扩展点编辑器【Delay】、应用部署工具【OK】
4. 【需求/bug】清理整个框架的Bug、需求【50%】
5. 【编码】多进程插件生命周期管理：加载、启动、停止【OK】
6. 【编码】多进程插件服务机制：注册服务、查找、引用服务【Delay】
7. 【编码】多进程插件的扩展点机制支持。【Delay】
8. 【编码】界面集成【Delay】
9. 【单元测试】多进程模块【Delay】
10. 【编码】Demo编写 【OK】
11. 【需求】Ribbon主界面 【50%】
12. 【移植】Desktop 移植框架为Ribbon【OK】</t>
    <phoneticPr fontId="19" type="noConversion"/>
  </si>
  <si>
    <t>1. 团队自我驱动较好
2. 早会有改进</t>
    <phoneticPr fontId="19" type="noConversion"/>
  </si>
  <si>
    <t>类型</t>
    <phoneticPr fontId="19" type="noConversion"/>
  </si>
  <si>
    <t>发现人</t>
    <phoneticPr fontId="19" type="noConversion"/>
  </si>
  <si>
    <t>问题描述</t>
    <phoneticPr fontId="19" type="noConversion"/>
  </si>
  <si>
    <t>解决方案</t>
    <phoneticPr fontId="19" type="noConversion"/>
  </si>
  <si>
    <t>截止时间</t>
    <phoneticPr fontId="19" type="noConversion"/>
  </si>
  <si>
    <t>是否解决</t>
    <phoneticPr fontId="19" type="noConversion"/>
  </si>
  <si>
    <t>责任人</t>
    <phoneticPr fontId="19" type="noConversion"/>
  </si>
  <si>
    <r>
      <t xml:space="preserve">1. 陈健 - 应用部署工具编码时间超过预期。
</t>
    </r>
    <r>
      <rPr>
        <sz val="11"/>
        <color rgb="FFFF0000"/>
        <rFont val="等线"/>
        <family val="3"/>
        <charset val="134"/>
        <scheme val="minor"/>
      </rPr>
      <t>2. 陈健 - Sprint#16 延迟一周。</t>
    </r>
    <r>
      <rPr>
        <sz val="11"/>
        <color theme="1"/>
        <rFont val="等线"/>
        <family val="3"/>
        <charset val="134"/>
        <scheme val="minor"/>
      </rPr>
      <t xml:space="preserve">
3. 周强 - GIT使用不当，导致代码丢失。（陈健：补上Git提交规范，使用说明）
4. 未进行：任务预估时间</t>
    </r>
    <phoneticPr fontId="19" type="noConversion"/>
  </si>
  <si>
    <r>
      <t xml:space="preserve">1. 出差导致Sprint延期一周
2. 突发需求导致任务变化
3. </t>
    </r>
    <r>
      <rPr>
        <sz val="11"/>
        <color rgb="FFFF0000"/>
        <rFont val="等线"/>
        <family val="3"/>
        <charset val="134"/>
        <scheme val="minor"/>
      </rPr>
      <t>【钟】</t>
    </r>
    <r>
      <rPr>
        <sz val="11"/>
        <color theme="1"/>
        <rFont val="等线"/>
        <family val="3"/>
        <charset val="134"/>
        <scheme val="minor"/>
      </rPr>
      <t>发布版本时release note过于简略，根据余开强的bug report填写修改记录，新功能的描述。
4. 杜佳忆：有问题需要及时反馈
5. Backlog及时更新【周强负责】</t>
    </r>
    <phoneticPr fontId="19" type="noConversion"/>
  </si>
  <si>
    <t>1. 【编码】Ribbon主界面 - Toolbar、移植Desktop
2. 【需求】Ribbon主界面 - Toolbar
3. 【用例】Ribbon主界面 - Toolbar
4. 【设计】Ribbon主界面 - 文档后补，要求基本思路清晰。Ribbon控件的用法，控件类型分类
5. 【编码】远程调用</t>
    <phoneticPr fontId="19" type="noConversion"/>
  </si>
  <si>
    <t>Ribbon Group布局及控制</t>
    <phoneticPr fontId="19" type="noConversion"/>
  </si>
  <si>
    <t>Ribbon Action功能、大小控制</t>
    <phoneticPr fontId="19" type="noConversion"/>
  </si>
  <si>
    <t>Ribbon Group Option按钮</t>
    <phoneticPr fontId="19" type="noConversion"/>
  </si>
  <si>
    <t>Ribbon Gallery</t>
    <phoneticPr fontId="19" type="noConversion"/>
  </si>
  <si>
    <t>设计</t>
    <phoneticPr fontId="19" type="noConversion"/>
  </si>
  <si>
    <t>Ribbon Toolbar设计思路</t>
    <phoneticPr fontId="19" type="noConversion"/>
  </si>
  <si>
    <t>测试用例设计</t>
    <phoneticPr fontId="19" type="noConversion"/>
  </si>
  <si>
    <t>ribbon控件学习与ribbongroup需求分析</t>
    <phoneticPr fontId="19" type="noConversion"/>
  </si>
  <si>
    <t>讨论</t>
    <phoneticPr fontId="19" type="noConversion"/>
  </si>
  <si>
    <t>编码</t>
    <phoneticPr fontId="19" type="noConversion"/>
  </si>
  <si>
    <t>Ribbon 调研</t>
    <phoneticPr fontId="19" type="noConversion"/>
  </si>
  <si>
    <t>编码</t>
    <phoneticPr fontId="19" type="noConversion"/>
  </si>
  <si>
    <t>发现日期</t>
    <phoneticPr fontId="19" type="noConversion"/>
  </si>
  <si>
    <r>
      <t>2</t>
    </r>
    <r>
      <rPr>
        <sz val="11"/>
        <color theme="1"/>
        <rFont val="等线"/>
        <family val="3"/>
        <charset val="134"/>
        <scheme val="minor"/>
      </rPr>
      <t>017/7./27</t>
    </r>
    <phoneticPr fontId="19" type="noConversion"/>
  </si>
  <si>
    <t>拆分功能点（测试需求分析）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</si>
  <si>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 需求评审</t>
    </r>
    <phoneticPr fontId="19" type="noConversion"/>
  </si>
  <si>
    <t>联系客户：刘耀聪、陈雨(十所一部航空)</t>
    <phoneticPr fontId="19" type="noConversion"/>
  </si>
  <si>
    <r>
      <t>售前：Qx</t>
    </r>
    <r>
      <rPr>
        <sz val="11"/>
        <color theme="1"/>
        <rFont val="等线"/>
        <family val="3"/>
        <charset val="134"/>
        <scheme val="minor"/>
      </rPr>
      <t>Plugin</t>
    </r>
    <phoneticPr fontId="19" type="noConversion"/>
  </si>
  <si>
    <t>ribbon需求分析</t>
    <phoneticPr fontId="19" type="noConversion"/>
  </si>
  <si>
    <t>钟敏燕</t>
    <phoneticPr fontId="19" type="noConversion"/>
  </si>
  <si>
    <r>
      <t>2</t>
    </r>
    <r>
      <rPr>
        <sz val="11"/>
        <color theme="1"/>
        <rFont val="等线"/>
        <family val="3"/>
        <charset val="134"/>
        <scheme val="minor"/>
      </rPr>
      <t>017/7./28</t>
    </r>
    <r>
      <rPr>
        <sz val="11"/>
        <color theme="1"/>
        <rFont val="等线"/>
        <family val="2"/>
        <charset val="134"/>
        <scheme val="minor"/>
      </rPr>
      <t/>
    </r>
  </si>
  <si>
    <t>会议</t>
    <phoneticPr fontId="19" type="noConversion"/>
  </si>
  <si>
    <t>软件系统事业部：产品重定向工作安排</t>
    <phoneticPr fontId="19" type="noConversion"/>
  </si>
  <si>
    <t>软件系统事业部：产品重定向文档编写</t>
    <phoneticPr fontId="19" type="noConversion"/>
  </si>
  <si>
    <t>技术交流@十所一部航空</t>
    <phoneticPr fontId="19" type="noConversion"/>
  </si>
  <si>
    <t>准备十所一部航空的技术交流</t>
    <phoneticPr fontId="19" type="noConversion"/>
  </si>
  <si>
    <t>统计项目成员时间</t>
    <phoneticPr fontId="19" type="noConversion"/>
  </si>
  <si>
    <t>陈健</t>
    <phoneticPr fontId="19" type="noConversion"/>
  </si>
  <si>
    <t>QxPlugin项目成本核算会议</t>
    <phoneticPr fontId="19" type="noConversion"/>
  </si>
  <si>
    <t>十所一部航空：综合检测仪手持终端框架软件-方案编写</t>
    <phoneticPr fontId="19" type="noConversion"/>
  </si>
  <si>
    <t>成都展会演讲/演示/录屏准备</t>
    <phoneticPr fontId="19" type="noConversion"/>
  </si>
  <si>
    <t>QxPlugin产品成本核算调整</t>
    <phoneticPr fontId="19" type="noConversion"/>
  </si>
  <si>
    <t>服务器迁移</t>
    <phoneticPr fontId="19" type="noConversion"/>
  </si>
  <si>
    <t>西安频谱组反馈QxPlugin产品使用过程中的问题</t>
    <phoneticPr fontId="19" type="noConversion"/>
  </si>
  <si>
    <t>DevWizard-ExtensionEditor</t>
    <phoneticPr fontId="19" type="noConversion"/>
  </si>
  <si>
    <t>DevWizard-ExtensionEditor</t>
    <phoneticPr fontId="19" type="noConversion"/>
  </si>
  <si>
    <t>开发向导中meta属性需求分析，初版</t>
    <phoneticPr fontId="19" type="noConversion"/>
  </si>
  <si>
    <t>meta属性更新</t>
    <phoneticPr fontId="19" type="noConversion"/>
  </si>
  <si>
    <t>属性讲解</t>
    <phoneticPr fontId="19" type="noConversion"/>
  </si>
  <si>
    <t>PST：军标体系认证与实施工作专项会议</t>
    <phoneticPr fontId="19" type="noConversion"/>
  </si>
  <si>
    <t>PST：军标体系认证与实施工作专项会议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</si>
  <si>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</si>
  <si>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t>1. 【编码】Ribbon主界面 - Toolbar
2. 【需求】Ribbon主界面
3. 【用例】Ribbon主界面
4. 【编码】远程调用
5. 【方案】（十所一部航空）综合检测仪手持终端框架软件技术方案</t>
    <phoneticPr fontId="19" type="noConversion"/>
  </si>
  <si>
    <t>#20</t>
    <phoneticPr fontId="19" type="noConversion"/>
  </si>
  <si>
    <t>测试用例的编写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</si>
  <si>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ibbon-Options</t>
    </r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</si>
  <si>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ibbon右侧选项按钮</t>
    </r>
    <phoneticPr fontId="19" type="noConversion"/>
  </si>
  <si>
    <r>
      <t>Ribbon-QuickAccess</t>
    </r>
    <r>
      <rPr>
        <sz val="11"/>
        <color theme="1"/>
        <rFont val="等线"/>
        <family val="3"/>
        <charset val="134"/>
        <scheme val="minor"/>
      </rPr>
      <t>Bar</t>
    </r>
    <phoneticPr fontId="19" type="noConversion"/>
  </si>
  <si>
    <t>Ribbon快速访问栏</t>
    <phoneticPr fontId="19" type="noConversion"/>
  </si>
  <si>
    <t>Ribbon-SystemButton</t>
  </si>
  <si>
    <t>Ribbon-SystemButton</t>
    <phoneticPr fontId="19" type="noConversion"/>
  </si>
  <si>
    <t>Ribbon系统按钮及开始页</t>
    <phoneticPr fontId="19" type="noConversion"/>
  </si>
  <si>
    <t>Ribbon系统按钮和开始页需求分析</t>
    <phoneticPr fontId="19" type="noConversion"/>
  </si>
  <si>
    <t>Ribbon系统按钮和开始页测试用例</t>
    <phoneticPr fontId="19" type="noConversion"/>
  </si>
  <si>
    <t>任天凤</t>
    <phoneticPr fontId="19" type="noConversion"/>
  </si>
  <si>
    <t>周强</t>
    <phoneticPr fontId="19" type="noConversion"/>
  </si>
  <si>
    <t>编码</t>
    <phoneticPr fontId="19" type="noConversion"/>
  </si>
  <si>
    <t>Ribbon系统菜单</t>
    <phoneticPr fontId="19" type="noConversion"/>
  </si>
  <si>
    <t>Ribbon系统开始页</t>
    <phoneticPr fontId="19" type="noConversion"/>
  </si>
  <si>
    <t>任天凤</t>
    <phoneticPr fontId="19" type="noConversion"/>
  </si>
  <si>
    <t>功能</t>
    <phoneticPr fontId="19" type="noConversion"/>
  </si>
  <si>
    <t>陈健</t>
    <phoneticPr fontId="19" type="noConversion"/>
  </si>
  <si>
    <t>所属模块</t>
    <phoneticPr fontId="19" type="noConversion"/>
  </si>
  <si>
    <t>框架内核</t>
    <phoneticPr fontId="19" type="noConversion"/>
  </si>
  <si>
    <t>框架中支持插件懒加载，但是对于启动了的插件使用完成后不能由框架主动停止</t>
    <phoneticPr fontId="19" type="noConversion"/>
  </si>
  <si>
    <t>否</t>
    <phoneticPr fontId="19" type="noConversion"/>
  </si>
  <si>
    <t>扩展学习</t>
    <phoneticPr fontId="19" type="noConversion"/>
  </si>
  <si>
    <t>QxPlugin产品框架外扩展学习</t>
    <phoneticPr fontId="19" type="noConversion"/>
  </si>
  <si>
    <t>Personage-Learning</t>
    <phoneticPr fontId="19" type="noConversion"/>
  </si>
  <si>
    <t>python基础学习</t>
    <phoneticPr fontId="19" type="noConversion"/>
  </si>
  <si>
    <t>数据类型</t>
    <phoneticPr fontId="19" type="noConversion"/>
  </si>
  <si>
    <t>面向对象</t>
    <phoneticPr fontId="19" type="noConversion"/>
  </si>
  <si>
    <t>函数</t>
    <phoneticPr fontId="19" type="noConversion"/>
  </si>
  <si>
    <t>python基础语法</t>
    <phoneticPr fontId="19" type="noConversion"/>
  </si>
  <si>
    <t>数据库链接操作</t>
    <phoneticPr fontId="19" type="noConversion"/>
  </si>
  <si>
    <t>pyqt5界面绘制（理解信号和槽）</t>
    <phoneticPr fontId="19" type="noConversion"/>
  </si>
  <si>
    <t>QxPlugin-Learning</t>
    <phoneticPr fontId="19" type="noConversion"/>
  </si>
  <si>
    <t>desktop主界面扩展实现属性功能理解</t>
    <phoneticPr fontId="19" type="noConversion"/>
  </si>
  <si>
    <t>任天凤</t>
  </si>
  <si>
    <t>扩展点定义和实现理解</t>
    <phoneticPr fontId="19" type="noConversion"/>
  </si>
  <si>
    <t>扩展点编辑器</t>
    <phoneticPr fontId="19" type="noConversion"/>
  </si>
  <si>
    <t>场景管理器，插件管理器，快捷键管理器</t>
    <phoneticPr fontId="19" type="noConversion"/>
  </si>
  <si>
    <t>环境搭建，统御和为知笔记等工作软件的使用</t>
    <phoneticPr fontId="19" type="noConversion"/>
  </si>
  <si>
    <t>需求分析和帮助手册阅读</t>
    <phoneticPr fontId="19" type="noConversion"/>
  </si>
  <si>
    <t>ribbon需求分析，用例熟悉</t>
    <phoneticPr fontId="19" type="noConversion"/>
  </si>
  <si>
    <t>动态布局编辑器</t>
    <phoneticPr fontId="19" type="noConversion"/>
  </si>
  <si>
    <t>QxPlugin框架讲解（任天凤）</t>
    <phoneticPr fontId="19" type="noConversion"/>
  </si>
  <si>
    <t>F-AppDeployer</t>
    <phoneticPr fontId="19" type="noConversion"/>
  </si>
  <si>
    <t>布局面板模块用例维护（合并用例）</t>
    <phoneticPr fontId="19" type="noConversion"/>
  </si>
  <si>
    <t>搬办公地点和组装电脑</t>
    <phoneticPr fontId="19" type="noConversion"/>
  </si>
  <si>
    <t>Ribbon版本发布QxPlugin_v.0.5.2</t>
    <phoneticPr fontId="19" type="noConversion"/>
  </si>
  <si>
    <t>揭牌仪式</t>
    <phoneticPr fontId="19" type="noConversion"/>
  </si>
  <si>
    <t>PST：军标体系认证与实施材料学习</t>
    <phoneticPr fontId="19" type="noConversion"/>
  </si>
  <si>
    <t>电脑系统重装</t>
    <phoneticPr fontId="19" type="noConversion"/>
  </si>
  <si>
    <t>余开强</t>
    <phoneticPr fontId="19" type="noConversion"/>
  </si>
  <si>
    <t>钟敏燕</t>
    <phoneticPr fontId="19" type="noConversion"/>
  </si>
  <si>
    <t>十所一部航空：综合检测仪手持终端框架软件-方案审查与打印</t>
    <phoneticPr fontId="19" type="noConversion"/>
  </si>
  <si>
    <t>软件产品重定向文档评审会议</t>
    <phoneticPr fontId="19" type="noConversion"/>
  </si>
  <si>
    <t>揭牌仪式-提前下班去陪客户吃饭</t>
    <phoneticPr fontId="19" type="noConversion"/>
  </si>
  <si>
    <t>软件产品重定向文档 - 产品发展规划</t>
    <phoneticPr fontId="19" type="noConversion"/>
  </si>
  <si>
    <t>0.5.0</t>
  </si>
  <si>
    <t>0.5.2</t>
    <phoneticPr fontId="19" type="noConversion"/>
  </si>
  <si>
    <t>1.增加ribbon风格的主界面。
2.实现主界面的ribbon toolbar功能。</t>
    <phoneticPr fontId="19" type="noConversion"/>
  </si>
  <si>
    <t>状态</t>
    <phoneticPr fontId="19" type="noConversion"/>
  </si>
  <si>
    <t>文档</t>
    <phoneticPr fontId="19" type="noConversion"/>
  </si>
  <si>
    <t>陈健</t>
    <phoneticPr fontId="19" type="noConversion"/>
  </si>
  <si>
    <t>所有</t>
    <phoneticPr fontId="19" type="noConversion"/>
  </si>
  <si>
    <r>
      <t>1.</t>
    </r>
    <r>
      <rPr>
        <sz val="11"/>
        <color theme="1"/>
        <rFont val="等线"/>
        <family val="3"/>
        <charset val="134"/>
        <scheme val="minor"/>
      </rPr>
      <t xml:space="preserve"> 代码注释补全；
2. 产品API帮助手册。</t>
    </r>
    <phoneticPr fontId="19" type="noConversion"/>
  </si>
  <si>
    <t>否</t>
    <phoneticPr fontId="19" type="noConversion"/>
  </si>
  <si>
    <t>1. Ribbon主界面插件包
2. QtCreator工具BugFixing
3. 产品演示视频制作
4. 进程插件加载流程</t>
    <phoneticPr fontId="19" type="noConversion"/>
  </si>
  <si>
    <t>MS-09</t>
  </si>
  <si>
    <t>Ribbon版本发布QxPlugin_v.0.5.2.3</t>
    <phoneticPr fontId="19" type="noConversion"/>
  </si>
  <si>
    <t xml:space="preserve">Ribbon SubGroup </t>
    <phoneticPr fontId="19" type="noConversion"/>
  </si>
  <si>
    <t>人才储备&amp;潜力员工培养讨论会议</t>
    <phoneticPr fontId="19" type="noConversion"/>
  </si>
  <si>
    <t>协助新员工（胡寿波）搬电脑到中粒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</si>
  <si>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ibbpn BUG修复</t>
    </r>
    <phoneticPr fontId="19" type="noConversion"/>
  </si>
  <si>
    <t>测试培训管理系统</t>
    <phoneticPr fontId="19" type="noConversion"/>
  </si>
  <si>
    <t>ribbon测试</t>
    <phoneticPr fontId="19" type="noConversion"/>
  </si>
  <si>
    <t>Git和测试流程：中粒-梁亮</t>
    <phoneticPr fontId="19" type="noConversion"/>
  </si>
  <si>
    <t>潜力员工&amp;储备人才沟通会</t>
    <phoneticPr fontId="19" type="noConversion"/>
  </si>
  <si>
    <t>ribbon0.5.2测试报告（协助）</t>
    <phoneticPr fontId="19" type="noConversion"/>
  </si>
  <si>
    <t>ribbon0.5.2测试报告</t>
    <phoneticPr fontId="19" type="noConversion"/>
  </si>
  <si>
    <t>Ribbon-QuickAccessBar</t>
  </si>
  <si>
    <t>Ribbon快速访问栏需求分析</t>
    <phoneticPr fontId="19" type="noConversion"/>
  </si>
  <si>
    <t>测试用例设计 - Toolbar</t>
    <phoneticPr fontId="19" type="noConversion"/>
  </si>
  <si>
    <t>拆分功能点（测试需求分析） - Toolbar</t>
    <phoneticPr fontId="19" type="noConversion"/>
  </si>
  <si>
    <t>主要功能的检查 - Toolbar功能检查</t>
    <phoneticPr fontId="19" type="noConversion"/>
  </si>
  <si>
    <t>1. 【编码】Ribbon主界面 - Toolbar 【完成】
2. 【需求】Ribbon主界面【完成】
3. 【用例】Ribbon主界面【完成】
4. 【编码】远程调用【延迟】
5. 【方案】（十所一部航空）综合检测仪手持终端框架软件技术方案【完成】</t>
    <phoneticPr fontId="19" type="noConversion"/>
  </si>
  <si>
    <t>1. 任务完成。</t>
    <phoneticPr fontId="19" type="noConversion"/>
  </si>
  <si>
    <t>1. 【编码】Ribbon主界面 - Toolbar、移植Desktop 【完成50%】
2. 【需求】Ribbon主界面 - Toolbar 【完成】
3. 【用例】Ribbon主界面 - Toolbar 【完成】
4. 【设计】Ribbon主界面 - 文档后补，要求基本思路清晰。Ribbon控件的用法，控件类型分类 【文档后补】
5. 【编码】远程调用 - 【延迟】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</si>
  <si>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</si>
  <si>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t>#21</t>
    <phoneticPr fontId="19" type="noConversion"/>
  </si>
  <si>
    <t>Ribbon toolbar测试</t>
    <phoneticPr fontId="19" type="noConversion"/>
  </si>
  <si>
    <t>Ribbon toolbar界面配置</t>
    <phoneticPr fontId="19" type="noConversion"/>
  </si>
  <si>
    <t>Ribbon-Toolbar</t>
    <phoneticPr fontId="19" type="noConversion"/>
  </si>
  <si>
    <t>Ribbon Toolbar Bug Fixing</t>
    <phoneticPr fontId="19" type="noConversion"/>
  </si>
  <si>
    <t>编码</t>
    <phoneticPr fontId="19" type="noConversion"/>
  </si>
  <si>
    <t>Ribbon Toolbar - Option Bar</t>
    <phoneticPr fontId="19" type="noConversion"/>
  </si>
  <si>
    <t>Ribbon toolbar界面配置数据</t>
    <phoneticPr fontId="19" type="noConversion"/>
  </si>
  <si>
    <t>功能</t>
  </si>
  <si>
    <t>工具</t>
    <phoneticPr fontId="19" type="noConversion"/>
  </si>
  <si>
    <t>黄龙</t>
    <phoneticPr fontId="19" type="noConversion"/>
  </si>
  <si>
    <t>1. Ribbon Toolbar完成：@2017-7-28
2. Ribbon Toolbar周三2017-7-26上午发测试版本
3. Ribbon Toolbar 配置数据文件周二2017-7-25完成，交给开发人员</t>
    <phoneticPr fontId="19" type="noConversion"/>
  </si>
  <si>
    <t>周强</t>
    <phoneticPr fontId="19" type="noConversion"/>
  </si>
  <si>
    <t>Ribbon System button 需求评审</t>
    <phoneticPr fontId="19" type="noConversion"/>
  </si>
  <si>
    <t>全部</t>
    <phoneticPr fontId="19" type="noConversion"/>
  </si>
  <si>
    <t>Sprint#21 Review</t>
    <phoneticPr fontId="19" type="noConversion"/>
  </si>
  <si>
    <t>Sprint#21 Plan</t>
    <phoneticPr fontId="19" type="noConversion"/>
  </si>
  <si>
    <t>成都展会</t>
    <phoneticPr fontId="19" type="noConversion"/>
  </si>
  <si>
    <r>
      <t>框架 -</t>
    </r>
    <r>
      <rPr>
        <sz val="11"/>
        <color theme="1"/>
        <rFont val="等线"/>
        <family val="3"/>
        <charset val="134"/>
        <scheme val="minor"/>
      </rPr>
      <t xml:space="preserve"> 插件管理器</t>
    </r>
    <phoneticPr fontId="19" type="noConversion"/>
  </si>
  <si>
    <t>框架 - 服务管理器</t>
    <phoneticPr fontId="19" type="noConversion"/>
  </si>
  <si>
    <t>框架 - 扩展点管理器</t>
    <phoneticPr fontId="19" type="noConversion"/>
  </si>
  <si>
    <t>框架 - 事件管理器</t>
    <phoneticPr fontId="19" type="noConversion"/>
  </si>
  <si>
    <t>框架 - 远程管理器</t>
    <phoneticPr fontId="19" type="noConversion"/>
  </si>
  <si>
    <t>0.5.2</t>
  </si>
  <si>
    <t>Sprint#19 &amp; #20 Review</t>
    <phoneticPr fontId="19" type="noConversion"/>
  </si>
  <si>
    <t>成都展会</t>
    <phoneticPr fontId="19" type="noConversion"/>
  </si>
  <si>
    <t>功能</t>
    <phoneticPr fontId="19" type="noConversion"/>
  </si>
  <si>
    <t>钟敏燕</t>
    <phoneticPr fontId="19" type="noConversion"/>
  </si>
  <si>
    <t>工具</t>
    <phoneticPr fontId="19" type="noConversion"/>
  </si>
  <si>
    <t>扩展点编辑器：
定义扩展点属性时，添加提示内容。界面显示中，每条属性增加description编辑框，xml格式为&lt;string ……..&gt;description内容&lt;/string&gt;</t>
    <phoneticPr fontId="19" type="noConversion"/>
  </si>
  <si>
    <t>功能</t>
    <phoneticPr fontId="19" type="noConversion"/>
  </si>
  <si>
    <t>ribbon</t>
    <phoneticPr fontId="19" type="noConversion"/>
  </si>
  <si>
    <t>ribbon toolbar中group收起的显示问题，包括显示大小和显示方式，是否与正常的按钮一样。</t>
    <phoneticPr fontId="19" type="noConversion"/>
  </si>
  <si>
    <t>Ribbon BUG修复</t>
    <phoneticPr fontId="19" type="noConversion"/>
  </si>
  <si>
    <t>Ribbon Toolbar 代码调整</t>
    <phoneticPr fontId="19" type="noConversion"/>
  </si>
  <si>
    <t>Ribbon Toolbar 界面配置文档</t>
    <phoneticPr fontId="19" type="noConversion"/>
  </si>
  <si>
    <t>Ribbon Toolbar 影响配置bug</t>
    <phoneticPr fontId="19" type="noConversion"/>
  </si>
  <si>
    <t>任天凤</t>
    <phoneticPr fontId="19" type="noConversion"/>
  </si>
  <si>
    <t>其他</t>
    <phoneticPr fontId="19" type="noConversion"/>
  </si>
  <si>
    <t>ribbon需求分析，用例熟悉</t>
    <phoneticPr fontId="19" type="noConversion"/>
  </si>
  <si>
    <t>ribbon配置学习</t>
    <phoneticPr fontId="19" type="noConversion"/>
  </si>
  <si>
    <t>协助余开强配置（找icon）</t>
    <phoneticPr fontId="19" type="noConversion"/>
  </si>
  <si>
    <t>Ribbon toolbar使用说明文档审查</t>
    <phoneticPr fontId="19" type="noConversion"/>
  </si>
  <si>
    <t>Ribbon 控件分析</t>
    <phoneticPr fontId="19" type="noConversion"/>
  </si>
  <si>
    <t>QxPlugin 框架技术支持</t>
    <phoneticPr fontId="19" type="noConversion"/>
  </si>
  <si>
    <t>QxPlugin Ribbon风格主界面打包</t>
    <phoneticPr fontId="19" type="noConversion"/>
  </si>
  <si>
    <t>Ribbon Toolbar 视屏录制并编辑</t>
    <phoneticPr fontId="19" type="noConversion"/>
  </si>
  <si>
    <t>团队管理</t>
  </si>
  <si>
    <t>团队管理</t>
    <phoneticPr fontId="19" type="noConversion"/>
  </si>
  <si>
    <t>Ribbon Toolbar测试</t>
    <phoneticPr fontId="19" type="noConversion"/>
  </si>
  <si>
    <t>Ribbon系统菜单</t>
    <phoneticPr fontId="19" type="noConversion"/>
  </si>
  <si>
    <t>杜佳亿 - 设计模式之策略模式</t>
    <phoneticPr fontId="19" type="noConversion"/>
  </si>
  <si>
    <t>团队绩效考核：7月</t>
    <phoneticPr fontId="19" type="noConversion"/>
  </si>
  <si>
    <t>PST质量体系计划</t>
    <phoneticPr fontId="19" type="noConversion"/>
  </si>
  <si>
    <t>编写快速访问栏的需求</t>
    <phoneticPr fontId="19" type="noConversion"/>
  </si>
  <si>
    <t>Ribbon Toolbar测试0.5.3</t>
    <phoneticPr fontId="19" type="noConversion"/>
  </si>
  <si>
    <t>0.5.3ribbon测试报告</t>
    <phoneticPr fontId="19" type="noConversion"/>
  </si>
  <si>
    <t>Ribbon快速访问栏（测试拆分）</t>
    <phoneticPr fontId="19" type="noConversion"/>
  </si>
  <si>
    <t>Ribbon系统按钮和开始页（测试拆分）</t>
    <phoneticPr fontId="19" type="noConversion"/>
  </si>
  <si>
    <t>十所三部航天：Ribbon及模块成本统计</t>
    <phoneticPr fontId="19" type="noConversion"/>
  </si>
  <si>
    <t>扩展点定义和实现理解</t>
    <phoneticPr fontId="19" type="noConversion"/>
  </si>
  <si>
    <t>四威电子大厦：技术交流</t>
    <phoneticPr fontId="19" type="noConversion"/>
  </si>
  <si>
    <t>储备人才培训资料准备：黄龙</t>
    <phoneticPr fontId="19" type="noConversion"/>
  </si>
  <si>
    <t>desktop主界面扩展实现属性功能理解</t>
    <phoneticPr fontId="19" type="noConversion"/>
  </si>
  <si>
    <t>任天凤</t>
    <phoneticPr fontId="19" type="noConversion"/>
  </si>
  <si>
    <t>黄龙项目组长认识文档修改</t>
    <phoneticPr fontId="19" type="noConversion"/>
  </si>
  <si>
    <t>#22</t>
    <phoneticPr fontId="19" type="noConversion"/>
  </si>
  <si>
    <t>0.5.4</t>
  </si>
  <si>
    <t>0.5.4</t>
    <phoneticPr fontId="19" type="noConversion"/>
  </si>
  <si>
    <t>1. Ribbon主界面插件 - Toolbar完成
2. Ribbon主界面插件 - Backstage</t>
    <phoneticPr fontId="19" type="noConversion"/>
  </si>
  <si>
    <t>任天凤</t>
    <phoneticPr fontId="19" type="noConversion"/>
  </si>
  <si>
    <t>开始页</t>
    <phoneticPr fontId="19" type="noConversion"/>
  </si>
  <si>
    <t>Ribbon toolbar 代码调整</t>
    <phoneticPr fontId="19" type="noConversion"/>
  </si>
  <si>
    <t>1. Ribbon Toolbar -bug fixing（第一周）
2. Ribbon Toolbar - 配置演示界面 （第一周）
3. Ribbon Toolbar - 回归测试（第一周）
4. Ribbon SystemButton &amp; backstage需求、设计、编码、测试用例
5. Ribbon Toolbar - Option Bar 需求、编码</t>
    <phoneticPr fontId="19" type="noConversion"/>
  </si>
  <si>
    <t>1. Ribbon Toolbar -bug fixing（第一周）【OK】
2. Ribbon Toolbar - 配置演示界面 （第一周）【OK】
3. Ribbon Toolbar - 回归测试（第一周）【OK】
4. Ribbon SystemButton &amp; backstage需求、设计、编码、测试用例【90%】
5. Ribbon Toolbar - Option Bar 需求【OK】、编码【0%】</t>
    <phoneticPr fontId="19" type="noConversion"/>
  </si>
  <si>
    <t>1. 杜佳亿-关闭BUG，请参考BUG流程
２.需求评审时未能全部理解。TO：钟敏燕
3. 评审时理解不清晰时要及时提问。TO: ALL
4. 任务中断，被杂事干扰。
5. 上班早上尽量少补卡。
6. 需求变动时未通知其他人员。To: 钟敏燕，IM，Email</t>
    <phoneticPr fontId="19" type="noConversion"/>
  </si>
  <si>
    <t>1. Ribbon System Button &amp; backstage
2. Ribbon QuickAccessBar
3. Ribbon Toolbar - Option Bar
4. RemoteProcessCall - RemoteClient &amp; RemoteServer &amp; RemoteObject
5. Ribbon System Button &amp; backstage测试、Toolbar回归测试</t>
    <phoneticPr fontId="19" type="noConversion"/>
  </si>
  <si>
    <t>1. Ribbon测试版本@2017/8/11：optionbar &amp; systembutton &amp; backstage：v0.5.5
2. Ribbon测试版本@2017/8/18：quickaccessbar &amp; bug fixing：v0.5.6</t>
    <phoneticPr fontId="19" type="noConversion"/>
  </si>
  <si>
    <t>版本发布</t>
  </si>
  <si>
    <t>0.5.6</t>
    <phoneticPr fontId="19" type="noConversion"/>
  </si>
  <si>
    <t>无</t>
    <phoneticPr fontId="19" type="noConversion"/>
  </si>
  <si>
    <r>
      <t xml:space="preserve">【杜总师】发布版本时release note过于简略，根据余开强的bug report填写修改记录，新功能的描述。v0.5.4版本
</t>
    </r>
    <r>
      <rPr>
        <sz val="11"/>
        <color rgb="FFFF0000"/>
        <rFont val="等线"/>
        <family val="3"/>
        <charset val="134"/>
        <scheme val="minor"/>
      </rPr>
      <t>【陈健】版本发布不及时，checkpoint未检查</t>
    </r>
    <r>
      <rPr>
        <sz val="11"/>
        <color theme="1"/>
        <rFont val="等线"/>
        <family val="3"/>
        <charset val="134"/>
        <scheme val="minor"/>
      </rPr>
      <t xml:space="preserve">
【周强】负责早会提醒
【余开强】检查任天凤提交的bug
</t>
    </r>
    <r>
      <rPr>
        <sz val="11"/>
        <color rgb="FFFF0000"/>
        <rFont val="等线"/>
        <family val="3"/>
        <charset val="134"/>
        <scheme val="minor"/>
      </rPr>
      <t>【周强】无法进入深度工作状态，钟师傅提供痴呆训练方法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rgb="FFFF0000"/>
        <rFont val="等线"/>
        <family val="3"/>
        <charset val="134"/>
        <scheme val="minor"/>
      </rPr>
      <t>【陈健】执行WBS，评估任务时间，提高组员压力</t>
    </r>
    <phoneticPr fontId="19" type="noConversion"/>
  </si>
  <si>
    <t>插件组合配置向导学习</t>
    <phoneticPr fontId="19" type="noConversion"/>
  </si>
  <si>
    <t>开发向导功能学习（工程生成向导、扩展点编辑器）</t>
    <phoneticPr fontId="19" type="noConversion"/>
  </si>
  <si>
    <t>PST</t>
  </si>
  <si>
    <t>PST</t>
    <phoneticPr fontId="19" type="noConversion"/>
  </si>
  <si>
    <t>梳理GJB9001C的文档结构，将PDF文件加上标题标签</t>
    <phoneticPr fontId="19" type="noConversion"/>
  </si>
  <si>
    <t>杜佳忆</t>
    <phoneticPr fontId="19" type="noConversion"/>
  </si>
  <si>
    <t>文档</t>
    <phoneticPr fontId="19" type="noConversion"/>
  </si>
  <si>
    <t>钟敏燕</t>
    <phoneticPr fontId="19" type="noConversion"/>
  </si>
  <si>
    <t>ribbon</t>
    <phoneticPr fontId="19" type="noConversion"/>
  </si>
  <si>
    <t>需要在帮助手册中增加ribbon backstagepage里触发回调后由客户在回调自行决定是否关闭</t>
    <phoneticPr fontId="19" type="noConversion"/>
  </si>
  <si>
    <t>popup类型的需求分析和编写</t>
    <phoneticPr fontId="19" type="noConversion"/>
  </si>
  <si>
    <t>修改传统主界面配置中英文版本</t>
    <phoneticPr fontId="19" type="noConversion"/>
  </si>
  <si>
    <t>功能</t>
    <phoneticPr fontId="19" type="noConversion"/>
  </si>
  <si>
    <t>ribbon和主界面</t>
    <phoneticPr fontId="19" type="noConversion"/>
  </si>
  <si>
    <t>是</t>
    <phoneticPr fontId="19" type="noConversion"/>
  </si>
  <si>
    <t>否</t>
    <phoneticPr fontId="19" type="noConversion"/>
  </si>
  <si>
    <r>
      <t>当</t>
    </r>
    <r>
      <rPr>
        <sz val="11"/>
        <color rgb="FFFF0000"/>
        <rFont val="等线"/>
        <family val="3"/>
        <charset val="134"/>
        <scheme val="minor"/>
      </rPr>
      <t>多个同级同扩展点，</t>
    </r>
    <r>
      <rPr>
        <sz val="11"/>
        <color theme="1"/>
        <rFont val="等线"/>
        <family val="3"/>
        <charset val="134"/>
        <scheme val="minor"/>
      </rPr>
      <t>扩展点id=“” 或不写id属性时，先推的显示，后推的不显示（id=“” ），及都显示时显示位置不对（不写id属性）</t>
    </r>
    <phoneticPr fontId="19" type="noConversion"/>
  </si>
  <si>
    <t>system button和传统toolbar回归测试</t>
    <phoneticPr fontId="19" type="noConversion"/>
  </si>
  <si>
    <t>个人年度总结</t>
    <phoneticPr fontId="19" type="noConversion"/>
  </si>
  <si>
    <t>修改测试用例optionbar、quickAccess、systembutton</t>
    <phoneticPr fontId="19" type="noConversion"/>
  </si>
  <si>
    <t>#22</t>
    <phoneticPr fontId="19" type="noConversion"/>
  </si>
  <si>
    <t>Ribbon系统菜单</t>
    <phoneticPr fontId="19" type="noConversion"/>
  </si>
  <si>
    <t>Ribbon系统菜单</t>
    <phoneticPr fontId="19" type="noConversion"/>
  </si>
  <si>
    <t>Ribbon BUG修复</t>
    <phoneticPr fontId="19" type="noConversion"/>
  </si>
  <si>
    <t>Ribbon BUG修复</t>
    <phoneticPr fontId="19" type="noConversion"/>
  </si>
  <si>
    <t>0.5.4测试报告</t>
    <phoneticPr fontId="19" type="noConversion"/>
  </si>
  <si>
    <t>0.5.5</t>
    <phoneticPr fontId="19" type="noConversion"/>
  </si>
  <si>
    <t>popup类型的需求分析和编写</t>
    <phoneticPr fontId="19" type="noConversion"/>
  </si>
  <si>
    <t>systembutton用例维护</t>
    <phoneticPr fontId="19" type="noConversion"/>
  </si>
  <si>
    <t>余开强</t>
    <phoneticPr fontId="19" type="noConversion"/>
  </si>
  <si>
    <t>测试用例</t>
    <phoneticPr fontId="19" type="noConversion"/>
  </si>
  <si>
    <t>optionbar功能测试</t>
    <phoneticPr fontId="19" type="noConversion"/>
  </si>
  <si>
    <t>0.5.5测试报告</t>
    <phoneticPr fontId="19" type="noConversion"/>
  </si>
  <si>
    <t>popup首轮测试</t>
    <phoneticPr fontId="19" type="noConversion"/>
  </si>
  <si>
    <t>toolbar回归测试</t>
    <phoneticPr fontId="19" type="noConversion"/>
  </si>
  <si>
    <t>bug状态遗留统计</t>
    <phoneticPr fontId="19" type="noConversion"/>
  </si>
  <si>
    <t>Ribbon快速访问栏</t>
    <phoneticPr fontId="19" type="noConversion"/>
  </si>
  <si>
    <t>版本发布</t>
    <phoneticPr fontId="19" type="noConversion"/>
  </si>
  <si>
    <t>通信方式：Local Socket</t>
    <phoneticPr fontId="19" type="noConversion"/>
  </si>
  <si>
    <t>数据交互流程</t>
    <phoneticPr fontId="19" type="noConversion"/>
  </si>
  <si>
    <t>集成qrpc源码到QxPlugin</t>
    <phoneticPr fontId="19" type="noConversion"/>
  </si>
  <si>
    <t>远程调用调研：通信&amp;架构&amp;序列化</t>
    <phoneticPr fontId="19" type="noConversion"/>
  </si>
  <si>
    <t>QxPlugin-Learning</t>
    <phoneticPr fontId="19" type="noConversion"/>
  </si>
  <si>
    <t>需求分析和帮助手册阅读</t>
    <phoneticPr fontId="19" type="noConversion"/>
  </si>
  <si>
    <t>翻译工具学习</t>
    <phoneticPr fontId="19" type="noConversion"/>
  </si>
  <si>
    <t>任天凤</t>
    <phoneticPr fontId="19" type="noConversion"/>
  </si>
  <si>
    <t>QxPlugin框架讲解（任天凤）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</si>
  <si>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ibbon-Options</t>
    </r>
    <phoneticPr fontId="19" type="noConversion"/>
  </si>
  <si>
    <t>Option bar扩展点/实现</t>
    <phoneticPr fontId="19" type="noConversion"/>
  </si>
  <si>
    <t>Option bar功能</t>
    <phoneticPr fontId="19" type="noConversion"/>
  </si>
  <si>
    <t>Option bar功能</t>
    <phoneticPr fontId="19" type="noConversion"/>
  </si>
  <si>
    <t>条件属性需求讨论</t>
    <phoneticPr fontId="19" type="noConversion"/>
  </si>
  <si>
    <t>Pad-homepage</t>
    <phoneticPr fontId="19" type="noConversion"/>
  </si>
  <si>
    <r>
      <t>第一期需求的分析和讲解，to</t>
    </r>
    <r>
      <rPr>
        <sz val="11"/>
        <color theme="1"/>
        <rFont val="等线"/>
        <family val="3"/>
        <charset val="134"/>
        <scheme val="minor"/>
      </rPr>
      <t xml:space="preserve"> 胡寿波</t>
    </r>
    <phoneticPr fontId="19" type="noConversion"/>
  </si>
  <si>
    <t>Sprint#22 Plan</t>
    <phoneticPr fontId="19" type="noConversion"/>
  </si>
  <si>
    <t>Sprint#21 Review</t>
    <phoneticPr fontId="19" type="noConversion"/>
  </si>
  <si>
    <t>任务划分、跟踪</t>
    <phoneticPr fontId="19" type="noConversion"/>
  </si>
  <si>
    <t>公司周会</t>
    <phoneticPr fontId="19" type="noConversion"/>
  </si>
  <si>
    <t>简历筛选 &amp; Qt/C++面试</t>
    <phoneticPr fontId="19" type="noConversion"/>
  </si>
  <si>
    <t>QxPlugin 框架技术支持</t>
    <phoneticPr fontId="19" type="noConversion"/>
  </si>
  <si>
    <t>储备人才培训资料准备：黄龙</t>
    <phoneticPr fontId="19" type="noConversion"/>
  </si>
  <si>
    <t>杜佳亿 - 设计模式之观察者模式</t>
    <phoneticPr fontId="19" type="noConversion"/>
  </si>
  <si>
    <t>杜佳亿 - 设计模式之观察者模式</t>
    <phoneticPr fontId="19" type="noConversion"/>
  </si>
  <si>
    <t>黄龙项目组长学习工具部分的文档编写（分析工具的优点和缺点）</t>
    <phoneticPr fontId="19" type="noConversion"/>
  </si>
  <si>
    <t>整理GJB9001C的文档内容，形成文档结构脑图</t>
    <phoneticPr fontId="19" type="noConversion"/>
  </si>
  <si>
    <t>测试沟通，to余开强、任天凤</t>
    <phoneticPr fontId="19" type="noConversion"/>
  </si>
  <si>
    <t>测试会议</t>
    <phoneticPr fontId="19" type="noConversion"/>
  </si>
  <si>
    <t>技术等级测评</t>
    <phoneticPr fontId="19" type="noConversion"/>
  </si>
  <si>
    <t>QA面试</t>
    <phoneticPr fontId="19" type="noConversion"/>
  </si>
  <si>
    <t>PST</t>
    <phoneticPr fontId="19" type="noConversion"/>
  </si>
  <si>
    <t>培训计划准备和绩效讨论会议</t>
    <phoneticPr fontId="19" type="noConversion"/>
  </si>
  <si>
    <t>频谱项目评审会议</t>
    <phoneticPr fontId="19" type="noConversion"/>
  </si>
  <si>
    <t>制作技术简历模板</t>
    <phoneticPr fontId="19" type="noConversion"/>
  </si>
  <si>
    <t>one to one ：任天凤</t>
    <phoneticPr fontId="19" type="noConversion"/>
  </si>
  <si>
    <t>西安频谱 - 项目评审</t>
    <phoneticPr fontId="19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</si>
  <si>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9" type="noConversion"/>
  </si>
  <si>
    <t>QxPlugin宣传视频构思头脑风暴</t>
    <phoneticPr fontId="19" type="noConversion"/>
  </si>
  <si>
    <t>QxPlugin宣传视频构思整理&amp;与企划沟通</t>
    <phoneticPr fontId="19" type="noConversion"/>
  </si>
  <si>
    <t>任天凤</t>
    <phoneticPr fontId="19" type="noConversion"/>
  </si>
  <si>
    <t>请假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</si>
  <si>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23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</si>
  <si>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S-05</t>
    </r>
    <phoneticPr fontId="19" type="noConversion"/>
  </si>
  <si>
    <t>#23</t>
    <phoneticPr fontId="19" type="noConversion"/>
  </si>
  <si>
    <t>Sprint#23 Plan</t>
    <phoneticPr fontId="19" type="noConversion"/>
  </si>
  <si>
    <t>Sprint#22 Review</t>
    <phoneticPr fontId="19" type="noConversion"/>
  </si>
  <si>
    <t>杜佳亿 - 设计模式之装饰者模式</t>
    <phoneticPr fontId="19" type="noConversion"/>
  </si>
  <si>
    <t>调试</t>
    <phoneticPr fontId="19" type="noConversion"/>
  </si>
  <si>
    <t>咨询</t>
    <phoneticPr fontId="19" type="noConversion"/>
  </si>
  <si>
    <t>设计</t>
    <phoneticPr fontId="19" type="noConversion"/>
  </si>
  <si>
    <t>产品支持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</si>
  <si>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.5.5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</si>
  <si>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.5.6</t>
    </r>
    <r>
      <rPr>
        <sz val="11"/>
        <color theme="1"/>
        <rFont val="等线"/>
        <family val="2"/>
        <scheme val="minor"/>
      </rPr>
      <t/>
    </r>
  </si>
  <si>
    <t>1. Ribbon - QuickAccessBar
2. Ribbon - bug fixing</t>
    <phoneticPr fontId="19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</si>
  <si>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Ribbon - Systembutton &amp; option
2. Ribbon - bug fixing</t>
    </r>
    <phoneticPr fontId="19" type="noConversion"/>
  </si>
  <si>
    <t>0.5.5</t>
  </si>
  <si>
    <t>0.5.6</t>
  </si>
  <si>
    <r>
      <t>R</t>
    </r>
    <r>
      <rPr>
        <sz val="11"/>
        <color theme="1"/>
        <rFont val="等线"/>
        <family val="3"/>
        <charset val="134"/>
        <scheme val="minor"/>
      </rPr>
      <t>ibbon-bugfixing</t>
    </r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</si>
  <si>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ibbon修改bug</t>
    </r>
    <phoneticPr fontId="19" type="noConversion"/>
  </si>
  <si>
    <t>未开始</t>
    <phoneticPr fontId="19" type="noConversion"/>
  </si>
  <si>
    <t>1. Ribbon System Button &amp; backstage 【OK】
2. Ribbon QuickAccessBar【OK】
3. Ribbon Toolbar - Option Bar【OK】
4. RemoteProcessCall - RemoteClient &amp; RemoteServer &amp; RemoteObject 【delay】
5. Ribbon System Button &amp; backstage测试、Toolbar回归测试【OK】</t>
    <phoneticPr fontId="19" type="noConversion"/>
  </si>
  <si>
    <t>0.5.6</t>
    <phoneticPr fontId="19" type="noConversion"/>
  </si>
  <si>
    <t>1. Ribbon bug fixing
2. Ribbon Toolbar tab Context(Toolbar 设置属性)
3. Ribbon配置手册更新
4. Ribbon配置操作视频录制
5. 文档：设计、需求、系统测试报告（可以有轻微bug存在，Major以上的BUG要清理干净）
6. Ribbon最终版本：0.6.0
7. RemoteProcessCall - 调研 &amp; 设计
8. Ribbon - quick access bar 设置保存</t>
    <phoneticPr fontId="19" type="noConversion"/>
  </si>
  <si>
    <t>1. 8月25日发布0.5.8版本，完成主要bug的清理
2. 8月29日发布0.5.9版本，完成缺失功能</t>
    <phoneticPr fontId="19" type="noConversion"/>
  </si>
  <si>
    <t>QObject对象序列化和反序列</t>
    <phoneticPr fontId="19" type="noConversion"/>
  </si>
  <si>
    <t>通信方式：Local Socket</t>
    <phoneticPr fontId="19" type="noConversion"/>
  </si>
  <si>
    <t>数据交互流程</t>
    <phoneticPr fontId="19" type="noConversion"/>
  </si>
  <si>
    <t>未开始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</si>
  <si>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ibbon-bugfixing</t>
    </r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</si>
  <si>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 - Bug Fixing</t>
    </r>
    <phoneticPr fontId="19" type="noConversion"/>
  </si>
  <si>
    <t>BUG修复</t>
    <phoneticPr fontId="19" type="noConversion"/>
  </si>
  <si>
    <t>0.5.7 - 多个版本的回归测试</t>
    <phoneticPr fontId="19" type="noConversion"/>
  </si>
  <si>
    <r>
      <t>q</t>
    </r>
    <r>
      <rPr>
        <sz val="11"/>
        <color theme="1"/>
        <rFont val="等线"/>
        <family val="3"/>
        <charset val="134"/>
        <scheme val="minor"/>
      </rPr>
      <t>uick access bar 设置保存</t>
    </r>
    <phoneticPr fontId="19" type="noConversion"/>
  </si>
  <si>
    <t>quick access bar 首轮测试</t>
    <phoneticPr fontId="19" type="noConversion"/>
  </si>
  <si>
    <t>Ribbon配置手册-更新system button</t>
    <phoneticPr fontId="19" type="noConversion"/>
  </si>
  <si>
    <t>Ribbon配置手册-更新backstage</t>
    <phoneticPr fontId="19" type="noConversion"/>
  </si>
  <si>
    <t>Ribbon配置视频-backstage</t>
    <phoneticPr fontId="19" type="noConversion"/>
  </si>
  <si>
    <t>Ribbon配置视频-quick access bar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</si>
  <si>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ibbon设计文档</t>
    </r>
    <phoneticPr fontId="19" type="noConversion"/>
  </si>
  <si>
    <t>文档</t>
    <phoneticPr fontId="19" type="noConversion"/>
  </si>
  <si>
    <t>Ribbon需求文档</t>
    <phoneticPr fontId="19" type="noConversion"/>
  </si>
  <si>
    <t>Ribbon测试报告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</si>
  <si>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ibbon需求讨论</t>
    </r>
    <phoneticPr fontId="19" type="noConversion"/>
  </si>
  <si>
    <r>
      <t>Ribbon</t>
    </r>
    <r>
      <rPr>
        <sz val="11"/>
        <color theme="1"/>
        <rFont val="等线"/>
        <family val="3"/>
        <charset val="134"/>
        <scheme val="minor"/>
      </rPr>
      <t xml:space="preserve"> Linux编译纠错 &amp; 修复主界面内核数据问题</t>
    </r>
    <phoneticPr fontId="19" type="noConversion"/>
  </si>
  <si>
    <t>pad需求分析与讲解</t>
    <phoneticPr fontId="19" type="noConversion"/>
  </si>
  <si>
    <t>任务划分、跟踪</t>
    <phoneticPr fontId="19" type="noConversion"/>
  </si>
  <si>
    <t>简历筛选 &amp; Qt/C++面试</t>
    <phoneticPr fontId="19" type="noConversion"/>
  </si>
  <si>
    <t>QxPlugin 框架技术支持</t>
    <phoneticPr fontId="19" type="noConversion"/>
  </si>
  <si>
    <t>硬件GPU产品评审会议</t>
    <phoneticPr fontId="19" type="noConversion"/>
  </si>
  <si>
    <t>【实施】PAD主界面插件设计评审</t>
    <phoneticPr fontId="19" type="noConversion"/>
  </si>
  <si>
    <t>软件系统事业部重定向&amp;组织结构调整会议</t>
    <phoneticPr fontId="19" type="noConversion"/>
  </si>
  <si>
    <t>9001C学习</t>
    <phoneticPr fontId="19" type="noConversion"/>
  </si>
  <si>
    <t>简历模板</t>
    <phoneticPr fontId="19" type="noConversion"/>
  </si>
  <si>
    <t>GB/T9000学习</t>
    <phoneticPr fontId="19" type="noConversion"/>
  </si>
  <si>
    <t>PST部门框架搭建</t>
    <phoneticPr fontId="19" type="noConversion"/>
  </si>
  <si>
    <t>面试</t>
    <phoneticPr fontId="19" type="noConversion"/>
  </si>
  <si>
    <t>r</t>
    <phoneticPr fontId="19" type="noConversion"/>
  </si>
  <si>
    <t>编码</t>
    <phoneticPr fontId="19" type="noConversion"/>
  </si>
  <si>
    <t>0.5.7 - 多个版本</t>
    <phoneticPr fontId="19" type="noConversion"/>
  </si>
  <si>
    <t>Ribbon-需求验收</t>
    <phoneticPr fontId="19" type="noConversion"/>
  </si>
  <si>
    <t>全部</t>
    <phoneticPr fontId="19" type="noConversion"/>
  </si>
  <si>
    <t>Ribbon配置手册-更新quick access bar</t>
    <phoneticPr fontId="19" type="noConversion"/>
  </si>
  <si>
    <t>Ribbon配置手册-更新OptionBar</t>
    <phoneticPr fontId="19" type="noConversion"/>
  </si>
  <si>
    <t>Ribbon配置视频-system button</t>
    <phoneticPr fontId="19" type="noConversion"/>
  </si>
  <si>
    <t>Ribbon配置视频-Option bar</t>
    <phoneticPr fontId="19" type="noConversion"/>
  </si>
  <si>
    <t>ribbon界面配置（xml以及资源文件）</t>
    <phoneticPr fontId="19" type="noConversion"/>
  </si>
  <si>
    <t>Ribbon Toolbar tab Context(Toolbar 设置属性)</t>
    <phoneticPr fontId="19" type="noConversion"/>
  </si>
  <si>
    <t>Ribbon Sprint版本 v0.6.0</t>
    <phoneticPr fontId="19" type="noConversion"/>
  </si>
  <si>
    <t>需求变更与维护</t>
    <phoneticPr fontId="19" type="noConversion"/>
  </si>
  <si>
    <t>Sprint#23 Review</t>
    <phoneticPr fontId="19" type="noConversion"/>
  </si>
  <si>
    <t>公司周会</t>
    <phoneticPr fontId="19" type="noConversion"/>
  </si>
  <si>
    <t>QxPlugin 框架【实施团队】技术支持</t>
    <phoneticPr fontId="19" type="noConversion"/>
  </si>
  <si>
    <t>产品QxPlugin实施团队：支持 &amp; 项目管理</t>
    <phoneticPr fontId="19" type="noConversion"/>
  </si>
  <si>
    <t>储备人才培训资料准备：黄龙(Scrum)</t>
    <phoneticPr fontId="19" type="noConversion"/>
  </si>
  <si>
    <t>杜佳亿 - 设计模式之装饰者模式</t>
    <phoneticPr fontId="19" type="noConversion"/>
  </si>
  <si>
    <t>频谱项目评审会议</t>
    <phoneticPr fontId="19" type="noConversion"/>
  </si>
  <si>
    <t>【实施】PAD主界面插件设计评审</t>
    <phoneticPr fontId="19" type="noConversion"/>
  </si>
  <si>
    <t>软件系统事业部重定向&amp;组织结构调整会议</t>
    <phoneticPr fontId="19" type="noConversion"/>
  </si>
  <si>
    <t>软件系统事业部重定向&amp;组织结构调整会议</t>
    <phoneticPr fontId="19" type="noConversion"/>
  </si>
  <si>
    <t>软件系统事业部重定向&amp;组织结构调整会议</t>
    <phoneticPr fontId="19" type="noConversion"/>
  </si>
  <si>
    <t xml:space="preserve">简历筛选 </t>
    <phoneticPr fontId="19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</si>
  <si>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9" type="noConversion"/>
  </si>
  <si>
    <t>QxPlugin宣传视频构思头脑风暴</t>
    <phoneticPr fontId="19" type="noConversion"/>
  </si>
  <si>
    <t>公司宣传视频修改会议</t>
    <phoneticPr fontId="19" type="noConversion"/>
  </si>
  <si>
    <t>请假</t>
    <phoneticPr fontId="19" type="noConversion"/>
  </si>
  <si>
    <t>Ribbon测试说明</t>
    <phoneticPr fontId="19" type="noConversion"/>
  </si>
  <si>
    <t>宣传视频思路&amp;讲解词</t>
    <phoneticPr fontId="19" type="noConversion"/>
  </si>
  <si>
    <t>钟敏燕</t>
    <phoneticPr fontId="19" type="noConversion"/>
  </si>
  <si>
    <t>#24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</si>
  <si>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24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</si>
  <si>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S-06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</si>
  <si>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.5.8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</si>
  <si>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.5.9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</si>
  <si>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.5.10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</si>
  <si>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.5.11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</si>
  <si>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.6.0</t>
    </r>
    <phoneticPr fontId="19" type="noConversion"/>
  </si>
  <si>
    <t>0.5.7</t>
    <phoneticPr fontId="19" type="noConversion"/>
  </si>
  <si>
    <t>0.6.0</t>
  </si>
  <si>
    <t>Ribbon主界面插件</t>
    <phoneticPr fontId="19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</si>
  <si>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新建功能：状态栏，toolbar的context相关属性。
2. Ribbon - Bug Fixing</t>
    </r>
    <phoneticPr fontId="19" type="noConversion"/>
  </si>
  <si>
    <t>1. Ribbon - Bug Fixing
#1599#1600,#1584,#1567,#1566,#1593,#1614,#1622,#1610,#1627,#1629,#1628,</t>
    <phoneticPr fontId="19" type="noConversion"/>
  </si>
  <si>
    <t>1. Ribbon - Bug Fixing</t>
  </si>
  <si>
    <r>
      <t>R</t>
    </r>
    <r>
      <rPr>
        <sz val="11"/>
        <color theme="1"/>
        <rFont val="等线"/>
        <family val="3"/>
        <charset val="134"/>
        <scheme val="minor"/>
      </rPr>
      <t>ibbon - Bug Fixing#1674,#1675,#1677,#1671,#1672,#1670</t>
    </r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</si>
  <si>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20 - #23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</si>
  <si>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.6.0</t>
    </r>
    <phoneticPr fontId="19" type="noConversion"/>
  </si>
  <si>
    <t>1.新建功能：现场保存。                                                                                                 2.Ribbon - Bug Fixing
#1638,#1656,#1662,#1661,#1664,#1665,#1658,#1666#1660,#1667,#1598,#1634</t>
    <phoneticPr fontId="19" type="noConversion"/>
  </si>
  <si>
    <t>准备发布v0.6.0版本</t>
    <phoneticPr fontId="19" type="noConversion"/>
  </si>
  <si>
    <r>
      <t>扩展点文件编辑器 -</t>
    </r>
    <r>
      <rPr>
        <sz val="11"/>
        <color theme="1"/>
        <rFont val="等线"/>
        <family val="3"/>
        <charset val="134"/>
        <scheme val="minor"/>
      </rPr>
      <t xml:space="preserve"> bug fixing</t>
    </r>
    <phoneticPr fontId="19" type="noConversion"/>
  </si>
  <si>
    <t>Qt远程调用库</t>
  </si>
  <si>
    <t>Sprint#24 Plan</t>
    <phoneticPr fontId="19" type="noConversion"/>
  </si>
  <si>
    <t>黄龙潜力员工培训 &amp; 课件：WBS</t>
    <phoneticPr fontId="19" type="noConversion"/>
  </si>
  <si>
    <t>1. Ribbon 功能全部完成
2. Ribbon Bug Fixing 完成
3. Ribbon 设计文档 - 完成
4. Ribbon 帮助手册、操作演示视频 - 完成
5. 发布MS-05里程碑版本 v0.6.0
6. Ribbon 测试、测试报告、测试说明文档完成</t>
    <phoneticPr fontId="19" type="noConversion"/>
  </si>
  <si>
    <t>1. Sprint#23延长了一周；主要是为了版本发布；
2. Ribbon前期调研不够深入，导致后期有些任务返工；</t>
    <phoneticPr fontId="19" type="noConversion"/>
  </si>
  <si>
    <t>1. Ribbon完成度高，开发，测试，bug fixing整体全部完成，未留尾巴
2. 测试工作细致、快速。
3. 杜佳忆进步较快。</t>
    <phoneticPr fontId="19" type="noConversion"/>
  </si>
  <si>
    <t>0.6.0</t>
    <phoneticPr fontId="19" type="noConversion"/>
  </si>
  <si>
    <t>远程调用
多进程插件
工具Bug Fixing</t>
    <phoneticPr fontId="19" type="noConversion"/>
  </si>
  <si>
    <t>1. 远程调用 - 消息交互机制：数据打包解包
2. 远程调用 - 通信机制：server/client/transport/node/host/proxy
3. 开发工具：扩展点编辑器 - bug fixing
4. 需求：仿真配置插件包 - 完成50%</t>
    <phoneticPr fontId="19" type="noConversion"/>
  </si>
  <si>
    <t>准备发布v0.6.0版本</t>
    <phoneticPr fontId="19" type="noConversion"/>
  </si>
  <si>
    <t>AfterSales-Service</t>
    <phoneticPr fontId="19" type="noConversion"/>
  </si>
  <si>
    <t>售后：QxPlugin</t>
    <phoneticPr fontId="19" type="noConversion"/>
  </si>
  <si>
    <t>售前</t>
    <phoneticPr fontId="19" type="noConversion"/>
  </si>
  <si>
    <t>售后</t>
  </si>
  <si>
    <t>售后</t>
    <phoneticPr fontId="19" type="noConversion"/>
  </si>
  <si>
    <t>驻场十所三部-移植QxPlugin</t>
    <phoneticPr fontId="19" type="noConversion"/>
  </si>
  <si>
    <t>远程调用 - 消息交互机制：数据打包解包</t>
  </si>
  <si>
    <t>通信机制：server/client/transport/node/host/proxy</t>
  </si>
  <si>
    <t>BUG修复</t>
    <phoneticPr fontId="19" type="noConversion"/>
  </si>
  <si>
    <t>添加删除修改扩展定义显示</t>
    <phoneticPr fontId="19" type="noConversion"/>
  </si>
  <si>
    <t>增加扩展点自定义属性数据类型及对应的属性设置</t>
    <phoneticPr fontId="19" type="noConversion"/>
  </si>
  <si>
    <t>大规模扩展定义界面调整界面显示及结构</t>
    <phoneticPr fontId="19" type="noConversion"/>
  </si>
  <si>
    <t>评审</t>
    <phoneticPr fontId="19" type="noConversion"/>
  </si>
  <si>
    <t>学习C++基础+QT</t>
  </si>
  <si>
    <t>培训</t>
  </si>
  <si>
    <t>Scrum培训及准备</t>
  </si>
  <si>
    <t>ppt分享准备（PST内容培训）</t>
    <phoneticPr fontId="45" type="noConversion"/>
  </si>
  <si>
    <t>任天凤</t>
    <phoneticPr fontId="19" type="noConversion"/>
  </si>
  <si>
    <r>
      <t>通信机制：Remote</t>
    </r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erver</t>
    </r>
    <phoneticPr fontId="19" type="noConversion"/>
  </si>
  <si>
    <t>Ribbon修改bug</t>
  </si>
  <si>
    <t>公司事务</t>
  </si>
  <si>
    <t>售前：QxPlugin</t>
  </si>
  <si>
    <t>扩展点编辑器：扩展点属性定义需求讨论</t>
    <phoneticPr fontId="19" type="noConversion"/>
  </si>
  <si>
    <t>Bug Fixes</t>
    <phoneticPr fontId="19" type="noConversion"/>
  </si>
  <si>
    <t>测试用例维护</t>
    <phoneticPr fontId="19" type="noConversion"/>
  </si>
  <si>
    <t>系统测试（分模块配置准备ribbon）</t>
    <phoneticPr fontId="19" type="noConversion"/>
  </si>
  <si>
    <t>0.6.0版本，遗留bug记录</t>
    <phoneticPr fontId="19" type="noConversion"/>
  </si>
  <si>
    <t>Python基础理论</t>
  </si>
  <si>
    <t>Python基础理论</t>
    <phoneticPr fontId="19" type="noConversion"/>
  </si>
  <si>
    <t>OA测试</t>
    <phoneticPr fontId="19" type="noConversion"/>
  </si>
  <si>
    <r>
      <t>Main</t>
    </r>
    <r>
      <rPr>
        <sz val="11"/>
        <color theme="1"/>
        <rFont val="等线"/>
        <family val="3"/>
        <charset val="134"/>
        <scheme val="minor"/>
      </rPr>
      <t>Window-Core</t>
    </r>
    <phoneticPr fontId="19" type="noConversion"/>
  </si>
  <si>
    <t>主界面数据内核问题修改</t>
    <phoneticPr fontId="19" type="noConversion"/>
  </si>
  <si>
    <t>主界面数据内核-扩展数据解析问题修复</t>
    <phoneticPr fontId="19" type="noConversion"/>
  </si>
  <si>
    <t>611技术交流&amp;前期准备&amp;总结汇报</t>
    <phoneticPr fontId="19" type="noConversion"/>
  </si>
  <si>
    <t>准备演示程序</t>
    <phoneticPr fontId="19" type="noConversion"/>
  </si>
  <si>
    <t>测试准备演示程序</t>
    <phoneticPr fontId="19" type="noConversion"/>
  </si>
  <si>
    <t>培训</t>
    <phoneticPr fontId="19" type="noConversion"/>
  </si>
  <si>
    <t>UML技术培训-段亚玉</t>
    <phoneticPr fontId="19" type="noConversion"/>
  </si>
  <si>
    <t>频谱项目-总结会议</t>
    <phoneticPr fontId="19" type="noConversion"/>
  </si>
  <si>
    <t>陈健</t>
    <phoneticPr fontId="19" type="noConversion"/>
  </si>
  <si>
    <t>CETC29：产业培育中心-QxPlugin技术交流&amp;准备</t>
    <phoneticPr fontId="19" type="noConversion"/>
  </si>
  <si>
    <t>CETC30：产业培育中心-QxPlugin技术交流&amp;准备</t>
    <phoneticPr fontId="19" type="noConversion"/>
  </si>
  <si>
    <t>忽略</t>
    <phoneticPr fontId="19" type="noConversion"/>
  </si>
  <si>
    <t>#25</t>
    <phoneticPr fontId="19" type="noConversion"/>
  </si>
  <si>
    <t>MS-06</t>
    <phoneticPr fontId="19" type="noConversion"/>
  </si>
  <si>
    <r>
      <t>1.</t>
    </r>
    <r>
      <rPr>
        <sz val="11"/>
        <color theme="1"/>
        <rFont val="等线"/>
        <family val="3"/>
        <charset val="134"/>
        <scheme val="minor"/>
      </rPr>
      <t xml:space="preserve"> Ribbon移植：周强、胡寿波
2. ExtensionEditor重构：杜佳忆
3. 用例维护、准备演示Demo、测试：余开强、任天凤
4. 准备培训、客户演示：陈健</t>
    </r>
    <phoneticPr fontId="19" type="noConversion"/>
  </si>
  <si>
    <t>无</t>
    <phoneticPr fontId="19" type="noConversion"/>
  </si>
  <si>
    <t>【部署流程梳理】
1. 创建一个发布配置文件
2. 选择所需插件，插件依赖，启动策略
3. 布局界面
  a. 实现列表中的扩展实现根据当前布局标签页进行过滤，只显示跟当前布局标签页相同target的扩展实现；
   i. 在Target标签页上右键“设置为默认启动”则设置该Layout为当前启动的插件；
   ii. 当前默认标签页上需要增加一个【启动】；
   iii. 点击标签页，显示该Layout的扩展实现数据到属性框。
  b. 启动Layout：
   i. 命令行参数输入要启动的Layout；
   ii. 在core中增加一个选项配置页，放到选项对话框，用于设置需要启动的主界面显示插件；
   iii. 在profile中指定需要启动的Layout target。
4. 保存配置数据
 根据当前默认启动的layout target，禁止非当前Layout的主界面显示插件。
5. 主界面插件包：
 主界面显示插件激活方式修改为Lazy，由mainwindow.core根据layout决定启动哪一个主界面显示插件。
 主界面仅向当前Layout的主界面显示插件推送数据，非当前Layout的主界面显示插件无法获取数据。
 主界面显示插件由主动向core拉取数据变更为core推送数据。</t>
    <phoneticPr fontId="19" type="noConversion"/>
  </si>
  <si>
    <t>【其他问题】
1. 插件管理器
 无法停止插件
2. Lazy的插件在功能调用完成后，需要停止该插件。</t>
    <phoneticPr fontId="19" type="noConversion"/>
  </si>
  <si>
    <t>【扩展点流程】
1. 扩展点增加hasFormat属性，并且扩展点包含子扩展点。只要包含子扩展点就可以布局【检查配置】。
2. 扩展实现资源路径问题：工具&amp;框架。
3. 扩展实现ID重复问题：
  a. 扩展实现没有ID时或ID为空，自动创建ID: [parent id].[key].[name|index]
  b. 工具 &amp; 扩展点解析扩展实现数据
  c. 扩展实现在Menubar和Toolbars重复部署时，扩展实现无法设置两个父节点
  d. 条件属性
  e. Duplicable</t>
    <phoneticPr fontId="19" type="noConversion"/>
  </si>
  <si>
    <t>【开发流程梳理】
1. 使用工程向导创建插件工程
2. 使用文件向导创建插件配置文件、扩展回调模板、动态布局模板
3. 使用扩展数据编辑器对插件中的扩展实现进行设置和布局
4.当扩展点包含子扩展点时，所有的子扩展点可以参与布局，布局时自动创建format节点，删除hasformat选项</t>
    <phoneticPr fontId="19" type="noConversion"/>
  </si>
  <si>
    <t>【部署工具】实现列表中的扩展实现根据当前布局标签页进行过滤，只显示跟当前布局标签页相同target的扩展实现；
   i. 在Target标签页上右键“设置为默认启动”则设置该Layout为当前启动的插件；
   ii. 当前默认标签页上需要增加一个【启动】；
点击标签页，显示该Layout的扩展实现数据到属性框。</t>
    <phoneticPr fontId="19" type="noConversion"/>
  </si>
  <si>
    <t>【部署工具】启动Layout：
   i. 命令行参数输入要启动的Layout；
   ii. 在core中增加一个选项配置页，放到选项对话框，用于设置需要启动的主界面显示插件；
   iii. 在profile中指定需要启动的Layout target。</t>
    <phoneticPr fontId="19" type="noConversion"/>
  </si>
  <si>
    <t>【部署工具】保存配置数据：根据当前默认启动的layout target，禁止非当前Layout的主界面显示插件。</t>
    <phoneticPr fontId="19" type="noConversion"/>
  </si>
  <si>
    <t xml:space="preserve"> 主界面显示插件激活方式修改为Lazy，由mainwindow.core根据layout决定启动哪一个主界面显示插件。</t>
    <phoneticPr fontId="19" type="noConversion"/>
  </si>
  <si>
    <t>扩展点增加hasFormat属性，并且扩展点包含子扩展点。只要包含子扩展点就可以布局【检查配置】。</t>
  </si>
  <si>
    <t>当扩展点包含子扩展点时，所有的子扩展点可以参与布局，布局时自动创建format节点，删除hasformat选项</t>
    <phoneticPr fontId="19" type="noConversion"/>
  </si>
  <si>
    <t>主界面仅向当前Layout的主界面显示插件推送数据，非当前Layout的主界面显示插件无法获取数据。</t>
    <phoneticPr fontId="19" type="noConversion"/>
  </si>
  <si>
    <t>主界面显示插件由主动向core拉取数据变更为core推送数据。</t>
    <phoneticPr fontId="19" type="noConversion"/>
  </si>
  <si>
    <t>【主界面内核】扩展实现在Menubar和Toolbars重复部署时，扩展实现无法设置两个父节点</t>
    <phoneticPr fontId="19" type="noConversion"/>
  </si>
  <si>
    <t>扩展数据编辑器 - 扩展点：条件属性</t>
    <phoneticPr fontId="19" type="noConversion"/>
  </si>
  <si>
    <t>扩展数据编辑器 - 扩展点：Duplicable</t>
    <phoneticPr fontId="19" type="noConversion"/>
  </si>
  <si>
    <t>胡寿波</t>
    <phoneticPr fontId="19" type="noConversion"/>
  </si>
  <si>
    <t>Sprint#24 Review</t>
    <phoneticPr fontId="19" type="noConversion"/>
  </si>
  <si>
    <t>Sprint#25 Plan</t>
    <phoneticPr fontId="19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</si>
  <si>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UG修复</t>
    </r>
    <phoneticPr fontId="19" type="noConversion"/>
  </si>
  <si>
    <t>周强</t>
    <phoneticPr fontId="19" type="noConversion"/>
  </si>
  <si>
    <t>陈健</t>
    <phoneticPr fontId="19" type="noConversion"/>
  </si>
  <si>
    <t>杜佳忆</t>
    <phoneticPr fontId="19" type="noConversion"/>
  </si>
  <si>
    <t>胡寿波</t>
    <phoneticPr fontId="19" type="noConversion"/>
  </si>
  <si>
    <t>会议</t>
    <phoneticPr fontId="19" type="noConversion"/>
  </si>
  <si>
    <t>Pad 主界面阶段性展示</t>
    <phoneticPr fontId="19" type="noConversion"/>
  </si>
  <si>
    <t>全部</t>
    <phoneticPr fontId="19" type="noConversion"/>
  </si>
  <si>
    <t>售前</t>
  </si>
  <si>
    <t>演示程序发布（试用版SDK）</t>
    <phoneticPr fontId="19" type="noConversion"/>
  </si>
  <si>
    <t>周强</t>
    <phoneticPr fontId="19" type="noConversion"/>
  </si>
  <si>
    <t>编码</t>
    <phoneticPr fontId="19" type="noConversion"/>
  </si>
  <si>
    <t>core处理format方式进行优化</t>
    <phoneticPr fontId="19" type="noConversion"/>
  </si>
  <si>
    <t>core处理数据流程进行分析</t>
    <phoneticPr fontId="19" type="noConversion"/>
  </si>
  <si>
    <t>余开强</t>
    <phoneticPr fontId="19" type="noConversion"/>
  </si>
  <si>
    <t>QxPlugin产品简要介绍 - to:部门</t>
    <phoneticPr fontId="19" type="noConversion"/>
  </si>
  <si>
    <t>胡寿波</t>
  </si>
  <si>
    <t>任天凤</t>
    <phoneticPr fontId="19" type="noConversion"/>
  </si>
  <si>
    <t>学习C++基础+QT</t>
    <phoneticPr fontId="19" type="noConversion"/>
  </si>
  <si>
    <t>测试用例：开发流程
1. 使用工程向导创建插件工程
2. 使用文件向导创建插件配置文件、扩展回调模板、动态布局模板
3. 使用扩展数据编辑器对插件中的扩展实现进行设置和布局</t>
    <phoneticPr fontId="19" type="noConversion"/>
  </si>
  <si>
    <t>框架-扩展点管理器-注册的扩展点自动解析扩展点定义数据</t>
    <phoneticPr fontId="19" type="noConversion"/>
  </si>
  <si>
    <t>陈健</t>
    <phoneticPr fontId="19" type="noConversion"/>
  </si>
  <si>
    <t>维护插件组合配置向导功能测试用例</t>
    <phoneticPr fontId="19" type="noConversion"/>
  </si>
  <si>
    <t>维护开发向导功能测试用例</t>
    <phoneticPr fontId="19" type="noConversion"/>
  </si>
  <si>
    <t>基带池项目技术讨论会</t>
  </si>
  <si>
    <t>CETC29：产业培育中心-QxPlugin技术交流&amp;准备</t>
    <phoneticPr fontId="19" type="noConversion"/>
  </si>
  <si>
    <t>基带池项目技术讨论会</t>
    <phoneticPr fontId="19" type="noConversion"/>
  </si>
  <si>
    <t>Lazy的插件在功能调用完成后，需要停止该插件。</t>
    <phoneticPr fontId="19" type="noConversion"/>
  </si>
  <si>
    <t>MS-10</t>
  </si>
  <si>
    <t>完善Core扩展点定义</t>
    <phoneticPr fontId="19" type="noConversion"/>
  </si>
  <si>
    <t>周强</t>
    <phoneticPr fontId="19" type="noConversion"/>
  </si>
  <si>
    <t>根据扩展点定义过滤实现数据</t>
    <phoneticPr fontId="19" type="noConversion"/>
  </si>
  <si>
    <t>扩展定义页面自定义属性显示及属性完善</t>
    <phoneticPr fontId="19" type="noConversion"/>
  </si>
  <si>
    <t>扩展定义页面添加，多次添加删除微调属性实现</t>
    <phoneticPr fontId="19" type="noConversion"/>
  </si>
  <si>
    <t>调试Debug下编译QtCreator</t>
    <phoneticPr fontId="19" type="noConversion"/>
  </si>
  <si>
    <t>Extension编辑器 - 页面规则</t>
    <phoneticPr fontId="19" type="noConversion"/>
  </si>
  <si>
    <t>CTK与QxPlugin融合风险与难点</t>
    <phoneticPr fontId="19" type="noConversion"/>
  </si>
  <si>
    <t>扩展点编辑器定义页面</t>
    <phoneticPr fontId="19" type="noConversion"/>
  </si>
  <si>
    <t>扩展点编辑器实现页面</t>
    <phoneticPr fontId="19" type="noConversion"/>
  </si>
  <si>
    <t>Qt4.8.5 + freescale交叉编译环境搭建</t>
    <phoneticPr fontId="19" type="noConversion"/>
  </si>
  <si>
    <t>任天凤</t>
    <phoneticPr fontId="19" type="noConversion"/>
  </si>
  <si>
    <t>去其他项目组支持</t>
    <phoneticPr fontId="19" type="noConversion"/>
  </si>
  <si>
    <t>请假</t>
    <phoneticPr fontId="19" type="noConversion"/>
  </si>
  <si>
    <r>
      <t>部署流程
1. 创建一个发布配置文件
2. 选择所需插件，插件依赖，启动策略
3. 布局界面
4.</t>
    </r>
    <r>
      <rPr>
        <sz val="11"/>
        <color theme="1"/>
        <rFont val="等线"/>
        <family val="3"/>
        <charset val="134"/>
        <scheme val="minor"/>
      </rPr>
      <t xml:space="preserve"> 配置翻译
6. 打包发布</t>
    </r>
    <r>
      <rPr>
        <sz val="11"/>
        <color theme="1"/>
        <rFont val="等线"/>
        <family val="2"/>
        <charset val="134"/>
        <scheme val="minor"/>
      </rPr>
      <t/>
    </r>
  </si>
  <si>
    <t>Qt4.8.4 + freescale交叉编译环境搭建</t>
  </si>
  <si>
    <t>潜力员工培养总结</t>
    <phoneticPr fontId="19" type="noConversion"/>
  </si>
  <si>
    <t>项目组外</t>
    <phoneticPr fontId="19" type="noConversion"/>
  </si>
  <si>
    <r>
      <t>#2</t>
    </r>
    <r>
      <rPr>
        <sz val="11"/>
        <color theme="1"/>
        <rFont val="等线"/>
        <family val="3"/>
        <charset val="134"/>
        <scheme val="minor"/>
      </rPr>
      <t>5</t>
    </r>
    <phoneticPr fontId="19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</si>
  <si>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4. 资源中的文件路径：res:/images/icon.png</t>
    </r>
    <phoneticPr fontId="19" type="noConversion"/>
  </si>
  <si>
    <r>
      <t xml:space="preserve">扩展实现ID重复问题：
a. </t>
    </r>
    <r>
      <rPr>
        <sz val="11"/>
        <color theme="1"/>
        <rFont val="等线"/>
        <family val="3"/>
        <charset val="134"/>
        <scheme val="minor"/>
      </rPr>
      <t>扩展实现没有</t>
    </r>
    <r>
      <rPr>
        <sz val="11"/>
        <color theme="1"/>
        <rFont val="等线"/>
        <family val="3"/>
        <charset val="134"/>
        <scheme val="minor"/>
      </rPr>
      <t>ID</t>
    </r>
    <r>
      <rPr>
        <sz val="11"/>
        <color theme="1"/>
        <rFont val="等线"/>
        <family val="3"/>
        <charset val="134"/>
        <scheme val="minor"/>
      </rPr>
      <t>时或</t>
    </r>
    <r>
      <rPr>
        <sz val="11"/>
        <color theme="1"/>
        <rFont val="等线"/>
        <family val="3"/>
        <charset val="134"/>
        <scheme val="minor"/>
      </rPr>
      <t>ID</t>
    </r>
    <r>
      <rPr>
        <sz val="11"/>
        <color theme="1"/>
        <rFont val="等线"/>
        <family val="3"/>
        <charset val="134"/>
        <scheme val="minor"/>
      </rPr>
      <t>为空，自动创建</t>
    </r>
    <r>
      <rPr>
        <sz val="11"/>
        <color theme="1"/>
        <rFont val="等线"/>
        <family val="3"/>
        <charset val="134"/>
        <scheme val="minor"/>
      </rPr>
      <t>ID: [parent id]/[key]/[name]
b. 工具 &amp; 扩展点解析扩展实现数据
c. 工具&gt;format布局中的扩展实现不自动添加id，其他实现必须有ID</t>
    </r>
    <phoneticPr fontId="19" type="noConversion"/>
  </si>
  <si>
    <t>扩展定义页面按钮显隐设置</t>
    <phoneticPr fontId="19" type="noConversion"/>
  </si>
  <si>
    <t>扩展定义页面条件编辑器框</t>
    <phoneticPr fontId="19" type="noConversion"/>
  </si>
  <si>
    <t>扩展定义页面自定义属性结构完善</t>
    <phoneticPr fontId="19" type="noConversion"/>
  </si>
  <si>
    <t>内训师评选</t>
    <phoneticPr fontId="19" type="noConversion"/>
  </si>
  <si>
    <r>
      <t>部署流程
1. 创建一个发布配置文件
2. 选择所需插件，插件依赖，启动策略
3. 布局界面
4.</t>
    </r>
    <r>
      <rPr>
        <sz val="11"/>
        <color theme="1"/>
        <rFont val="等线"/>
        <family val="3"/>
        <charset val="134"/>
        <scheme val="minor"/>
      </rPr>
      <t xml:space="preserve"> 配置翻译
5. 打包发布</t>
    </r>
    <phoneticPr fontId="19" type="noConversion"/>
  </si>
  <si>
    <r>
      <t>插件管理器</t>
    </r>
    <r>
      <rPr>
        <sz val="11"/>
        <color theme="1"/>
        <rFont val="等线"/>
        <family val="3"/>
        <charset val="134"/>
        <scheme val="minor"/>
      </rPr>
      <t xml:space="preserve"> -</t>
    </r>
    <r>
      <rPr>
        <sz val="11"/>
        <color theme="1"/>
        <rFont val="等线"/>
        <family val="3"/>
        <charset val="134"/>
        <scheme val="minor"/>
      </rPr>
      <t xml:space="preserve"> 无法停止插件</t>
    </r>
    <phoneticPr fontId="19" type="noConversion"/>
  </si>
  <si>
    <r>
      <t>通信机制：Remote</t>
    </r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erver</t>
    </r>
    <phoneticPr fontId="19" type="noConversion"/>
  </si>
  <si>
    <t>10所QxPlugin后期技术支持</t>
    <phoneticPr fontId="19" type="noConversion"/>
  </si>
  <si>
    <t>修改Ubuntu下Ribbon标题栏显示问题</t>
    <phoneticPr fontId="19" type="noConversion"/>
  </si>
  <si>
    <t>0.6.1</t>
    <phoneticPr fontId="19" type="noConversion"/>
  </si>
  <si>
    <t>v0.6.1版本发布</t>
    <phoneticPr fontId="19" type="noConversion"/>
  </si>
  <si>
    <t>周强</t>
    <phoneticPr fontId="19" type="noConversion"/>
  </si>
  <si>
    <t>面试官培训-罗桂花</t>
    <phoneticPr fontId="19" type="noConversion"/>
  </si>
  <si>
    <t>陈健</t>
    <phoneticPr fontId="19" type="noConversion"/>
  </si>
  <si>
    <t>周强</t>
    <phoneticPr fontId="19" type="noConversion"/>
  </si>
  <si>
    <t>解决服务器okit无法启动的问题</t>
    <phoneticPr fontId="19" type="noConversion"/>
  </si>
  <si>
    <t>陈健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</si>
  <si>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26</t>
    </r>
    <phoneticPr fontId="19" type="noConversion"/>
  </si>
  <si>
    <t>MS-06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</si>
  <si>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.6.1</t>
    </r>
    <phoneticPr fontId="19" type="noConversion"/>
  </si>
  <si>
    <t>扩展点定义页面首轮测试</t>
    <phoneticPr fontId="19" type="noConversion"/>
  </si>
  <si>
    <t>扩展点定义页面冒烟测试</t>
    <phoneticPr fontId="19" type="noConversion"/>
  </si>
  <si>
    <t>扩展点定义页面遗留bug验证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</si>
  <si>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.6.2</t>
    </r>
    <phoneticPr fontId="19" type="noConversion"/>
  </si>
  <si>
    <t>1.扩展编辑器---Bug Fixing                                                                                     2.AppDeployer—— Bug Fixing                                                 #1685,#1540,#1195,#1285,#1324,#1345,#1358,#1498,#1500,#1499,#1517,#1534,#1688,#1689,#1690,#1691,#1692,#1693,#1694,#1696,#1697,#1698,#1699,#1700,#1701,#1702,#1703,#1705</t>
    <phoneticPr fontId="19" type="noConversion"/>
  </si>
  <si>
    <r>
      <t>依据需求变动重构扩展点定义编辑器代码，并修复遗留BU</t>
    </r>
    <r>
      <rPr>
        <sz val="11"/>
        <color theme="1"/>
        <rFont val="等线"/>
        <family val="3"/>
        <charset val="134"/>
        <scheme val="minor"/>
      </rPr>
      <t>G</t>
    </r>
    <phoneticPr fontId="19" type="noConversion"/>
  </si>
  <si>
    <t>【部署工具】实现列表中的扩展实现根据当前布局标签页进行过滤，只显示跟当前布局标签页相同target的扩展实现；</t>
    <phoneticPr fontId="19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</si>
  <si>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6. 资源中的文件路径：res:/images/icon.png</t>
    </r>
    <r>
      <rPr>
        <sz val="11"/>
        <color theme="1"/>
        <rFont val="等线"/>
        <family val="2"/>
        <charset val="134"/>
        <scheme val="minor"/>
      </rPr>
      <t/>
    </r>
    <phoneticPr fontId="19" type="noConversion"/>
  </si>
  <si>
    <t>【部署流程梳理】
1. 测试用例： 80%
2. 编码：50%
3. 测试：待测试</t>
    <phoneticPr fontId="19" type="noConversion"/>
  </si>
  <si>
    <t>【扩展点流程】
1. 扩展点定义相关：完成
2. 扩展实现相关：完成50%</t>
    <phoneticPr fontId="19" type="noConversion"/>
  </si>
  <si>
    <r>
      <t>【开发流程梳理】
1. 用例完成
2.</t>
    </r>
    <r>
      <rPr>
        <sz val="11"/>
        <color theme="1"/>
        <rFont val="等线"/>
        <family val="3"/>
        <charset val="134"/>
        <scheme val="minor"/>
      </rPr>
      <t xml:space="preserve"> 编码：
   扩展实现编辑器未完成
   动态布局编辑器：bug fixes 未完成</t>
    </r>
    <phoneticPr fontId="19" type="noConversion"/>
  </si>
  <si>
    <t>【其他问题】
1. 未完成
2. 框架解析扩展点数据 -完成
3. 远程调用-通信 - 完成</t>
    <phoneticPr fontId="19" type="noConversion"/>
  </si>
  <si>
    <t>【开发流程梳理】
1. 使用扩展数据编辑器对插件中的扩展实现进行设置和布局
2. 当扩展点包含子扩展点时，所有的子扩展点可以参与布局，布局时自动创建format节点，删除hasformat选项
【部署流程梳理】
3. 布局界面
  b. 启动Layout：
   ii. 在core中增加一个选项配置页，放到选项对话框，用于设置需要启动的主界面显示插件；
5. 主界面插件包：
 主界面显示插件由主动向core拉取数据变更为core推送数据。
【扩展点流程】
1. 扩展点增加hasFormat属性，并且扩展点包含子扩展点。只要包含子扩展点就可以布局【检查配置】。
2. 扩展实现资源路径问题：工具&amp;框架。
3. 扩展实现ID重复问题：
  a. 扩展实现没有ID时或ID为空，自动创建ID: [parent id].[key].[name|index]
  b. 工具 &amp; 扩展点解析扩展实现数据
  c. 扩展实现在Menubar和Toolbars重复部署时，扩展实现无法设置两个父节点
  d. 条件属性
【CTK移植】
1. 移植插件管理器插件到CTK（十所三部）
【远程调用】
1. Remote Manager 模块入口
2. 界面嵌套：Qt4（Win/Linux）/Qt5两种
3. PluginContext支持RemoteCall</t>
    <phoneticPr fontId="19" type="noConversion"/>
  </si>
  <si>
    <r>
      <t>R</t>
    </r>
    <r>
      <rPr>
        <sz val="11"/>
        <color theme="1"/>
        <rFont val="等线"/>
        <family val="3"/>
        <charset val="134"/>
        <scheme val="minor"/>
      </rPr>
      <t>emoteManager</t>
    </r>
    <phoneticPr fontId="19" type="noConversion"/>
  </si>
  <si>
    <r>
      <t>P</t>
    </r>
    <r>
      <rPr>
        <sz val="11"/>
        <color theme="1"/>
        <rFont val="等线"/>
        <family val="3"/>
        <charset val="134"/>
        <scheme val="minor"/>
      </rPr>
      <t>luginContext</t>
    </r>
    <phoneticPr fontId="19" type="noConversion"/>
  </si>
  <si>
    <t>进程窗口嵌套</t>
    <phoneticPr fontId="19" type="noConversion"/>
  </si>
  <si>
    <t>#26</t>
    <phoneticPr fontId="19" type="noConversion"/>
  </si>
  <si>
    <r>
      <t>RemoteNode</t>
    </r>
    <r>
      <rPr>
        <sz val="11"/>
        <color theme="1"/>
        <rFont val="等线"/>
        <family val="3"/>
        <charset val="134"/>
        <scheme val="minor"/>
      </rPr>
      <t>/RemoteHost</t>
    </r>
    <phoneticPr fontId="19" type="noConversion"/>
  </si>
  <si>
    <t>部署流程测试</t>
    <phoneticPr fontId="19" type="noConversion"/>
  </si>
  <si>
    <t>开发流程测试</t>
    <phoneticPr fontId="19" type="noConversion"/>
  </si>
  <si>
    <t>Sprint#26 Plan</t>
    <phoneticPr fontId="19" type="noConversion"/>
  </si>
  <si>
    <t>Sprint#25 Review</t>
    <phoneticPr fontId="19" type="noConversion"/>
  </si>
  <si>
    <t>无</t>
    <phoneticPr fontId="19" type="noConversion"/>
  </si>
  <si>
    <t>胡寿波</t>
    <phoneticPr fontId="19" type="noConversion"/>
  </si>
  <si>
    <t>Extension编辑器 - 页面规则
1、拖动创建扩展实现
2、根据定义准确展示属性、编辑属性的响应处理
3、编辑后数据保存的完整性</t>
    <phoneticPr fontId="19" type="noConversion"/>
  </si>
  <si>
    <t>扩展实现界面添加私有属性编辑器meta</t>
    <phoneticPr fontId="19" type="noConversion"/>
  </si>
  <si>
    <t>扩展实现界面显示属性列表</t>
    <phoneticPr fontId="19" type="noConversion"/>
  </si>
  <si>
    <t>扩展点定义页面回归测试-0.6.2</t>
    <phoneticPr fontId="19" type="noConversion"/>
  </si>
  <si>
    <t>功能测试</t>
    <phoneticPr fontId="19" type="noConversion"/>
  </si>
  <si>
    <t>0.6.2测试报告</t>
    <phoneticPr fontId="19" type="noConversion"/>
  </si>
  <si>
    <t>扩展点实现编辑器bug整理，非需求测试（回归验证）</t>
    <phoneticPr fontId="19" type="noConversion"/>
  </si>
  <si>
    <t>产品研发管理体系文档评审</t>
    <phoneticPr fontId="19" type="noConversion"/>
  </si>
  <si>
    <t>11/1：发布0.6.3（扩展点编辑器测试版本）
11/7：发布0.6.x版本
11/10：发布0.7.0版本</t>
    <phoneticPr fontId="19" type="noConversion"/>
  </si>
  <si>
    <t>值</t>
  </si>
  <si>
    <t>杜佳忆-设计模式：外观、中介者、代理模式</t>
    <phoneticPr fontId="19" type="noConversion"/>
  </si>
  <si>
    <t>扩展点编辑器需求分析，开发协助</t>
    <phoneticPr fontId="19" type="noConversion"/>
  </si>
  <si>
    <t>0.6.3测试报告</t>
  </si>
  <si>
    <t>编写简易使用手册，协助测试</t>
    <phoneticPr fontId="19" type="noConversion"/>
  </si>
  <si>
    <t>扩展点实现编辑器和定义页面回归-0.6.3</t>
    <phoneticPr fontId="19" type="noConversion"/>
  </si>
  <si>
    <t>扩展点实现编辑器和定义页面回归-0.6.4</t>
  </si>
  <si>
    <t>0.6.4</t>
    <phoneticPr fontId="19" type="noConversion"/>
  </si>
  <si>
    <t>胡寿波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</si>
  <si>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.6.3</t>
    </r>
    <phoneticPr fontId="19" type="noConversion"/>
  </si>
  <si>
    <t>1.扩展编辑器---Bug Fixing                                                                                     2.AppDeployer—— Bug Fixing                                                 #1685,#1527,#1480,#1210,#1533,#1706,#1707,#1708,#1709,#1710,#1711,#1712,#1206,#1214,#1216,#1714,#1337,#1328,#1199,#1219,#1205,#1203,#1202,#1200</t>
    <phoneticPr fontId="19" type="noConversion"/>
  </si>
  <si>
    <r>
      <t>版本0</t>
    </r>
    <r>
      <rPr>
        <sz val="11"/>
        <color theme="1"/>
        <rFont val="等线"/>
        <family val="3"/>
        <charset val="134"/>
        <scheme val="minor"/>
      </rPr>
      <t>.6.2发布</t>
    </r>
    <phoneticPr fontId="19" type="noConversion"/>
  </si>
  <si>
    <r>
      <t>版本0</t>
    </r>
    <r>
      <rPr>
        <sz val="11"/>
        <color theme="1"/>
        <rFont val="等线"/>
        <family val="3"/>
        <charset val="134"/>
        <scheme val="minor"/>
      </rPr>
      <t>.6.3发布</t>
    </r>
    <phoneticPr fontId="19" type="noConversion"/>
  </si>
  <si>
    <t>扩展实现界面属性显示部分及meta部分BUG修复</t>
    <phoneticPr fontId="19" type="noConversion"/>
  </si>
  <si>
    <t>ribbon主界面调整</t>
    <phoneticPr fontId="19" type="noConversion"/>
  </si>
  <si>
    <t>应该部署工具bug修复</t>
    <phoneticPr fontId="19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</si>
  <si>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5. 资源中的文件路径：res:/images/icon.png</t>
    </r>
    <r>
      <rPr>
        <sz val="11"/>
        <color theme="1"/>
        <rFont val="等线"/>
        <family val="2"/>
        <charset val="134"/>
        <scheme val="minor"/>
      </rPr>
      <t/>
    </r>
  </si>
  <si>
    <t>潜力员工-黄龙-培训完成谈话（MO)</t>
    <phoneticPr fontId="19" type="noConversion"/>
  </si>
  <si>
    <t>陈健</t>
    <phoneticPr fontId="19" type="noConversion"/>
  </si>
  <si>
    <t>RemoteCallReply</t>
    <phoneticPr fontId="19" type="noConversion"/>
  </si>
  <si>
    <t>软件系统事业部部门讨论：2018年计划</t>
    <phoneticPr fontId="19" type="noConversion"/>
  </si>
  <si>
    <t>RemoteCallReply引用参数回传</t>
    <phoneticPr fontId="19" type="noConversion"/>
  </si>
  <si>
    <t>#27</t>
    <phoneticPr fontId="19" type="noConversion"/>
  </si>
  <si>
    <t>#27</t>
    <phoneticPr fontId="19" type="noConversion"/>
  </si>
  <si>
    <r>
      <t>MS-</t>
    </r>
    <r>
      <rPr>
        <sz val="11"/>
        <color theme="1"/>
        <rFont val="等线"/>
        <family val="3"/>
        <charset val="134"/>
        <scheme val="minor"/>
      </rPr>
      <t>06</t>
    </r>
    <phoneticPr fontId="19" type="noConversion"/>
  </si>
  <si>
    <t>#26</t>
  </si>
  <si>
    <r>
      <t xml:space="preserve">【部署工具】启动Layout：
   i. 命令行参数输入要启动的Layout；
</t>
    </r>
    <r>
      <rPr>
        <strike/>
        <sz val="11"/>
        <color theme="1"/>
        <rFont val="等线"/>
        <family val="3"/>
        <charset val="134"/>
        <scheme val="minor"/>
      </rPr>
      <t xml:space="preserve">   ii. 在core中增加一个选项配置页，放到选项对话框，用于设置需要启动的主界面显示插件；</t>
    </r>
    <phoneticPr fontId="19" type="noConversion"/>
  </si>
  <si>
    <t>插件管理器 - 无法停止插件【提示插件的依赖关系】</t>
    <phoneticPr fontId="19" type="noConversion"/>
  </si>
  <si>
    <t>扩展点机制支持</t>
    <phoneticPr fontId="19" type="noConversion"/>
  </si>
  <si>
    <t>服务机制支持</t>
    <phoneticPr fontId="19" type="noConversion"/>
  </si>
  <si>
    <t>任务划分、跟踪</t>
  </si>
  <si>
    <t>公司周会</t>
  </si>
  <si>
    <t>Sprint#26 Review</t>
    <phoneticPr fontId="19" type="noConversion"/>
  </si>
  <si>
    <t>Sprint#27 Plan</t>
    <phoneticPr fontId="19" type="noConversion"/>
  </si>
  <si>
    <t>0.6.5</t>
    <phoneticPr fontId="19" type="noConversion"/>
  </si>
  <si>
    <t>1.扩展点编辑器需求实现以及bug修复
#1731，#1729，#1727，#1726，#1716，#1711</t>
    <phoneticPr fontId="19" type="noConversion"/>
  </si>
  <si>
    <t>1、修复扩展数据保存的问题
2、修复相同target数据合并以及parent ID的处理
3、扩展点没有扩展实现数据，自动创建根节点便于拖拽
4、非容器子扩展点拖拽自动创建公共扩展实现
#1713,#1738,#1737,#1736,#1733,#1728,#1726,#1717,#1711,#1535,#1516,
#1357,#1351,#1335,#1724,#1410,#1723,#1716,#1709</t>
    <phoneticPr fontId="19" type="noConversion"/>
  </si>
  <si>
    <t>胡寿波</t>
    <phoneticPr fontId="19" type="noConversion"/>
  </si>
  <si>
    <t>公司内部会议：MO分享</t>
    <phoneticPr fontId="19" type="noConversion"/>
  </si>
  <si>
    <t>MO谈话</t>
    <phoneticPr fontId="19" type="noConversion"/>
  </si>
  <si>
    <t>进程插件订阅框架事件</t>
    <phoneticPr fontId="19" type="noConversion"/>
  </si>
  <si>
    <t>0.6.5回归测试（扩展点编辑器）及测试报告</t>
    <phoneticPr fontId="19" type="noConversion"/>
  </si>
  <si>
    <t>0.6.4测试报告</t>
    <phoneticPr fontId="19" type="noConversion"/>
  </si>
  <si>
    <t>调研</t>
    <phoneticPr fontId="19" type="noConversion"/>
  </si>
  <si>
    <t>进程窗口嵌套Qt5.0 (Windows)</t>
    <phoneticPr fontId="19" type="noConversion"/>
  </si>
  <si>
    <t>进程窗口嵌套Qt5.0 (linux)</t>
    <phoneticPr fontId="19" type="noConversion"/>
  </si>
  <si>
    <t>周强</t>
    <phoneticPr fontId="19" type="noConversion"/>
  </si>
  <si>
    <t>Qt4 进程界面嵌套（windows）</t>
    <phoneticPr fontId="19" type="noConversion"/>
  </si>
  <si>
    <t>Qt4 进程界面嵌套（linux）</t>
    <phoneticPr fontId="19" type="noConversion"/>
  </si>
  <si>
    <t>扩展点对象Object序列化</t>
    <phoneticPr fontId="19" type="noConversion"/>
  </si>
  <si>
    <t>功能</t>
    <phoneticPr fontId="19" type="noConversion"/>
  </si>
  <si>
    <t>Qt 5 进程嵌套（Linux）</t>
    <phoneticPr fontId="19" type="noConversion"/>
  </si>
  <si>
    <t>通过Qwindow::fromWinId()接口返回无效实例。不能通过QWidget::createWindowContainer创建对应的Qwidget。</t>
    <phoneticPr fontId="19" type="noConversion"/>
  </si>
  <si>
    <t>Qt5基础（界面布局与信号槽）</t>
    <phoneticPr fontId="19" type="noConversion"/>
  </si>
  <si>
    <t>需求分析，测试项拆分（扩展点实现页面）</t>
    <phoneticPr fontId="19" type="noConversion"/>
  </si>
  <si>
    <t>应用组合工具（偶先bug的复现)流程测试</t>
    <phoneticPr fontId="19" type="noConversion"/>
  </si>
  <si>
    <t>调研</t>
    <phoneticPr fontId="19" type="noConversion"/>
  </si>
  <si>
    <t>GIS方案</t>
    <phoneticPr fontId="19" type="noConversion"/>
  </si>
  <si>
    <t>胡寿波</t>
    <phoneticPr fontId="19" type="noConversion"/>
  </si>
  <si>
    <t>0.6.6</t>
    <phoneticPr fontId="19" type="noConversion"/>
  </si>
  <si>
    <t>1、修复Ctrl+S保存后继续修改再保存数据重复的问题
2、完成需求：列表头菜单，动态显示、隐藏列
3、修复layout扩展实现修改、删除的逻辑（删除后，format tab也删除）
4、完成需求：条件属性
5、布局Action可以和公共扩展实现脱离关系
6、完成删除定义，扩展实现也跟着删除
7、修复其他一些异常情况
#1742,#1744,#1748,#1740,#1739,#1738,#1735,#1734,#1725,#1723,#1721</t>
    <phoneticPr fontId="19" type="noConversion"/>
  </si>
  <si>
    <t>GIS预研方案</t>
    <phoneticPr fontId="19" type="noConversion"/>
  </si>
  <si>
    <t>胡寿波</t>
    <phoneticPr fontId="19" type="noConversion"/>
  </si>
  <si>
    <t>研发管理体系文档评审</t>
    <phoneticPr fontId="19" type="noConversion"/>
  </si>
  <si>
    <t>QxPlugin产品视频录制</t>
    <phoneticPr fontId="19" type="noConversion"/>
  </si>
  <si>
    <t>PST质量文档评审（软件系统事业部）</t>
    <phoneticPr fontId="19" type="noConversion"/>
  </si>
  <si>
    <t>解决中标麒麟虚拟机无法运行问题</t>
    <phoneticPr fontId="19" type="noConversion"/>
  </si>
  <si>
    <t>远程调用部分代码Qt4兼容移植</t>
    <phoneticPr fontId="19" type="noConversion"/>
  </si>
  <si>
    <t>修改扩展点对象基类Object对象以支持远程调用</t>
    <phoneticPr fontId="19" type="noConversion"/>
  </si>
  <si>
    <t>0.6.6回归测试（扩展点编辑器）及测试报告</t>
    <phoneticPr fontId="19" type="noConversion"/>
  </si>
  <si>
    <t>部署工具打包bug及异常</t>
    <phoneticPr fontId="19" type="noConversion"/>
  </si>
  <si>
    <t>部署工具主界面bug及扩展点信息扩展实现数据显示问题</t>
    <phoneticPr fontId="19" type="noConversion"/>
  </si>
  <si>
    <t>属性编辑器只读属性设置</t>
    <phoneticPr fontId="19" type="noConversion"/>
  </si>
  <si>
    <t>部署工具bug修复</t>
    <phoneticPr fontId="19" type="noConversion"/>
  </si>
  <si>
    <t>0.6.7版本发布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</si>
  <si>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.6.7</t>
    </r>
    <phoneticPr fontId="19" type="noConversion"/>
  </si>
  <si>
    <t>#28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</si>
  <si>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28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</si>
  <si>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S-07</t>
    </r>
    <phoneticPr fontId="19" type="noConversion"/>
  </si>
  <si>
    <t>陈健</t>
    <phoneticPr fontId="19" type="noConversion"/>
  </si>
  <si>
    <t>年假1天</t>
    <phoneticPr fontId="19" type="noConversion"/>
  </si>
  <si>
    <t>技术支持</t>
    <phoneticPr fontId="19" type="noConversion"/>
  </si>
  <si>
    <t>调研中标麒麟qt调试系统崩溃问题</t>
    <phoneticPr fontId="19" type="noConversion"/>
  </si>
  <si>
    <t>编码</t>
    <phoneticPr fontId="19" type="noConversion"/>
  </si>
  <si>
    <t>Gis Demo</t>
    <phoneticPr fontId="19" type="noConversion"/>
  </si>
  <si>
    <t>培训</t>
    <phoneticPr fontId="19" type="noConversion"/>
  </si>
  <si>
    <t>oracle 触发器培训</t>
    <phoneticPr fontId="19" type="noConversion"/>
  </si>
  <si>
    <t>其他</t>
    <phoneticPr fontId="19" type="noConversion"/>
  </si>
  <si>
    <t>协助解决问题</t>
    <phoneticPr fontId="19" type="noConversion"/>
  </si>
  <si>
    <t>调研</t>
    <phoneticPr fontId="19" type="noConversion"/>
  </si>
  <si>
    <t>进程子窗口嵌套调研</t>
    <phoneticPr fontId="19" type="noConversion"/>
  </si>
  <si>
    <t>进程子窗口嵌套实现</t>
    <phoneticPr fontId="19" type="noConversion"/>
  </si>
  <si>
    <t>扩展点编辑器打开extension.xml读取数据后，立刻关闭，检查其他工具是否有相同的问题</t>
    <phoneticPr fontId="19" type="noConversion"/>
  </si>
  <si>
    <t>扩展点编辑器Redo/Undo。注：请使用QtCreator提供的undo框架。</t>
    <phoneticPr fontId="19" type="noConversion"/>
  </si>
  <si>
    <t>调研QtCreator提供的undo框架。</t>
    <phoneticPr fontId="19" type="noConversion"/>
  </si>
  <si>
    <t>需求分析</t>
    <phoneticPr fontId="19" type="noConversion"/>
  </si>
  <si>
    <t>仿真模拟插件包需求评审</t>
    <phoneticPr fontId="19" type="noConversion"/>
  </si>
  <si>
    <r>
      <t>MS-</t>
    </r>
    <r>
      <rPr>
        <sz val="11"/>
        <color theme="1"/>
        <rFont val="等线"/>
        <family val="3"/>
        <charset val="134"/>
        <scheme val="minor"/>
      </rPr>
      <t>06里程碑版本：v</t>
    </r>
    <r>
      <rPr>
        <sz val="11"/>
        <color theme="1"/>
        <rFont val="等线"/>
        <family val="3"/>
        <charset val="134"/>
        <scheme val="minor"/>
      </rPr>
      <t>0.7.0</t>
    </r>
    <phoneticPr fontId="19" type="noConversion"/>
  </si>
  <si>
    <r>
      <t xml:space="preserve">【开发流程梳理】
1. 使用扩展数据编辑器对插件中的扩展实现进行设置和布局 </t>
    </r>
    <r>
      <rPr>
        <sz val="11"/>
        <color theme="1"/>
        <rFont val="等线"/>
        <family val="3"/>
        <charset val="134"/>
        <scheme val="minor"/>
      </rPr>
      <t xml:space="preserve">
【部署流程梳理】
组合部署工具的BUG修复。
【扩展点流程】
2. 扩展实现资源路径问题：工具&amp;框架。
3. 扩展实现ID重复问题：
  a. 扩展实现没有ID时或ID为空，自动创建ID: [parent id].[key].[name|index]
  c. 扩展实现在Menubar和Toolbars重复部署时，扩展实现无法设置两个父节点
  d. 条件属性
【CTK移植】
1. 移植插件管理器插件到CTK（十所三部）【低优先级】
【远程调用】
1. Remote Manager 模块入口
2. 界面嵌套：Qt4（Win/Linux）两种</t>
    </r>
    <r>
      <rPr>
        <sz val="11"/>
        <color theme="1"/>
        <rFont val="等线"/>
        <family val="3"/>
        <charset val="134"/>
        <scheme val="minor"/>
      </rPr>
      <t xml:space="preserve"> 
3. 支持服务/扩展点机制
4. 主进程作为插件的守护程序，插件进程崩溃时可自动启动插件进程
5. RemoteModel</t>
    </r>
    <phoneticPr fontId="19" type="noConversion"/>
  </si>
  <si>
    <t>【开发流程梳理】
1. 使用扩展数据编辑器对插件中的扩展实现进行设置和布局    【完成】
【部署流程梳理】
组合部署工具的BUG修复。【完成】
【扩展点流程】
2. 扩展实现资源路径问题：工具&amp;框架。【完成】
3. 扩展实现ID重复问题：【延迟】
  a. 扩展实现没有ID时或ID为空，自动创建ID: [parent id].[key].[name|index]
  c. 扩展实现在Menubar和Toolbars重复部署时，扩展实现无法设置两个父节点
  d. 条件属性
【CTK移植】
1. 移植插件管理器插件到CTK（十所三部）【低优先级】【延迟】
【远程调用】
1. Remote Manager 模块入口【50%】
2. 界面嵌套：Qt4（Win/Linux）两种 【完成】 
3. 支持服务/扩展点机制 【30%】
4. 主进程作为插件的守护程序，插件进程崩溃时可自动启动插件进程 【延迟】
5. RemoteModel 【延迟】</t>
    <phoneticPr fontId="19" type="noConversion"/>
  </si>
  <si>
    <r>
      <t>【开发流程梳理】
1. 使用扩展数据编辑器对插件中的扩展实现进行设置和布局</t>
    </r>
    <r>
      <rPr>
        <sz val="11"/>
        <color theme="1"/>
        <rFont val="等线"/>
        <family val="3"/>
        <charset val="134"/>
        <scheme val="minor"/>
      </rPr>
      <t xml:space="preserve"> 【80%】</t>
    </r>
    <r>
      <rPr>
        <sz val="11"/>
        <color theme="1"/>
        <rFont val="等线"/>
        <family val="3"/>
        <charset val="134"/>
        <scheme val="minor"/>
      </rPr>
      <t xml:space="preserve">
【部署流程梳理】
3. 布局界面</t>
    </r>
    <r>
      <rPr>
        <sz val="11"/>
        <color theme="1"/>
        <rFont val="等线"/>
        <family val="3"/>
        <charset val="134"/>
        <scheme val="minor"/>
      </rPr>
      <t xml:space="preserve"> 【OK】</t>
    </r>
    <r>
      <rPr>
        <sz val="11"/>
        <color theme="1"/>
        <rFont val="等线"/>
        <family val="3"/>
        <charset val="134"/>
        <scheme val="minor"/>
      </rPr>
      <t xml:space="preserve">
5. 主界面插件包：
 主界面显示插件由主动向core拉取数据变更为core推送数据。【OK】
【扩展点流程】
1. 扩展点增加hasFormat属性，并且扩展点包含子扩展点。只要包含子扩展点就可以布局【检查配置】。【</t>
    </r>
    <r>
      <rPr>
        <sz val="11"/>
        <color theme="1"/>
        <rFont val="等线"/>
        <family val="3"/>
        <charset val="134"/>
        <scheme val="minor"/>
      </rPr>
      <t>OK</t>
    </r>
    <r>
      <rPr>
        <sz val="11"/>
        <color theme="1"/>
        <rFont val="等线"/>
        <family val="3"/>
        <charset val="134"/>
        <scheme val="minor"/>
      </rPr>
      <t>】
2. 扩展实现资源路径问题：工具&amp;框架。【</t>
    </r>
    <r>
      <rPr>
        <sz val="11"/>
        <color theme="1"/>
        <rFont val="等线"/>
        <family val="3"/>
        <charset val="134"/>
        <scheme val="minor"/>
      </rPr>
      <t>90%</t>
    </r>
    <r>
      <rPr>
        <sz val="11"/>
        <color theme="1"/>
        <rFont val="等线"/>
        <family val="3"/>
        <charset val="134"/>
        <scheme val="minor"/>
      </rPr>
      <t>】
3. 扩展实现ID重复问题：</t>
    </r>
    <r>
      <rPr>
        <sz val="11"/>
        <color theme="1"/>
        <rFont val="等线"/>
        <family val="3"/>
        <charset val="134"/>
        <scheme val="minor"/>
      </rPr>
      <t>[25%]</t>
    </r>
    <r>
      <rPr>
        <sz val="11"/>
        <color theme="1"/>
        <rFont val="等线"/>
        <family val="3"/>
        <charset val="134"/>
        <scheme val="minor"/>
      </rPr>
      <t xml:space="preserve">
  a. 扩展实现没有ID时或ID为空，自动创建ID: [parent id].[key].[name|index]
  b. 工具 &amp; 扩展点解析扩展实现数据【</t>
    </r>
    <r>
      <rPr>
        <sz val="11"/>
        <color theme="1"/>
        <rFont val="等线"/>
        <family val="3"/>
        <charset val="134"/>
        <scheme val="minor"/>
      </rPr>
      <t>OK</t>
    </r>
    <r>
      <rPr>
        <sz val="11"/>
        <color theme="1"/>
        <rFont val="等线"/>
        <family val="3"/>
        <charset val="134"/>
        <scheme val="minor"/>
      </rPr>
      <t>】
  c. 扩展实现在Menubar和Toolbars重复部署时，扩展实现无法设置两个父节点
  d. 条件属性
【CTK移植】
1. 移植插件管理器插件到CTK（十所三部）【延迟】
【远程调用】
1. Remote Manager 模块入口</t>
    </r>
    <r>
      <rPr>
        <sz val="11"/>
        <color theme="1"/>
        <rFont val="等线"/>
        <family val="3"/>
        <charset val="134"/>
        <scheme val="minor"/>
      </rPr>
      <t xml:space="preserve"> 【50%】</t>
    </r>
    <r>
      <rPr>
        <sz val="11"/>
        <color theme="1"/>
        <rFont val="等线"/>
        <family val="3"/>
        <charset val="134"/>
        <scheme val="minor"/>
      </rPr>
      <t xml:space="preserve">
2. 界面嵌套：Qt4（Win/Linux）/Qt5两种</t>
    </r>
    <r>
      <rPr>
        <sz val="11"/>
        <color theme="1"/>
        <rFont val="等线"/>
        <family val="3"/>
        <charset val="134"/>
        <scheme val="minor"/>
      </rPr>
      <t xml:space="preserve"> 【50%】</t>
    </r>
    <r>
      <rPr>
        <sz val="11"/>
        <color theme="1"/>
        <rFont val="等线"/>
        <family val="3"/>
        <charset val="134"/>
        <scheme val="minor"/>
      </rPr>
      <t xml:space="preserve">
3. PluginContext支持RemoteCall</t>
    </r>
    <r>
      <rPr>
        <sz val="11"/>
        <color theme="1"/>
        <rFont val="等线"/>
        <family val="3"/>
        <charset val="134"/>
        <scheme val="minor"/>
      </rPr>
      <t xml:space="preserve"> 【OK】</t>
    </r>
    <phoneticPr fontId="19" type="noConversion"/>
  </si>
  <si>
    <r>
      <t>【扩展点编辑器】
1. redo/undo支持
2. ID重复问题
【主界面】</t>
    </r>
    <r>
      <rPr>
        <sz val="11"/>
        <color rgb="FFFF0000"/>
        <rFont val="等线"/>
        <family val="3"/>
        <charset val="134"/>
        <scheme val="minor"/>
      </rPr>
      <t>【待讨论】</t>
    </r>
    <r>
      <rPr>
        <sz val="11"/>
        <color theme="1"/>
        <rFont val="等线"/>
        <family val="3"/>
        <charset val="134"/>
        <scheme val="minor"/>
      </rPr>
      <t xml:space="preserve">
1. 扩展实现在Meunbar/Toolbar无法同时设置两个parent;
    |- 
【组合部署工具】
1. 剔除/重新添加被禁用/忽略的插件的扩展实现数据
【仿真配置插件包】simulator
1. 需求分析
2. 【待定】
【多进程】
1. 支持扩展点/服务
【CTK移植】
1. 移植插件管理器插件到CTK（十所三部）【延迟】
2.工具移植
   |- 了解客户需求，CTK环境，配置数据格式
   |- 插件开发向导
   |- 插件信息编辑器
   |- 检查客户框架的配置环境，检查其他工具是否需要修改</t>
    </r>
    <phoneticPr fontId="19" type="noConversion"/>
  </si>
  <si>
    <t>【CTK】插件管理器移植</t>
    <phoneticPr fontId="19" type="noConversion"/>
  </si>
  <si>
    <t>【CTK】客户框架环境需求分析 - 需修改点梳理</t>
    <phoneticPr fontId="19" type="noConversion"/>
  </si>
  <si>
    <t>【CTK】开发向导移植</t>
    <phoneticPr fontId="19" type="noConversion"/>
  </si>
  <si>
    <t>【CTK】插件信息编辑器移植</t>
    <phoneticPr fontId="19" type="noConversion"/>
  </si>
  <si>
    <r>
      <t>测试MS-06里程碑版本：v</t>
    </r>
    <r>
      <rPr>
        <sz val="11"/>
        <color theme="1"/>
        <rFont val="等线"/>
        <family val="3"/>
        <charset val="134"/>
        <scheme val="minor"/>
      </rPr>
      <t>0.7.0</t>
    </r>
    <phoneticPr fontId="19" type="noConversion"/>
  </si>
  <si>
    <t>仿真模拟插件包工作分解会议</t>
    <phoneticPr fontId="19" type="noConversion"/>
  </si>
  <si>
    <t>无</t>
    <phoneticPr fontId="19" type="noConversion"/>
  </si>
  <si>
    <t>无</t>
    <phoneticPr fontId="19" type="noConversion"/>
  </si>
  <si>
    <t>九洲GIS Demo</t>
    <phoneticPr fontId="19" type="noConversion"/>
  </si>
  <si>
    <t>编码</t>
    <phoneticPr fontId="19" type="noConversion"/>
  </si>
  <si>
    <t>胡寿波</t>
    <phoneticPr fontId="19" type="noConversion"/>
  </si>
  <si>
    <t>Sprint Meeting、九洲GIS Demo修改以及离线地图分享PPT</t>
    <phoneticPr fontId="19" type="noConversion"/>
  </si>
  <si>
    <t>0.6.7回归测试（应用组合和扩展点编辑器）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</si>
  <si>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.6.7测试报告</t>
    </r>
    <phoneticPr fontId="19" type="noConversion"/>
  </si>
  <si>
    <t>0.6.7回归测试</t>
    <phoneticPr fontId="19" type="noConversion"/>
  </si>
  <si>
    <t>GIS Demo 地图库封装</t>
    <phoneticPr fontId="19" type="noConversion"/>
  </si>
  <si>
    <t>测试文档（测试说明修改，测试用例标记，测试报告修改）</t>
    <phoneticPr fontId="19" type="noConversion"/>
  </si>
  <si>
    <t>Sprint#28 Plan</t>
    <phoneticPr fontId="19" type="noConversion"/>
  </si>
  <si>
    <t>Sprint#27 Review</t>
    <phoneticPr fontId="19" type="noConversion"/>
  </si>
  <si>
    <t>是</t>
    <phoneticPr fontId="19" type="noConversion"/>
  </si>
  <si>
    <t>由于Qt编译环境被破坏导致</t>
    <phoneticPr fontId="19" type="noConversion"/>
  </si>
  <si>
    <t>解决时间</t>
    <phoneticPr fontId="19" type="noConversion"/>
  </si>
  <si>
    <r>
      <t xml:space="preserve">扩展点编辑器：
</t>
    </r>
    <r>
      <rPr>
        <strike/>
        <sz val="11"/>
        <color theme="1"/>
        <rFont val="等线"/>
        <family val="3"/>
        <charset val="134"/>
        <scheme val="minor"/>
      </rPr>
      <t>1. 扩展点定义使用Meta节点增加条件属性；</t>
    </r>
    <r>
      <rPr>
        <sz val="11"/>
        <color theme="1"/>
        <rFont val="等线"/>
        <family val="3"/>
        <charset val="134"/>
        <scheme val="minor"/>
      </rPr>
      <t xml:space="preserve">
2. 扩展点实现能识别Meta节点定义的属性。</t>
    </r>
    <phoneticPr fontId="19" type="noConversion"/>
  </si>
  <si>
    <t>是</t>
    <phoneticPr fontId="19" type="noConversion"/>
  </si>
  <si>
    <t>杜佳忆</t>
    <phoneticPr fontId="19" type="noConversion"/>
  </si>
  <si>
    <t>按照新需求实现</t>
    <phoneticPr fontId="19" type="noConversion"/>
  </si>
  <si>
    <r>
      <t>2</t>
    </r>
    <r>
      <rPr>
        <sz val="11"/>
        <color theme="1"/>
        <rFont val="等线"/>
        <family val="3"/>
        <charset val="134"/>
        <scheme val="minor"/>
      </rPr>
      <t>9所 QxPlugin +arm 演示</t>
    </r>
    <phoneticPr fontId="19" type="noConversion"/>
  </si>
  <si>
    <t>tcp协议相关的知识学习</t>
    <phoneticPr fontId="19" type="noConversion"/>
  </si>
  <si>
    <t>0.6.8回归测试</t>
    <phoneticPr fontId="19" type="noConversion"/>
  </si>
  <si>
    <t>应用组合工具新需求测试及bug定位</t>
    <phoneticPr fontId="19" type="noConversion"/>
  </si>
  <si>
    <t>完成扩展点实现页面需求：index、parent</t>
    <phoneticPr fontId="19" type="noConversion"/>
  </si>
  <si>
    <t>【CTK】 应用部署工具移植</t>
    <phoneticPr fontId="19" type="noConversion"/>
  </si>
  <si>
    <t>年假</t>
    <phoneticPr fontId="19" type="noConversion"/>
  </si>
  <si>
    <t>GJB质量文档评审</t>
    <phoneticPr fontId="19" type="noConversion"/>
  </si>
  <si>
    <t>QxPluginBug清理</t>
    <phoneticPr fontId="19" type="noConversion"/>
  </si>
  <si>
    <t>杜佳忆</t>
    <phoneticPr fontId="19" type="noConversion"/>
  </si>
  <si>
    <t>年假</t>
    <phoneticPr fontId="19" type="noConversion"/>
  </si>
  <si>
    <t>清除应用组合工具BUG</t>
    <phoneticPr fontId="19" type="noConversion"/>
  </si>
  <si>
    <t>清除翻译工具</t>
    <phoneticPr fontId="19" type="noConversion"/>
  </si>
  <si>
    <t>清除新建文件和新建工程向导</t>
    <phoneticPr fontId="19" type="noConversion"/>
  </si>
  <si>
    <t>发布版本0.6.8，0.6.9</t>
    <phoneticPr fontId="19" type="noConversion"/>
  </si>
  <si>
    <t>29所产培中心产品采购技术协议编写</t>
    <phoneticPr fontId="19" type="noConversion"/>
  </si>
  <si>
    <r>
      <t>与王泽祥，张敬东讲述Qx</t>
    </r>
    <r>
      <rPr>
        <sz val="11"/>
        <color theme="1"/>
        <rFont val="等线"/>
        <family val="3"/>
        <charset val="134"/>
        <scheme val="minor"/>
      </rPr>
      <t>Plugin产品</t>
    </r>
    <phoneticPr fontId="19" type="noConversion"/>
  </si>
  <si>
    <t>陈健</t>
    <phoneticPr fontId="19" type="noConversion"/>
  </si>
  <si>
    <t>#29</t>
    <phoneticPr fontId="19" type="noConversion"/>
  </si>
  <si>
    <t>Sprint#29 Plan</t>
    <phoneticPr fontId="19" type="noConversion"/>
  </si>
  <si>
    <t>Sprint#28 Review</t>
    <phoneticPr fontId="19" type="noConversion"/>
  </si>
  <si>
    <t>九洲电器-GIS项目技术协议梳理</t>
    <phoneticPr fontId="19" type="noConversion"/>
  </si>
  <si>
    <t>回归测试</t>
    <phoneticPr fontId="19" type="noConversion"/>
  </si>
  <si>
    <t>0.6.9回归测试</t>
    <phoneticPr fontId="19" type="noConversion"/>
  </si>
  <si>
    <t>余开强</t>
    <phoneticPr fontId="19" type="noConversion"/>
  </si>
  <si>
    <t>周强</t>
    <phoneticPr fontId="19" type="noConversion"/>
  </si>
  <si>
    <t>出差</t>
    <phoneticPr fontId="19" type="noConversion"/>
  </si>
  <si>
    <t>编码</t>
    <phoneticPr fontId="19" type="noConversion"/>
  </si>
  <si>
    <t>【CTK】 翻译工具Qt4 兼容</t>
    <phoneticPr fontId="19" type="noConversion"/>
  </si>
  <si>
    <t>【CTK】 框架编译</t>
    <phoneticPr fontId="19" type="noConversion"/>
  </si>
  <si>
    <t>【CTK】扩展点移植到CTK框架中</t>
    <phoneticPr fontId="19" type="noConversion"/>
  </si>
  <si>
    <t>【CTK】移植CTK内核</t>
    <phoneticPr fontId="19" type="noConversion"/>
  </si>
  <si>
    <t>【CTK】中标麒麟QtCreator版本及开发工具移植编译</t>
    <phoneticPr fontId="19" type="noConversion"/>
  </si>
  <si>
    <t>九洲电器-GIS项目地图嵌入</t>
    <phoneticPr fontId="19" type="noConversion"/>
  </si>
  <si>
    <t>翻译工具兼容Qt 4</t>
    <phoneticPr fontId="19" type="noConversion"/>
  </si>
  <si>
    <t>中标麒麟QtCreator 2.8.0版本及开发工具移植编译</t>
    <phoneticPr fontId="19" type="noConversion"/>
  </si>
  <si>
    <t>10所航天3部工具演示</t>
    <phoneticPr fontId="19" type="noConversion"/>
  </si>
  <si>
    <t>用户帮助手册新增翻译工具和部署工具的使用</t>
    <phoneticPr fontId="19" type="noConversion"/>
  </si>
  <si>
    <t>用户帮助手册格式调整</t>
    <phoneticPr fontId="19" type="noConversion"/>
  </si>
  <si>
    <t>用户帮助手册扩展点编辑器</t>
    <phoneticPr fontId="19" type="noConversion"/>
  </si>
  <si>
    <t>南京14所技术交流</t>
    <phoneticPr fontId="19" type="noConversion"/>
  </si>
  <si>
    <t>陈健</t>
    <phoneticPr fontId="19" type="noConversion"/>
  </si>
  <si>
    <t>王泽祥-分享-《创新为要》</t>
    <phoneticPr fontId="19" type="noConversion"/>
  </si>
  <si>
    <t>梳理QxPlugin遗留问题</t>
    <phoneticPr fontId="19" type="noConversion"/>
  </si>
  <si>
    <t>余开强</t>
    <phoneticPr fontId="19" type="noConversion"/>
  </si>
  <si>
    <t>扩展点编辑器BUG修复</t>
    <phoneticPr fontId="19" type="noConversion"/>
  </si>
  <si>
    <t>框架稳定性测试</t>
    <phoneticPr fontId="19" type="noConversion"/>
  </si>
  <si>
    <t>Breakpad/Google开源</t>
    <phoneticPr fontId="19" type="noConversion"/>
  </si>
  <si>
    <t>钟敏燕</t>
    <phoneticPr fontId="19" type="noConversion"/>
  </si>
  <si>
    <t>PluginManager插件管理器：
1. 增加在线查询升级功能；
2. 插件升级时需要查询其所依赖插件的版本；
3. 插件依赖的图形查看</t>
    <phoneticPr fontId="19" type="noConversion"/>
  </si>
  <si>
    <t>增加日志查看工具/插件</t>
  </si>
  <si>
    <t>需求分析</t>
    <phoneticPr fontId="19" type="noConversion"/>
  </si>
  <si>
    <t>QtCreator源码最小化剥离，用于工具编译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</si>
  <si>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.6.10回归测试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</si>
  <si>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.6.10测试报告</t>
    </r>
    <phoneticPr fontId="19" type="noConversion"/>
  </si>
  <si>
    <t>会议</t>
    <phoneticPr fontId="19" type="noConversion"/>
  </si>
  <si>
    <t>用户帮助手册新图替换旧图</t>
    <phoneticPr fontId="19" type="noConversion"/>
  </si>
  <si>
    <r>
      <t>编Qt</t>
    </r>
    <r>
      <rPr>
        <sz val="11"/>
        <color theme="1"/>
        <rFont val="等线"/>
        <family val="3"/>
        <charset val="134"/>
        <scheme val="minor"/>
      </rPr>
      <t>Creator4.5.0在Qt5.10.0vs5015</t>
    </r>
    <phoneticPr fontId="19" type="noConversion"/>
  </si>
  <si>
    <r>
      <t>修改QxP</t>
    </r>
    <r>
      <rPr>
        <sz val="11"/>
        <color theme="1"/>
        <rFont val="等线"/>
        <family val="3"/>
        <charset val="134"/>
        <scheme val="minor"/>
      </rPr>
      <t>lugin工具的遗留BUG</t>
    </r>
    <phoneticPr fontId="19" type="noConversion"/>
  </si>
  <si>
    <t>修改插件管理器BUG</t>
    <phoneticPr fontId="19" type="noConversion"/>
  </si>
  <si>
    <r>
      <t>发布版本0</t>
    </r>
    <r>
      <rPr>
        <sz val="11"/>
        <color theme="1"/>
        <rFont val="等线"/>
        <family val="3"/>
        <charset val="134"/>
        <scheme val="minor"/>
      </rPr>
      <t>.6.10</t>
    </r>
    <phoneticPr fontId="19" type="noConversion"/>
  </si>
  <si>
    <t>编QtCreator3.6.1在Qt5.6.2vs5015，并修改接口</t>
    <phoneticPr fontId="19" type="noConversion"/>
  </si>
  <si>
    <t>清除动态布局编辑器BUG并修改控件显示界面</t>
    <phoneticPr fontId="19" type="noConversion"/>
  </si>
  <si>
    <t>软件系统事业部绩效/人才等讨论会议</t>
    <phoneticPr fontId="19" type="noConversion"/>
  </si>
  <si>
    <t>编码</t>
    <phoneticPr fontId="19" type="noConversion"/>
  </si>
  <si>
    <r>
      <t>G</t>
    </r>
    <r>
      <rPr>
        <sz val="11"/>
        <color theme="1"/>
        <rFont val="等线"/>
        <family val="3"/>
        <charset val="134"/>
        <scheme val="minor"/>
      </rPr>
      <t>is项目框架优化</t>
    </r>
    <phoneticPr fontId="19" type="noConversion"/>
  </si>
  <si>
    <t>钟敏燕</t>
    <phoneticPr fontId="19" type="noConversion"/>
  </si>
  <si>
    <t>插件管理器测试用例编写</t>
    <phoneticPr fontId="19" type="noConversion"/>
  </si>
  <si>
    <t>余开强</t>
    <phoneticPr fontId="19" type="noConversion"/>
  </si>
  <si>
    <t>演示界面配置更新（xml）</t>
    <phoneticPr fontId="19" type="noConversion"/>
  </si>
  <si>
    <t>插件管理器测试项拆分</t>
    <phoneticPr fontId="19" type="noConversion"/>
  </si>
  <si>
    <t>excel基础函数培训</t>
    <phoneticPr fontId="19" type="noConversion"/>
  </si>
  <si>
    <t>客户反馈问题分析</t>
    <phoneticPr fontId="19" type="noConversion"/>
  </si>
  <si>
    <t>演示程序任务</t>
    <phoneticPr fontId="19" type="noConversion"/>
  </si>
  <si>
    <t>0.6.11回归测试</t>
    <phoneticPr fontId="19" type="noConversion"/>
  </si>
  <si>
    <t>图标更新</t>
    <phoneticPr fontId="19" type="noConversion"/>
  </si>
  <si>
    <t>demo演示程序测试设计</t>
    <phoneticPr fontId="19" type="noConversion"/>
  </si>
  <si>
    <t xml:space="preserve">插件管理器冒烟测试 </t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</si>
  <si>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.6.8</t>
    </r>
    <phoneticPr fontId="19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</si>
  <si>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.6.9</t>
    </r>
    <phoneticPr fontId="19" type="noConversion"/>
  </si>
  <si>
    <t>清理之前版本的bug--#1777、#1548、#1553、#1243、#1077、#1169、#1405、#1407、#1408、#1409、#1411、#1412、#1414、#1413、#1415、#1552、#1779、
#1543、#1529、#1549、#1684、#1507、#1509、1177</t>
    <phoneticPr fontId="19" type="noConversion"/>
  </si>
  <si>
    <t>0.6.10</t>
    <phoneticPr fontId="19" type="noConversion"/>
  </si>
  <si>
    <t>杜佳忆</t>
    <phoneticPr fontId="19" type="noConversion"/>
  </si>
  <si>
    <t>0.6.11</t>
    <phoneticPr fontId="19" type="noConversion"/>
  </si>
  <si>
    <t>0.7.0</t>
    <phoneticPr fontId="19" type="noConversion"/>
  </si>
  <si>
    <t>增加插件安装卸载准备就绪等功能，并清理停插件启动插件的crash问题，及desktop
主界面中央视图及停靠框调显crash问题。并修复BUG--#1387、#1384、#1382、#1354、#1348、#1166</t>
    <phoneticPr fontId="19" type="noConversion"/>
  </si>
  <si>
    <t>添加多进程演示Demo插件</t>
    <phoneticPr fontId="19" type="noConversion"/>
  </si>
  <si>
    <t>Gis 地图层和航迹层同步</t>
    <phoneticPr fontId="19" type="noConversion"/>
  </si>
  <si>
    <t>周强</t>
    <phoneticPr fontId="19" type="noConversion"/>
  </si>
  <si>
    <t>Gis 绘制航迹线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</si>
  <si>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30</t>
    </r>
    <phoneticPr fontId="19" type="noConversion"/>
  </si>
  <si>
    <t>MS-07</t>
    <phoneticPr fontId="19" type="noConversion"/>
  </si>
  <si>
    <t>Sprint#30 Plan</t>
    <phoneticPr fontId="19" type="noConversion"/>
  </si>
  <si>
    <t>Sprint#29 Review</t>
    <phoneticPr fontId="19" type="noConversion"/>
  </si>
  <si>
    <t>#30</t>
    <phoneticPr fontId="19" type="noConversion"/>
  </si>
  <si>
    <t>《创新为要》课后作业</t>
    <phoneticPr fontId="19" type="noConversion"/>
  </si>
  <si>
    <t>陈健</t>
    <phoneticPr fontId="19" type="noConversion"/>
  </si>
  <si>
    <t>2017年度回顾</t>
    <phoneticPr fontId="19" type="noConversion"/>
  </si>
  <si>
    <t>1. CETC14客户要求DEMO
    |- breakpad：程序崩溃异常捕获，定位崩溃代码
    |- pcap：网络数据包捕获
    |- 日志界面
    |- 多进程插件，进程界面嵌套
    |- 中标麒麟系统兼容
2. 扩展点对象跨进程调用
3. 九洲GIS项目
    |- 前期DEMO
    |- 协助客户程序集成GIS地图，并优化客户程序</t>
    <phoneticPr fontId="19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</si>
  <si>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 fixes</t>
    </r>
    <phoneticPr fontId="19" type="noConversion"/>
  </si>
  <si>
    <t>扩展实现编辑部分重构-参考部署工具布局部分</t>
    <phoneticPr fontId="19" type="noConversion"/>
  </si>
  <si>
    <t>重构</t>
  </si>
  <si>
    <t>重构</t>
    <phoneticPr fontId="19" type="noConversion"/>
  </si>
  <si>
    <t>模拟仿真软件需求分析</t>
    <phoneticPr fontId="19" type="noConversion"/>
  </si>
  <si>
    <t>扩展点对象远程调用</t>
    <phoneticPr fontId="19" type="noConversion"/>
  </si>
  <si>
    <t>进程监控</t>
    <phoneticPr fontId="19" type="noConversion"/>
  </si>
  <si>
    <t>拖拽布局 - 对比动态布局</t>
    <phoneticPr fontId="19" type="noConversion"/>
  </si>
  <si>
    <r>
      <t xml:space="preserve">拖拽布局 </t>
    </r>
    <r>
      <rPr>
        <sz val="11"/>
        <color theme="1"/>
        <rFont val="等线"/>
        <family val="3"/>
        <charset val="134"/>
        <scheme val="minor"/>
      </rPr>
      <t>- 菜单/工具栏布局需求</t>
    </r>
    <phoneticPr fontId="19" type="noConversion"/>
  </si>
  <si>
    <t>GIS：百度地图下载器</t>
    <phoneticPr fontId="19" type="noConversion"/>
  </si>
  <si>
    <t>GIS：测距</t>
    <phoneticPr fontId="19" type="noConversion"/>
  </si>
  <si>
    <t>子进程嵌套加载lib插件</t>
    <phoneticPr fontId="19" type="noConversion"/>
  </si>
  <si>
    <t>宋川</t>
  </si>
  <si>
    <t>程兵</t>
  </si>
  <si>
    <t>程兵</t>
    <phoneticPr fontId="19" type="noConversion"/>
  </si>
  <si>
    <t>黎石文</t>
  </si>
  <si>
    <t>GIS：区域选中</t>
    <phoneticPr fontId="19" type="noConversion"/>
  </si>
  <si>
    <t>breakpad源码集成</t>
    <phoneticPr fontId="19" type="noConversion"/>
  </si>
  <si>
    <t>编码</t>
    <phoneticPr fontId="19" type="noConversion"/>
  </si>
  <si>
    <t>开发向导增加进程插件模板及入口</t>
    <phoneticPr fontId="19" type="noConversion"/>
  </si>
  <si>
    <t>框架代码清理</t>
    <phoneticPr fontId="19" type="noConversion"/>
  </si>
  <si>
    <t>代码交接给黎石文&amp;周强</t>
    <phoneticPr fontId="19" type="noConversion"/>
  </si>
  <si>
    <t>卸载进程插件会导致Crash</t>
    <phoneticPr fontId="19" type="noConversion"/>
  </si>
  <si>
    <t>布局为Ribbon时，界面插件启动/停止会导致crash</t>
    <phoneticPr fontId="19" type="noConversion"/>
  </si>
  <si>
    <t>动态布局服务插件停止/卸载后再次安装会崩溃</t>
    <phoneticPr fontId="19" type="noConversion"/>
  </si>
  <si>
    <t>需求理解</t>
    <phoneticPr fontId="19" type="noConversion"/>
  </si>
  <si>
    <t>扩展点需求学习 &amp;余开强</t>
    <phoneticPr fontId="19" type="noConversion"/>
  </si>
  <si>
    <t>进程监控插件</t>
    <phoneticPr fontId="19" type="noConversion"/>
  </si>
  <si>
    <t>程兵</t>
    <phoneticPr fontId="19" type="noConversion"/>
  </si>
  <si>
    <r>
      <t>G</t>
    </r>
    <r>
      <rPr>
        <sz val="11"/>
        <color theme="1"/>
        <rFont val="等线"/>
        <family val="3"/>
        <charset val="134"/>
        <scheme val="minor"/>
      </rPr>
      <t>IS：测距功能实现</t>
    </r>
    <phoneticPr fontId="19" type="noConversion"/>
  </si>
  <si>
    <t>需求讲解</t>
    <phoneticPr fontId="19" type="noConversion"/>
  </si>
  <si>
    <t>MainWindow-Status</t>
    <phoneticPr fontId="19" type="noConversion"/>
  </si>
  <si>
    <t>偶现类bug定位，bug复现</t>
    <phoneticPr fontId="19" type="noConversion"/>
  </si>
  <si>
    <t>场景管理器测试</t>
    <phoneticPr fontId="19" type="noConversion"/>
  </si>
  <si>
    <t>场景管理器用例补充</t>
    <phoneticPr fontId="19" type="noConversion"/>
  </si>
  <si>
    <t>快捷键管理器用例补充</t>
    <phoneticPr fontId="19" type="noConversion"/>
  </si>
  <si>
    <t>内部培训准备</t>
    <phoneticPr fontId="19" type="noConversion"/>
  </si>
  <si>
    <t>调研动态布局代码</t>
    <phoneticPr fontId="19" type="noConversion"/>
  </si>
  <si>
    <t>GIS：讨论测距功能实现方案&amp;区域选中需求澄清</t>
    <phoneticPr fontId="19" type="noConversion"/>
  </si>
  <si>
    <t>修复编辑器BUG</t>
    <phoneticPr fontId="19" type="noConversion"/>
  </si>
  <si>
    <t>写部署工具文档</t>
    <phoneticPr fontId="19" type="noConversion"/>
  </si>
  <si>
    <t>稳定性测试测试用例维护</t>
    <phoneticPr fontId="19" type="noConversion"/>
  </si>
  <si>
    <t>稳定性测试调研</t>
    <phoneticPr fontId="19" type="noConversion"/>
  </si>
  <si>
    <t>团队绩效考核</t>
    <phoneticPr fontId="19" type="noConversion"/>
  </si>
  <si>
    <t>MO团队沟通：2018年工作计划及准备工作</t>
    <phoneticPr fontId="19" type="noConversion"/>
  </si>
  <si>
    <t>十四所沟通环境准备，适配Qt4.8vs2010</t>
    <phoneticPr fontId="19" type="noConversion"/>
  </si>
  <si>
    <t>南京十四所技术沟通</t>
    <phoneticPr fontId="19" type="noConversion"/>
  </si>
  <si>
    <t>合肥三十八所技术沟通</t>
    <phoneticPr fontId="19" type="noConversion"/>
  </si>
  <si>
    <t>南京十四所框架改造方案编写</t>
    <phoneticPr fontId="19" type="noConversion"/>
  </si>
  <si>
    <t>南京十四所框架改造</t>
    <phoneticPr fontId="19" type="noConversion"/>
  </si>
  <si>
    <t>周强</t>
    <phoneticPr fontId="19" type="noConversion"/>
  </si>
  <si>
    <t>售前</t>
    <phoneticPr fontId="19" type="noConversion"/>
  </si>
  <si>
    <t>南京14所，嘉兴36所</t>
    <phoneticPr fontId="19" type="noConversion"/>
  </si>
  <si>
    <t>南京14所改造方案评审</t>
    <phoneticPr fontId="19" type="noConversion"/>
  </si>
  <si>
    <t>陈健</t>
    <phoneticPr fontId="19" type="noConversion"/>
  </si>
  <si>
    <t>王亮</t>
    <phoneticPr fontId="19" type="noConversion"/>
  </si>
  <si>
    <t>给丹总：团队管理的方法论</t>
    <phoneticPr fontId="19" type="noConversion"/>
  </si>
  <si>
    <t>五</t>
    <phoneticPr fontId="19" type="noConversion"/>
  </si>
  <si>
    <t>一</t>
    <phoneticPr fontId="19" type="noConversion"/>
  </si>
  <si>
    <t>二</t>
    <phoneticPr fontId="19" type="noConversion"/>
  </si>
  <si>
    <t>三</t>
    <phoneticPr fontId="19" type="noConversion"/>
  </si>
  <si>
    <t>四</t>
    <phoneticPr fontId="19" type="noConversion"/>
  </si>
  <si>
    <t>嵌套子插件</t>
    <phoneticPr fontId="19" type="noConversion"/>
  </si>
  <si>
    <t>多进程插件通信</t>
    <phoneticPr fontId="19" type="noConversion"/>
  </si>
  <si>
    <t>MultiProcess-RemoteCall</t>
    <phoneticPr fontId="19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</si>
  <si>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 xml:space="preserve">Communication </t>
    </r>
    <phoneticPr fontId="19" type="noConversion"/>
  </si>
  <si>
    <t>调研进程插件注册服务机制</t>
    <phoneticPr fontId="19" type="noConversion"/>
  </si>
  <si>
    <t>发布 qt 4.8.0 +vs 2010 sdk（prf文件改为pri）</t>
    <phoneticPr fontId="19" type="noConversion"/>
  </si>
  <si>
    <t>王亮</t>
    <phoneticPr fontId="19" type="noConversion"/>
  </si>
  <si>
    <t>程兵</t>
    <phoneticPr fontId="19" type="noConversion"/>
  </si>
  <si>
    <t>会议</t>
    <phoneticPr fontId="19" type="noConversion"/>
  </si>
  <si>
    <r>
      <t>绵阳九院Q</t>
    </r>
    <r>
      <rPr>
        <sz val="11"/>
        <color theme="1"/>
        <rFont val="等线"/>
        <family val="3"/>
        <charset val="134"/>
        <scheme val="minor"/>
      </rPr>
      <t>x框架简单介绍</t>
    </r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</si>
  <si>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31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</si>
  <si>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S-07</t>
    </r>
    <phoneticPr fontId="19" type="noConversion"/>
  </si>
  <si>
    <t>1. GIS项目收尾工作
    |- 百度地图下载器
    |- 测距等功能点
2. 扩展点编辑器工具
    |- Bug Fixes
    |- 扩展实现编辑部分需重构（参考部署工具-布局模块）
3. CETC14所客户要求（预研）：
    |-进程监控
    |-子进程嵌套加载lib插件
    |-拖拽布局
4. 模拟仿真软件需求分析
5. 扩展点对象远程调用
6. 插件工程向导增加进程插件工程类型和代码模板+F22</t>
    <phoneticPr fontId="19" type="noConversion"/>
  </si>
  <si>
    <t>Plugin-Nesting</t>
    <phoneticPr fontId="19" type="noConversion"/>
  </si>
  <si>
    <t>远程对象注册表</t>
    <phoneticPr fontId="19" type="noConversion"/>
  </si>
  <si>
    <t>远程调用</t>
    <phoneticPr fontId="19" type="noConversion"/>
  </si>
  <si>
    <t>自定义主界面</t>
    <phoneticPr fontId="19" type="noConversion"/>
  </si>
  <si>
    <t>显示模式</t>
    <phoneticPr fontId="19" type="noConversion"/>
  </si>
  <si>
    <t>编辑模式</t>
    <phoneticPr fontId="19" type="noConversion"/>
  </si>
  <si>
    <t>日志信息查看</t>
    <phoneticPr fontId="19" type="noConversion"/>
  </si>
  <si>
    <t>日志记录</t>
    <phoneticPr fontId="19" type="noConversion"/>
  </si>
  <si>
    <t>进程插件集成框架内核PluginFramework加载嵌套子插件</t>
    <phoneticPr fontId="19" type="noConversion"/>
  </si>
  <si>
    <t>实现进程插件子插件调用框架服务</t>
    <phoneticPr fontId="19" type="noConversion"/>
  </si>
  <si>
    <t>实现进程插件子插件注册服务</t>
    <phoneticPr fontId="19" type="noConversion"/>
  </si>
  <si>
    <t>其他</t>
    <phoneticPr fontId="19" type="noConversion"/>
  </si>
  <si>
    <r>
      <t>基于1</t>
    </r>
    <r>
      <rPr>
        <sz val="11"/>
        <color theme="1"/>
        <rFont val="等线"/>
        <family val="3"/>
        <charset val="134"/>
        <scheme val="minor"/>
      </rPr>
      <t>4所Qx使用手册</t>
    </r>
    <phoneticPr fontId="19" type="noConversion"/>
  </si>
  <si>
    <t>基于14所Qx模块清单</t>
    <phoneticPr fontId="19" type="noConversion"/>
  </si>
  <si>
    <t>1. 进程插件 
     |- 进程嵌套库插件
     |- 嵌套的子插件的服务/扩展点/远程对象的管理
2. 进程间调用
     |- 进程插件嵌套库插件加载
     |- 进程插件嵌套库插件服务
     |- 进程插件嵌套库插件扩展点
     |- 进程插件嵌套库插件扩展回调
     |- 进程插件扩展配置
     |- 子插件远程对象
3. 使用手册  
4. 模块清单 
5. 自定义主界面
    |- 显示模式
    |- 编辑模式
6. 日志记录
    |- 异常捕获
    |- 日志信息
7 .跨进程调用
   |- 远程对象注册表
   |- 远程调用</t>
    <phoneticPr fontId="19" type="noConversion"/>
  </si>
  <si>
    <t>需求分析</t>
    <phoneticPr fontId="19" type="noConversion"/>
  </si>
  <si>
    <t>GIS</t>
    <phoneticPr fontId="19" type="noConversion"/>
  </si>
  <si>
    <t>google地图下载器</t>
    <phoneticPr fontId="19" type="noConversion"/>
  </si>
  <si>
    <t>客户后续反馈</t>
    <phoneticPr fontId="19" type="noConversion"/>
  </si>
  <si>
    <t>偏移纠正</t>
    <phoneticPr fontId="19" type="noConversion"/>
  </si>
  <si>
    <t>进程插件模板-生成向导</t>
    <phoneticPr fontId="19" type="noConversion"/>
  </si>
  <si>
    <t>王亮</t>
  </si>
  <si>
    <t>周强</t>
    <phoneticPr fontId="19" type="noConversion"/>
  </si>
  <si>
    <t>远程调用学习</t>
    <phoneticPr fontId="19" type="noConversion"/>
  </si>
  <si>
    <t>创建自定义扩展点，并实现扩展实现</t>
    <phoneticPr fontId="19" type="noConversion"/>
  </si>
  <si>
    <t>熟悉插件添加，创建一个导出文件的自定义扩展点的插件，实现扩展</t>
    <phoneticPr fontId="19" type="noConversion"/>
  </si>
  <si>
    <t>sprint#31 meeting</t>
    <phoneticPr fontId="19" type="noConversion"/>
  </si>
  <si>
    <t>GIS项目地图接口说明文档</t>
    <phoneticPr fontId="19" type="noConversion"/>
  </si>
  <si>
    <t xml:space="preserve">GIS项目地图接口软件概要/详细设计文档 </t>
    <phoneticPr fontId="19" type="noConversion"/>
  </si>
  <si>
    <t>程兵</t>
    <phoneticPr fontId="19" type="noConversion"/>
  </si>
  <si>
    <t>专利技术交底书</t>
    <phoneticPr fontId="19" type="noConversion"/>
  </si>
  <si>
    <t>陈健</t>
    <phoneticPr fontId="19" type="noConversion"/>
  </si>
  <si>
    <t>Gis 项目需求文档</t>
    <phoneticPr fontId="19" type="noConversion"/>
  </si>
  <si>
    <t>其他</t>
    <phoneticPr fontId="19" type="noConversion"/>
  </si>
  <si>
    <t>GIS项目交付件准备</t>
    <phoneticPr fontId="19" type="noConversion"/>
  </si>
  <si>
    <t>将自定义的扩展插件放在子进程中加载</t>
    <phoneticPr fontId="19" type="noConversion"/>
  </si>
  <si>
    <t>将一个QT编译的模块修改为MFC调用</t>
    <phoneticPr fontId="19" type="noConversion"/>
  </si>
  <si>
    <t>将框架中的log4qt编译成dll供框架调用</t>
    <phoneticPr fontId="19" type="noConversion"/>
  </si>
  <si>
    <t>使用qt4.8.0vs2010编译log4qt</t>
    <phoneticPr fontId="19" type="noConversion"/>
  </si>
  <si>
    <t>log4qt在输出日志文件时多进程统一文件夹</t>
    <phoneticPr fontId="19" type="noConversion"/>
  </si>
  <si>
    <t>#31</t>
    <phoneticPr fontId="19" type="noConversion"/>
  </si>
  <si>
    <t>十四所框架报价</t>
  </si>
  <si>
    <t>公司内管升级培训</t>
  </si>
  <si>
    <t>补充：微服务前台框架集成方案</t>
  </si>
  <si>
    <t>团队绩效考核</t>
    <phoneticPr fontId="19" type="noConversion"/>
  </si>
  <si>
    <t>调试：扩展机制对象注册扩展回调错误</t>
    <phoneticPr fontId="19" type="noConversion"/>
  </si>
  <si>
    <t>GIS项目相关文档格式整理和打印</t>
    <phoneticPr fontId="19" type="noConversion"/>
  </si>
  <si>
    <t>框架远程调用、多进程设计思路</t>
    <phoneticPr fontId="19" type="noConversion"/>
  </si>
  <si>
    <t>全部</t>
    <phoneticPr fontId="19" type="noConversion"/>
  </si>
  <si>
    <t>刘恋</t>
    <phoneticPr fontId="19" type="noConversion"/>
  </si>
  <si>
    <t>刘恋</t>
    <phoneticPr fontId="19" type="noConversion"/>
  </si>
  <si>
    <t>入职</t>
    <phoneticPr fontId="19" type="noConversion"/>
  </si>
  <si>
    <t>刘恋</t>
    <phoneticPr fontId="19" type="noConversion"/>
  </si>
  <si>
    <t>安装环境</t>
    <phoneticPr fontId="19" type="noConversion"/>
  </si>
  <si>
    <r>
      <t>学习Qx</t>
    </r>
    <r>
      <rPr>
        <sz val="11"/>
        <color theme="1"/>
        <rFont val="等线"/>
        <family val="3"/>
        <charset val="134"/>
        <scheme val="minor"/>
      </rPr>
      <t>Plugin</t>
    </r>
    <phoneticPr fontId="19" type="noConversion"/>
  </si>
  <si>
    <t>十四所前期试用版框架准备</t>
    <phoneticPr fontId="19" type="noConversion"/>
  </si>
  <si>
    <t>绵阳GIS项目交付</t>
    <phoneticPr fontId="19" type="noConversion"/>
  </si>
  <si>
    <t>十四所协助客户做立项方案和技术协议</t>
    <phoneticPr fontId="19" type="noConversion"/>
  </si>
  <si>
    <t>进程插件创建路径合法选择</t>
    <phoneticPr fontId="19" type="noConversion"/>
  </si>
  <si>
    <t>动态布局插件学习和样式扩展点的定义和扩展实现学习</t>
    <phoneticPr fontId="19" type="noConversion"/>
  </si>
  <si>
    <t>百度、谷歌地图库的接口统一</t>
    <phoneticPr fontId="19" type="noConversion"/>
  </si>
  <si>
    <t>添加创建不含子插件的进程插件向导</t>
    <phoneticPr fontId="19" type="noConversion"/>
  </si>
  <si>
    <t>配置的方式实现插件创建向导</t>
    <phoneticPr fontId="19" type="noConversion"/>
  </si>
  <si>
    <t>GIS地图拖动到地图边界返回到地图中心显示不正常</t>
    <phoneticPr fontId="19" type="noConversion"/>
  </si>
  <si>
    <t>王亮</t>
    <phoneticPr fontId="19" type="noConversion"/>
  </si>
  <si>
    <t>修改进程插件向导功能的Bug</t>
    <phoneticPr fontId="19" type="noConversion"/>
  </si>
  <si>
    <t>右键菜单添加Qx子项目功能，修改进程插件向导生成的相关目录结构</t>
    <phoneticPr fontId="19" type="noConversion"/>
  </si>
  <si>
    <t>设计评审</t>
    <phoneticPr fontId="19" type="noConversion"/>
  </si>
  <si>
    <r>
      <t>异常日志捕获集成</t>
    </r>
    <r>
      <rPr>
        <sz val="11"/>
        <color theme="1"/>
        <rFont val="等线"/>
        <family val="3"/>
        <charset val="134"/>
        <scheme val="minor"/>
      </rPr>
      <t>breakpad</t>
    </r>
    <phoneticPr fontId="19" type="noConversion"/>
  </si>
  <si>
    <t>封装breakpad源码（win版本），编译成dll供框架调用</t>
    <phoneticPr fontId="19" type="noConversion"/>
  </si>
  <si>
    <t>修改logview插件，logview显示的日志由logservers进程获取后转发</t>
    <phoneticPr fontId="19" type="noConversion"/>
  </si>
  <si>
    <t>增加logservers进程，开启breakpad服务端和日志服务端，捕获异常和日志显示</t>
    <phoneticPr fontId="19" type="noConversion"/>
  </si>
  <si>
    <t>0.7.0</t>
  </si>
  <si>
    <t>游光军</t>
    <phoneticPr fontId="19" type="noConversion"/>
  </si>
  <si>
    <t>方案设计和评审</t>
    <phoneticPr fontId="19" type="noConversion"/>
  </si>
  <si>
    <t>周强、游光军、王亮、刘恋、程兵</t>
  </si>
  <si>
    <t>MS-11</t>
  </si>
  <si>
    <t>周强、游光军、待招x2</t>
  </si>
  <si>
    <t>MS-12</t>
  </si>
  <si>
    <t>产品CTK内核版本
工具适配</t>
    <phoneticPr fontId="19" type="noConversion"/>
  </si>
  <si>
    <t xml:space="preserve">仿真配置插件包
1.可视化参数配置显示/编辑界面，使用拖拽方式组织参数显示界面，支持多种数据格式的显示和编辑；
2.图形化数据流控制编辑器，可视化快速生成数据处理流程；
3.协议打包/解包引擎，支持多种数据组织格式，对象化方式操作协议数据包（支持二进制流、xml、json等协议组织形式）；
4.数据传输层封装，多种传输服务集成，如串口、TCP、UDP、webservice等。开放数据传输服务接口，灵活扩展。
</t>
    <phoneticPr fontId="19" type="noConversion"/>
  </si>
  <si>
    <t>黄龙、王亮、待招x2</t>
    <phoneticPr fontId="19" type="noConversion"/>
  </si>
  <si>
    <t>刘恋、程兵</t>
    <phoneticPr fontId="19" type="noConversion"/>
  </si>
  <si>
    <t>自定义主界面&amp;工具
插件依赖树形展示
自动更新升级工具
进程监视</t>
    <phoneticPr fontId="19" type="noConversion"/>
  </si>
  <si>
    <t>图形化设备显示/控制插件包
1.图元编辑器，快速构建设备图形控件；
2.图元控件库管理，实现图元控件的分类浏览、管理；
3.设备拓扑关系构建编辑器，设置设备拓扑关系、业务控制及动作、数据流、数据传输等。</t>
    <phoneticPr fontId="19" type="noConversion"/>
  </si>
  <si>
    <t>微服务集成</t>
    <phoneticPr fontId="19" type="noConversion"/>
  </si>
  <si>
    <t>黄龙、待招x1</t>
    <phoneticPr fontId="19" type="noConversion"/>
  </si>
  <si>
    <t>1. QxPlugin产品遗留问题梳理
2. 框架内核-远程调用机制设计，通信模块编码
3. 进程插件封装
4. 进程插件技术预研</t>
    <phoneticPr fontId="19" type="noConversion"/>
  </si>
  <si>
    <r>
      <rPr>
        <sz val="11"/>
        <color theme="1"/>
        <rFont val="等线"/>
        <family val="3"/>
        <charset val="134"/>
      </rPr>
      <t>┌</t>
    </r>
    <r>
      <rPr>
        <sz val="11"/>
        <color theme="1"/>
        <rFont val="等线"/>
        <family val="3"/>
        <charset val="134"/>
        <scheme val="minor"/>
      </rPr>
      <t>远程调用机制；
│</t>
    </r>
    <r>
      <rPr>
        <sz val="11"/>
        <color theme="1"/>
        <rFont val="等线"/>
        <family val="3"/>
        <charset val="134"/>
      </rPr>
      <t>├</t>
    </r>
    <r>
      <rPr>
        <sz val="11"/>
        <color theme="1"/>
        <rFont val="等线"/>
        <family val="3"/>
        <charset val="134"/>
        <scheme val="minor"/>
      </rPr>
      <t>Qobject远程调用
│├进程插件支持服务机制；
│└扩展点对象远程调用
├预研
│├异常捕获机制
│└网卡数据抓包
├多进程模型
│日志记录服务
│├log4Qt记录日志
│└breakpad异常捕获
├日志查看进程
│├log4Qt日志查看，实时&amp;历史
│└breakpad崩溃日志分析
├自定义主界面
│├需求分析
│└详细设计
└开发向导工具
    └插件工程向导：插件工程模板自定义</t>
    </r>
    <phoneticPr fontId="19" type="noConversion"/>
  </si>
  <si>
    <t>1. 公司培训
2. 插件组合配置工具
3. 帮助手册
4. BUG Fixing
5. 配置組合插件包</t>
    <phoneticPr fontId="19" type="noConversion"/>
  </si>
  <si>
    <t>产品国军标文档补充，准备九院供方评审</t>
    <phoneticPr fontId="19" type="noConversion"/>
  </si>
  <si>
    <t>五</t>
  </si>
  <si>
    <t>六</t>
  </si>
  <si>
    <t>日</t>
  </si>
  <si>
    <t>一</t>
  </si>
  <si>
    <r>
      <t>windows</t>
    </r>
    <r>
      <rPr>
        <sz val="11"/>
        <color theme="1"/>
        <rFont val="等线"/>
        <family val="3"/>
        <charset val="134"/>
        <scheme val="minor"/>
      </rPr>
      <t>下</t>
    </r>
    <r>
      <rPr>
        <sz val="11"/>
        <color theme="1"/>
        <rFont val="等线"/>
        <family val="3"/>
        <charset val="134"/>
        <scheme val="minor"/>
      </rPr>
      <t>vs</t>
    </r>
    <r>
      <rPr>
        <sz val="11"/>
        <color theme="1"/>
        <rFont val="等线"/>
        <family val="3"/>
        <charset val="134"/>
        <scheme val="minor"/>
      </rPr>
      <t>编译版本使用</t>
    </r>
    <r>
      <rPr>
        <sz val="11"/>
        <color theme="1"/>
        <rFont val="等线"/>
        <family val="3"/>
        <charset val="134"/>
        <scheme val="minor"/>
      </rPr>
      <t>windbg</t>
    </r>
    <r>
      <rPr>
        <sz val="11"/>
        <color theme="1"/>
        <rFont val="等线"/>
        <family val="3"/>
        <charset val="134"/>
        <scheme val="minor"/>
      </rPr>
      <t>分析</t>
    </r>
    <r>
      <rPr>
        <sz val="11"/>
        <color theme="1"/>
        <rFont val="等线"/>
        <family val="3"/>
        <charset val="134"/>
        <scheme val="minor"/>
      </rPr>
      <t>crash</t>
    </r>
    <r>
      <rPr>
        <sz val="11"/>
        <color theme="1"/>
        <rFont val="等线"/>
        <family val="3"/>
        <charset val="134"/>
        <scheme val="minor"/>
      </rPr>
      <t>的</t>
    </r>
    <r>
      <rPr>
        <sz val="11"/>
        <color theme="1"/>
        <rFont val="等线"/>
        <family val="3"/>
        <charset val="134"/>
        <scheme val="minor"/>
      </rPr>
      <t>dump</t>
    </r>
    <r>
      <rPr>
        <sz val="11"/>
        <color theme="1"/>
        <rFont val="等线"/>
        <family val="3"/>
        <charset val="134"/>
        <scheme val="minor"/>
      </rPr>
      <t>文件</t>
    </r>
    <phoneticPr fontId="19" type="noConversion"/>
  </si>
  <si>
    <t>windows下mingw编译版本使用windbg分析crash的dump文件</t>
    <phoneticPr fontId="19" type="noConversion"/>
  </si>
  <si>
    <t>linux平台编译breakpad分析crash</t>
    <phoneticPr fontId="19" type="noConversion"/>
  </si>
  <si>
    <t>#32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</si>
  <si>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32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</si>
  <si>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S-08</t>
    </r>
    <phoneticPr fontId="19" type="noConversion"/>
  </si>
  <si>
    <r>
      <t>F</t>
    </r>
    <r>
      <rPr>
        <sz val="11"/>
        <color theme="1"/>
        <rFont val="等线"/>
        <family val="3"/>
        <charset val="134"/>
        <scheme val="minor"/>
      </rPr>
      <t>-ConfigMainWin</t>
    </r>
    <phoneticPr fontId="19" type="noConversion"/>
  </si>
  <si>
    <t>自定义主界面插件</t>
    <phoneticPr fontId="19" type="noConversion"/>
  </si>
  <si>
    <t>刘恋</t>
  </si>
  <si>
    <t xml:space="preserve">#31 - #32 </t>
    <phoneticPr fontId="19" type="noConversion"/>
  </si>
  <si>
    <t>插件管理器</t>
    <phoneticPr fontId="19" type="noConversion"/>
  </si>
  <si>
    <t>工具</t>
    <phoneticPr fontId="19" type="noConversion"/>
  </si>
  <si>
    <t>游光军</t>
  </si>
  <si>
    <t>Config-ExtensionPointTree</t>
    <phoneticPr fontId="19" type="noConversion"/>
  </si>
  <si>
    <t>Config-LayoutPanel</t>
    <phoneticPr fontId="19" type="noConversion"/>
  </si>
  <si>
    <t>Config-PropertyList</t>
    <phoneticPr fontId="19" type="noConversion"/>
  </si>
  <si>
    <t>自定义界面属性列表</t>
    <phoneticPr fontId="19" type="noConversion"/>
  </si>
  <si>
    <t>自定义界面布局面板</t>
    <phoneticPr fontId="19" type="noConversion"/>
  </si>
  <si>
    <t>自定义界面扩展点树</t>
    <phoneticPr fontId="19" type="noConversion"/>
  </si>
  <si>
    <t>Config-StylePointDefine</t>
    <phoneticPr fontId="19" type="noConversion"/>
  </si>
  <si>
    <t>样式扩展点定义</t>
    <phoneticPr fontId="19" type="noConversion"/>
  </si>
  <si>
    <r>
      <t>P</t>
    </r>
    <r>
      <rPr>
        <sz val="11"/>
        <color theme="1"/>
        <rFont val="等线"/>
        <family val="3"/>
        <charset val="134"/>
        <scheme val="minor"/>
      </rPr>
      <t>luginMgr-ProcessWatcher</t>
    </r>
    <phoneticPr fontId="19" type="noConversion"/>
  </si>
  <si>
    <r>
      <t>T</t>
    </r>
    <r>
      <rPr>
        <sz val="11"/>
        <color theme="1"/>
        <rFont val="等线"/>
        <family val="3"/>
        <charset val="134"/>
        <scheme val="minor"/>
      </rPr>
      <t>ool-PluginProjectWizard</t>
    </r>
    <phoneticPr fontId="19" type="noConversion"/>
  </si>
  <si>
    <t>Log-Mgr</t>
    <phoneticPr fontId="19" type="noConversion"/>
  </si>
  <si>
    <t>异常捕捉</t>
    <phoneticPr fontId="19" type="noConversion"/>
  </si>
  <si>
    <t>异常分析</t>
    <phoneticPr fontId="19" type="noConversion"/>
  </si>
  <si>
    <t>日志分析</t>
    <phoneticPr fontId="19" type="noConversion"/>
  </si>
  <si>
    <t>进程插件工程向导</t>
    <phoneticPr fontId="19" type="noConversion"/>
  </si>
  <si>
    <t>用户自定义代码模板</t>
    <phoneticPr fontId="19" type="noConversion"/>
  </si>
  <si>
    <t>样式扩展点基本属性</t>
    <phoneticPr fontId="19" type="noConversion"/>
  </si>
  <si>
    <t>进程插件状态监视</t>
    <phoneticPr fontId="19" type="noConversion"/>
  </si>
  <si>
    <t>进程插件生命周期管理</t>
    <phoneticPr fontId="19" type="noConversion"/>
  </si>
  <si>
    <r>
      <t>C</t>
    </r>
    <r>
      <rPr>
        <sz val="11"/>
        <color theme="1"/>
        <rFont val="等线"/>
        <family val="3"/>
        <charset val="134"/>
        <scheme val="minor"/>
      </rPr>
      <t>onfig-Doc</t>
    </r>
    <phoneticPr fontId="19" type="noConversion"/>
  </si>
  <si>
    <t>自定义界面设计文档</t>
    <phoneticPr fontId="19" type="noConversion"/>
  </si>
  <si>
    <t>自定义主界面需求文档</t>
    <phoneticPr fontId="19" type="noConversion"/>
  </si>
  <si>
    <t>自定义主界面需求评审</t>
    <phoneticPr fontId="19" type="noConversion"/>
  </si>
  <si>
    <t>属性列表</t>
    <phoneticPr fontId="19" type="noConversion"/>
  </si>
  <si>
    <t>样式扩展点数据解析</t>
    <phoneticPr fontId="19" type="noConversion"/>
  </si>
  <si>
    <t>Review Meeting</t>
    <phoneticPr fontId="19" type="noConversion"/>
  </si>
  <si>
    <t>Plan Meeting</t>
    <phoneticPr fontId="19" type="noConversion"/>
  </si>
  <si>
    <t>基于14所Qx使用手册-远程调用说明</t>
    <phoneticPr fontId="19" type="noConversion"/>
  </si>
  <si>
    <t>对象树</t>
    <phoneticPr fontId="19" type="noConversion"/>
  </si>
  <si>
    <t>扩展点定义树</t>
    <phoneticPr fontId="19" type="noConversion"/>
  </si>
  <si>
    <t>扩展点实现树</t>
    <phoneticPr fontId="19" type="noConversion"/>
  </si>
  <si>
    <t>扩展点定义树数据同步</t>
    <phoneticPr fontId="19" type="noConversion"/>
  </si>
  <si>
    <t>扩展点定义树与布局面板逻辑交付</t>
    <phoneticPr fontId="19" type="noConversion"/>
  </si>
  <si>
    <t>扩展点实现树数据同步</t>
    <phoneticPr fontId="19" type="noConversion"/>
  </si>
  <si>
    <t>扩展点实现树与布局面板逻辑交付</t>
    <phoneticPr fontId="19" type="noConversion"/>
  </si>
  <si>
    <t>Redo/Undo 功能</t>
    <phoneticPr fontId="19" type="noConversion"/>
  </si>
  <si>
    <t>拖拽布局</t>
    <phoneticPr fontId="19" type="noConversion"/>
  </si>
  <si>
    <t>模式切换 -【编辑】</t>
    <phoneticPr fontId="19" type="noConversion"/>
  </si>
  <si>
    <t>模式切换 -【运行】</t>
    <phoneticPr fontId="19" type="noConversion"/>
  </si>
  <si>
    <t>现场保存/恢复</t>
    <phoneticPr fontId="19" type="noConversion"/>
  </si>
  <si>
    <t>如何集成应用部署工具</t>
    <phoneticPr fontId="19" type="noConversion"/>
  </si>
  <si>
    <t>扩展点实现数据监听- mock</t>
    <phoneticPr fontId="19" type="noConversion"/>
  </si>
  <si>
    <t>自定义主界面详细设计</t>
    <phoneticPr fontId="19" type="noConversion"/>
  </si>
  <si>
    <t>自定义主界面测试用例</t>
    <phoneticPr fontId="19" type="noConversion"/>
  </si>
  <si>
    <t>完善用户手册- 自定义主界面</t>
    <phoneticPr fontId="19" type="noConversion"/>
  </si>
  <si>
    <t>自定义主界面概要设计B</t>
    <phoneticPr fontId="19" type="noConversion"/>
  </si>
  <si>
    <t>psutil 库</t>
    <phoneticPr fontId="19" type="noConversion"/>
  </si>
  <si>
    <t>封装调用python库</t>
    <phoneticPr fontId="19" type="noConversion"/>
  </si>
  <si>
    <t>进程插件实现扩展点功能</t>
    <phoneticPr fontId="19" type="noConversion"/>
  </si>
  <si>
    <t>徐庆东</t>
  </si>
  <si>
    <t>徐庆东</t>
    <phoneticPr fontId="19" type="noConversion"/>
  </si>
  <si>
    <t>发布测试版V0.8</t>
    <phoneticPr fontId="19" type="noConversion"/>
  </si>
  <si>
    <t>数据对象管理</t>
    <phoneticPr fontId="19" type="noConversion"/>
  </si>
  <si>
    <t>入职时间</t>
    <phoneticPr fontId="19" type="noConversion"/>
  </si>
  <si>
    <t>离职时间</t>
    <phoneticPr fontId="19" type="noConversion"/>
  </si>
  <si>
    <t>项目时间起</t>
    <phoneticPr fontId="19" type="noConversion"/>
  </si>
  <si>
    <t>项目时间止</t>
    <phoneticPr fontId="19" type="noConversion"/>
  </si>
  <si>
    <t>职务</t>
    <phoneticPr fontId="19" type="noConversion"/>
  </si>
  <si>
    <t>产品经理</t>
    <phoneticPr fontId="19" type="noConversion"/>
  </si>
  <si>
    <t>备注</t>
    <phoneticPr fontId="19" type="noConversion"/>
  </si>
  <si>
    <t>高级开发</t>
    <phoneticPr fontId="19" type="noConversion"/>
  </si>
  <si>
    <t>十所三部驻场开发</t>
    <phoneticPr fontId="19" type="noConversion"/>
  </si>
  <si>
    <t>侯磊</t>
    <phoneticPr fontId="19" type="noConversion"/>
  </si>
  <si>
    <t>杜佳忆</t>
    <phoneticPr fontId="19" type="noConversion"/>
  </si>
  <si>
    <t>初级开发</t>
    <phoneticPr fontId="19" type="noConversion"/>
  </si>
  <si>
    <t>中级测试</t>
    <phoneticPr fontId="19" type="noConversion"/>
  </si>
  <si>
    <t>伍平</t>
    <phoneticPr fontId="19" type="noConversion"/>
  </si>
  <si>
    <t>初级测试</t>
    <phoneticPr fontId="19" type="noConversion"/>
  </si>
  <si>
    <t>高级需求</t>
    <phoneticPr fontId="19" type="noConversion"/>
  </si>
  <si>
    <t>分配时间</t>
    <phoneticPr fontId="19" type="noConversion"/>
  </si>
  <si>
    <t>项目年龄</t>
    <phoneticPr fontId="19" type="noConversion"/>
  </si>
  <si>
    <t>MultiProcess-Registry</t>
    <phoneticPr fontId="19" type="noConversion"/>
  </si>
  <si>
    <t>远程对象注册表</t>
    <phoneticPr fontId="19" type="noConversion"/>
  </si>
  <si>
    <t>子进程向主进程注册远程对象源</t>
    <phoneticPr fontId="19" type="noConversion"/>
  </si>
  <si>
    <t>子进程崩溃后，扩展点对象远程调用失效</t>
    <phoneticPr fontId="19" type="noConversion"/>
  </si>
  <si>
    <t>QxPlugin产品国军标文档补全，准备九院供方评审</t>
    <phoneticPr fontId="19" type="noConversion"/>
  </si>
  <si>
    <t>北京协助展会</t>
    <phoneticPr fontId="19" type="noConversion"/>
  </si>
  <si>
    <t>展会资料准备</t>
    <phoneticPr fontId="19" type="noConversion"/>
  </si>
  <si>
    <t>编写频谱项目国军标体系所需的相关支撑文档</t>
  </si>
  <si>
    <t>陈健</t>
    <phoneticPr fontId="19" type="noConversion"/>
  </si>
  <si>
    <r>
      <t>ExtensionPoint</t>
    </r>
    <r>
      <rPr>
        <sz val="11"/>
        <color theme="1"/>
        <rFont val="等线"/>
        <family val="3"/>
        <charset val="134"/>
        <scheme val="minor"/>
      </rPr>
      <t>::onParseExtensionDatas虚方法中，默认解析扩展实现数据，用户可选择是否实现并自行解析扩展实现数据。</t>
    </r>
    <phoneticPr fontId="19" type="noConversion"/>
  </si>
  <si>
    <t>否</t>
    <phoneticPr fontId="19" type="noConversion"/>
  </si>
  <si>
    <t>尝试获取python字典元祖信息值，并返回C++数据类型</t>
    <phoneticPr fontId="19" type="noConversion"/>
  </si>
  <si>
    <r>
      <t>QxPlugin</t>
    </r>
    <r>
      <rPr>
        <sz val="11"/>
        <color theme="1"/>
        <rFont val="等线"/>
        <family val="3"/>
        <charset val="134"/>
        <scheme val="minor"/>
      </rPr>
      <t>产品国军标文档补全，准备九院供方评审</t>
    </r>
    <phoneticPr fontId="19" type="noConversion"/>
  </si>
  <si>
    <t>QxPlugin产品文档</t>
    <phoneticPr fontId="19" type="noConversion"/>
  </si>
  <si>
    <t>解决GIS项目客户反馈的航迹点显示不正常问题</t>
    <phoneticPr fontId="19" type="noConversion"/>
  </si>
  <si>
    <t>进程插件管理器Demo</t>
    <phoneticPr fontId="19" type="noConversion"/>
  </si>
  <si>
    <t>解决获取进程信息CPU使用率过高问题</t>
    <phoneticPr fontId="19" type="noConversion"/>
  </si>
  <si>
    <t>添加排序、过滤等功能显示进程状态信息</t>
    <phoneticPr fontId="19" type="noConversion"/>
  </si>
  <si>
    <t>编写南京14所前后台框架实施方案</t>
    <phoneticPr fontId="19" type="noConversion"/>
  </si>
  <si>
    <t>数据流程修改与完善</t>
    <phoneticPr fontId="19" type="noConversion"/>
  </si>
  <si>
    <t>刘恋</t>
    <phoneticPr fontId="19" type="noConversion"/>
  </si>
  <si>
    <t>徐庆东</t>
    <phoneticPr fontId="19" type="noConversion"/>
  </si>
  <si>
    <t>熟悉扩展点、扩展数据，以及两者之间的通信机制</t>
    <phoneticPr fontId="19" type="noConversion"/>
  </si>
  <si>
    <t>新建扩展点、扩展数据文件</t>
    <phoneticPr fontId="19" type="noConversion"/>
  </si>
  <si>
    <t>样式扩展点数据监听 - mock</t>
    <phoneticPr fontId="19" type="noConversion"/>
  </si>
  <si>
    <t>协助编写南京14所前后台框架实施方案</t>
    <phoneticPr fontId="19" type="noConversion"/>
  </si>
  <si>
    <t>十所三部产品问题沟通</t>
    <phoneticPr fontId="19" type="noConversion"/>
  </si>
  <si>
    <t>十所三部产品问题版本做规整</t>
    <phoneticPr fontId="19" type="noConversion"/>
  </si>
  <si>
    <t>插件组合配置工具开发完成后进行系统集成测试</t>
    <phoneticPr fontId="19" type="noConversion"/>
  </si>
  <si>
    <t>日志查看插件增加日志缓存</t>
    <phoneticPr fontId="19" type="noConversion"/>
  </si>
  <si>
    <t>了解自定义主界面需求</t>
    <phoneticPr fontId="19" type="noConversion"/>
  </si>
  <si>
    <t>售前</t>
    <phoneticPr fontId="19" type="noConversion"/>
  </si>
  <si>
    <t>709凌久电子技术交流</t>
    <phoneticPr fontId="19" type="noConversion"/>
  </si>
  <si>
    <t>陈健</t>
    <phoneticPr fontId="19" type="noConversion"/>
  </si>
  <si>
    <t>增加日志选择拷贝功能及选中一行显示详细信息</t>
    <phoneticPr fontId="19" type="noConversion"/>
  </si>
  <si>
    <t>已完成</t>
    <phoneticPr fontId="19" type="noConversion"/>
  </si>
  <si>
    <t>Controller默认样式</t>
    <phoneticPr fontId="19" type="noConversion"/>
  </si>
  <si>
    <t>创建自定义主界面对象树</t>
    <phoneticPr fontId="19" type="noConversion"/>
  </si>
  <si>
    <t>创建对象树的属性列表</t>
    <phoneticPr fontId="19" type="noConversion"/>
  </si>
  <si>
    <t>属性列表数据同步</t>
    <phoneticPr fontId="19" type="noConversion"/>
  </si>
  <si>
    <t>属性列表数据同步</t>
    <phoneticPr fontId="19" type="noConversion"/>
  </si>
  <si>
    <t>插件管理器改造</t>
    <phoneticPr fontId="19" type="noConversion"/>
  </si>
  <si>
    <t>909客户交流</t>
    <phoneticPr fontId="19" type="noConversion"/>
  </si>
  <si>
    <t>出差合肥38所，沟通技改方案</t>
    <phoneticPr fontId="19" type="noConversion"/>
  </si>
  <si>
    <t>编写插件化框架竞品分析报告</t>
    <phoneticPr fontId="19" type="noConversion"/>
  </si>
  <si>
    <t>为资方讲解产品</t>
    <phoneticPr fontId="19" type="noConversion"/>
  </si>
  <si>
    <t>StatusBar默认样式</t>
    <phoneticPr fontId="19" type="noConversion"/>
  </si>
  <si>
    <t>了解学习自定义主界面整个流程</t>
    <phoneticPr fontId="19" type="noConversion"/>
  </si>
  <si>
    <t>王亮</t>
    <phoneticPr fontId="19" type="noConversion"/>
  </si>
  <si>
    <t>7所技术交流</t>
  </si>
  <si>
    <t>7所技术交流</t>
    <phoneticPr fontId="19" type="noConversion"/>
  </si>
  <si>
    <t>新成员沟通</t>
    <phoneticPr fontId="19" type="noConversion"/>
  </si>
  <si>
    <t>编写909所基于图像组态代码生成方案</t>
    <phoneticPr fontId="19" type="noConversion"/>
  </si>
  <si>
    <t>Layout扩展实现启动处理：
1. 无扩展实现：弹出无主界面警告框；
2. 一个扩展实现：直接激活；
3. 多个扩展实现，并且默认layout一致，直接激活；
4. 多个扩展实现，无默认layout，启动对话框，用户选择需启动的layout</t>
    <phoneticPr fontId="19" type="noConversion"/>
  </si>
  <si>
    <t>编写合肥38所方案</t>
    <phoneticPr fontId="19" type="noConversion"/>
  </si>
  <si>
    <t>插件化框架 竞品分析报告</t>
    <phoneticPr fontId="19" type="noConversion"/>
  </si>
  <si>
    <t>王亮</t>
    <phoneticPr fontId="19" type="noConversion"/>
  </si>
  <si>
    <t>刘恋</t>
    <phoneticPr fontId="19" type="noConversion"/>
  </si>
  <si>
    <t>游光军</t>
    <phoneticPr fontId="19" type="noConversion"/>
  </si>
  <si>
    <t>高级开发</t>
    <phoneticPr fontId="19" type="noConversion"/>
  </si>
  <si>
    <t>中级开发</t>
    <phoneticPr fontId="19" type="noConversion"/>
  </si>
  <si>
    <t>胡寿波</t>
    <phoneticPr fontId="19" type="noConversion"/>
  </si>
  <si>
    <t>#33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</si>
  <si>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33</t>
    </r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</si>
  <si>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S-08</t>
    </r>
    <phoneticPr fontId="19" type="noConversion"/>
  </si>
  <si>
    <t>分享</t>
    <phoneticPr fontId="19" type="noConversion"/>
  </si>
  <si>
    <r>
      <t>M</t>
    </r>
    <r>
      <rPr>
        <sz val="11"/>
        <color theme="1"/>
        <rFont val="等线"/>
        <family val="3"/>
        <charset val="134"/>
        <scheme val="minor"/>
      </rPr>
      <t>ultiProcess-BugFixing</t>
    </r>
    <phoneticPr fontId="19" type="noConversion"/>
  </si>
  <si>
    <t>多进程插件-bug fixing</t>
    <phoneticPr fontId="19" type="noConversion"/>
  </si>
  <si>
    <t>Config-bugFixing</t>
    <phoneticPr fontId="19" type="noConversion"/>
  </si>
  <si>
    <t>自定义主界面修改bug</t>
    <phoneticPr fontId="19" type="noConversion"/>
  </si>
  <si>
    <t>PFW-PluginManager</t>
    <phoneticPr fontId="19" type="noConversion"/>
  </si>
  <si>
    <t>框架 - 插件管理器升级</t>
    <phoneticPr fontId="19" type="noConversion"/>
  </si>
  <si>
    <t>F-CTK</t>
    <phoneticPr fontId="19" type="noConversion"/>
  </si>
  <si>
    <t>CTK内核</t>
    <phoneticPr fontId="19" type="noConversion"/>
  </si>
  <si>
    <r>
      <t>Config-</t>
    </r>
    <r>
      <rPr>
        <sz val="11"/>
        <color theme="1"/>
        <rFont val="等线"/>
        <family val="3"/>
        <charset val="134"/>
        <scheme val="minor"/>
      </rPr>
      <t xml:space="preserve"> Requirement</t>
    </r>
    <phoneticPr fontId="19" type="noConversion"/>
  </si>
  <si>
    <t>自定义主界面需求</t>
    <phoneticPr fontId="19" type="noConversion"/>
  </si>
  <si>
    <t>PFW-PluginDependencyGraph</t>
    <phoneticPr fontId="19" type="noConversion"/>
  </si>
  <si>
    <t>框架 -插件依赖图</t>
    <phoneticPr fontId="19" type="noConversion"/>
  </si>
  <si>
    <t>MultiProcess-ProcessWatcher</t>
    <phoneticPr fontId="19" type="noConversion"/>
  </si>
  <si>
    <t>进程插件监视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</si>
  <si>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32</t>
    </r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</si>
  <si>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31</t>
    </r>
    <phoneticPr fontId="19" type="noConversion"/>
  </si>
  <si>
    <t xml:space="preserve">AppDeployer-AutoUpgrade </t>
    <phoneticPr fontId="19" type="noConversion"/>
  </si>
  <si>
    <t>自动升级安装</t>
    <phoneticPr fontId="19" type="noConversion"/>
  </si>
  <si>
    <t>自定义主界面概要设计A</t>
    <phoneticPr fontId="19" type="noConversion"/>
  </si>
  <si>
    <t>容器内部实现数据布局</t>
    <phoneticPr fontId="19" type="noConversion"/>
  </si>
  <si>
    <t>讨论模式切换方案</t>
    <phoneticPr fontId="19" type="noConversion"/>
  </si>
  <si>
    <r>
      <t>自定义主界面</t>
    </r>
    <r>
      <rPr>
        <sz val="11"/>
        <color theme="1"/>
        <rFont val="等线"/>
        <family val="3"/>
        <charset val="134"/>
        <scheme val="minor"/>
      </rPr>
      <t>dock</t>
    </r>
    <r>
      <rPr>
        <sz val="11"/>
        <color theme="1"/>
        <rFont val="等线"/>
        <family val="3"/>
        <charset val="134"/>
        <scheme val="minor"/>
      </rPr>
      <t>实现</t>
    </r>
    <phoneticPr fontId="19" type="noConversion"/>
  </si>
  <si>
    <t>默认样式扩展点样式实现</t>
    <phoneticPr fontId="19" type="noConversion"/>
  </si>
  <si>
    <r>
      <t xml:space="preserve">Simple </t>
    </r>
    <r>
      <rPr>
        <sz val="11"/>
        <color theme="1"/>
        <rFont val="等线"/>
        <family val="3"/>
        <charset val="134"/>
        <scheme val="minor"/>
      </rPr>
      <t>样式实现</t>
    </r>
    <phoneticPr fontId="19" type="noConversion"/>
  </si>
  <si>
    <t>默认样式centralView扩展点样式实现</t>
    <phoneticPr fontId="19" type="noConversion"/>
  </si>
  <si>
    <t>DataMgr 替代mock管理器</t>
    <phoneticPr fontId="19" type="noConversion"/>
  </si>
  <si>
    <t>扩展样式基类实现</t>
    <phoneticPr fontId="19" type="noConversion"/>
  </si>
  <si>
    <t>样式列表（过滤）</t>
    <phoneticPr fontId="19" type="noConversion"/>
  </si>
  <si>
    <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自定义主界面需求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自定义界面扩展点树</t>
    </r>
    <r>
      <rPr>
        <sz val="11"/>
        <color theme="1"/>
        <rFont val="等线"/>
        <family val="3"/>
        <charset val="134"/>
        <scheme val="minor"/>
      </rPr>
      <t xml:space="preserve"> 
|- </t>
    </r>
    <r>
      <rPr>
        <sz val="11"/>
        <color theme="1"/>
        <rFont val="等线"/>
        <family val="3"/>
        <charset val="134"/>
        <scheme val="minor"/>
      </rPr>
      <t xml:space="preserve">自定义界面布局面板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自定义界面属性列表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样式扩展点定义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自定义界面设计文档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自定义界面测试用例编写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日志插件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崩溃异常捕捉（</t>
    </r>
    <r>
      <rPr>
        <sz val="11"/>
        <color theme="1"/>
        <rFont val="等线"/>
        <family val="3"/>
        <charset val="134"/>
        <scheme val="minor"/>
      </rPr>
      <t>windows&amp;linux</t>
    </r>
    <r>
      <rPr>
        <sz val="11"/>
        <color theme="1"/>
        <rFont val="等线"/>
        <family val="3"/>
        <charset val="134"/>
        <scheme val="minor"/>
      </rPr>
      <t xml:space="preserve">）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远程管理器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插件管理器升级
</t>
    </r>
    <r>
      <rPr>
        <sz val="11"/>
        <color theme="1"/>
        <rFont val="等线"/>
        <family val="3"/>
        <charset val="134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进程插件监视</t>
    </r>
    <phoneticPr fontId="19" type="noConversion"/>
  </si>
  <si>
    <r>
      <t xml:space="preserve">|- </t>
    </r>
    <r>
      <rPr>
        <sz val="11"/>
        <color theme="1"/>
        <rFont val="等线"/>
        <family val="3"/>
        <charset val="134"/>
        <scheme val="minor"/>
      </rPr>
      <t>自定义主界面需求</t>
    </r>
    <r>
      <rPr>
        <sz val="11"/>
        <color theme="1"/>
        <rFont val="等线"/>
        <family val="2"/>
        <scheme val="minor"/>
      </rPr>
      <t xml:space="preserve"> [ok]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自定义界面扩展点树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[ok]</t>
    </r>
    <r>
      <rPr>
        <sz val="11"/>
        <color theme="1"/>
        <rFont val="等线"/>
        <family val="2"/>
        <scheme val="minor"/>
      </rPr>
      <t xml:space="preserve">
|- </t>
    </r>
    <r>
      <rPr>
        <sz val="11"/>
        <color theme="1"/>
        <rFont val="等线"/>
        <family val="3"/>
        <charset val="134"/>
        <scheme val="minor"/>
      </rPr>
      <t>自定义界面布局面板</t>
    </r>
    <r>
      <rPr>
        <sz val="11"/>
        <color theme="1"/>
        <rFont val="等线"/>
        <family val="2"/>
        <scheme val="minor"/>
      </rPr>
      <t xml:space="preserve"> [20%]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自定义界面属性列表</t>
    </r>
    <r>
      <rPr>
        <sz val="11"/>
        <color theme="1"/>
        <rFont val="等线"/>
        <family val="2"/>
        <scheme val="minor"/>
      </rPr>
      <t>[ok]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样式扩展点定义</t>
    </r>
    <r>
      <rPr>
        <sz val="11"/>
        <color theme="1"/>
        <rFont val="等线"/>
        <family val="2"/>
        <scheme val="minor"/>
      </rPr>
      <t>[70%]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自定义界面设计文档</t>
    </r>
    <r>
      <rPr>
        <sz val="11"/>
        <color theme="1"/>
        <rFont val="等线"/>
        <family val="2"/>
        <scheme val="minor"/>
      </rPr>
      <t>[30%]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自定义界面测试用例编写</t>
    </r>
    <r>
      <rPr>
        <sz val="11"/>
        <color theme="1"/>
        <rFont val="等线"/>
        <family val="2"/>
        <scheme val="minor"/>
      </rPr>
      <t>[</t>
    </r>
    <r>
      <rPr>
        <sz val="11"/>
        <color theme="1"/>
        <rFont val="等线"/>
        <family val="3"/>
        <charset val="134"/>
        <scheme val="minor"/>
      </rPr>
      <t>未开始</t>
    </r>
    <r>
      <rPr>
        <sz val="11"/>
        <color theme="1"/>
        <rFont val="等线"/>
        <family val="2"/>
        <scheme val="minor"/>
      </rPr>
      <t>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日志插件</t>
    </r>
    <r>
      <rPr>
        <sz val="11"/>
        <color theme="1"/>
        <rFont val="等线"/>
        <family val="2"/>
        <scheme val="minor"/>
      </rPr>
      <t>[ok]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崩溃异常捕捉（</t>
    </r>
    <r>
      <rPr>
        <sz val="11"/>
        <color theme="1"/>
        <rFont val="等线"/>
        <family val="2"/>
        <scheme val="minor"/>
      </rPr>
      <t>windows&amp;linux</t>
    </r>
    <r>
      <rPr>
        <sz val="11"/>
        <color theme="1"/>
        <rFont val="等线"/>
        <family val="3"/>
        <charset val="134"/>
        <scheme val="minor"/>
      </rPr>
      <t>）</t>
    </r>
    <r>
      <rPr>
        <sz val="11"/>
        <color theme="1"/>
        <rFont val="等线"/>
        <family val="2"/>
        <scheme val="minor"/>
      </rPr>
      <t>[ok]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远程管理器</t>
    </r>
    <r>
      <rPr>
        <sz val="11"/>
        <color theme="1"/>
        <rFont val="等线"/>
        <family val="2"/>
        <scheme val="minor"/>
      </rPr>
      <t>[30%]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插件管理器升级</t>
    </r>
    <r>
      <rPr>
        <sz val="11"/>
        <color theme="1"/>
        <rFont val="等线"/>
        <family val="2"/>
        <scheme val="minor"/>
      </rPr>
      <t>[</t>
    </r>
    <r>
      <rPr>
        <sz val="11"/>
        <color theme="1"/>
        <rFont val="等线"/>
        <family val="3"/>
        <charset val="134"/>
        <scheme val="minor"/>
      </rPr>
      <t>未开始</t>
    </r>
    <r>
      <rPr>
        <sz val="11"/>
        <color theme="1"/>
        <rFont val="等线"/>
        <family val="2"/>
        <scheme val="minor"/>
      </rPr>
      <t>]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进程插件监视</t>
    </r>
    <r>
      <rPr>
        <sz val="11"/>
        <color theme="1"/>
        <rFont val="等线"/>
        <family val="2"/>
        <scheme val="minor"/>
      </rPr>
      <t>[50%]</t>
    </r>
    <phoneticPr fontId="19" type="noConversion"/>
  </si>
  <si>
    <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自定义界面布局面板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样式扩展点定义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自定义界面设计文档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自定义界面测试用例编写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远程管理器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 xml:space="preserve">插件管理器升级
</t>
    </r>
    <r>
      <rPr>
        <sz val="11"/>
        <color theme="1"/>
        <rFont val="等线"/>
        <family val="2"/>
        <scheme val="minor"/>
      </rPr>
      <t xml:space="preserve">|- </t>
    </r>
    <r>
      <rPr>
        <sz val="11"/>
        <color theme="1"/>
        <rFont val="等线"/>
        <family val="3"/>
        <charset val="134"/>
        <scheme val="minor"/>
      </rPr>
      <t>进程插件监视</t>
    </r>
    <phoneticPr fontId="19" type="noConversion"/>
  </si>
  <si>
    <r>
      <t xml:space="preserve">1. </t>
    </r>
    <r>
      <rPr>
        <sz val="11"/>
        <color theme="1"/>
        <rFont val="等线"/>
        <family val="3"/>
        <charset val="134"/>
        <scheme val="minor"/>
      </rPr>
      <t xml:space="preserve">提高产品易用性，减少用户学习成本
</t>
    </r>
    <r>
      <rPr>
        <sz val="11"/>
        <color theme="1"/>
        <rFont val="等线"/>
        <family val="2"/>
        <scheme val="minor"/>
      </rPr>
      <t xml:space="preserve">2. </t>
    </r>
    <r>
      <rPr>
        <sz val="11"/>
        <color theme="1"/>
        <rFont val="等线"/>
        <family val="3"/>
        <charset val="134"/>
        <scheme val="minor"/>
      </rPr>
      <t>日志部分完成</t>
    </r>
    <r>
      <rPr>
        <sz val="11"/>
        <color theme="1"/>
        <rFont val="等线"/>
        <family val="2"/>
        <scheme val="minor"/>
      </rPr>
      <t xml:space="preserve"> - </t>
    </r>
    <r>
      <rPr>
        <sz val="11"/>
        <color theme="1"/>
        <rFont val="等线"/>
        <family val="3"/>
        <charset val="134"/>
        <scheme val="minor"/>
      </rPr>
      <t>【王亮】</t>
    </r>
    <phoneticPr fontId="19" type="noConversion"/>
  </si>
  <si>
    <r>
      <t>1. code review</t>
    </r>
    <r>
      <rPr>
        <sz val="11"/>
        <color theme="1"/>
        <rFont val="等线"/>
        <family val="3"/>
        <charset val="134"/>
        <scheme val="minor"/>
      </rPr>
      <t>未开展</t>
    </r>
    <r>
      <rPr>
        <sz val="11"/>
        <color theme="1"/>
        <rFont val="等线"/>
        <family val="2"/>
        <scheme val="minor"/>
      </rPr>
      <t xml:space="preserve">- </t>
    </r>
    <r>
      <rPr>
        <sz val="11"/>
        <color theme="1"/>
        <rFont val="等线"/>
        <family val="3"/>
        <charset val="134"/>
        <scheme val="minor"/>
      </rPr>
      <t xml:space="preserve">【周强】
</t>
    </r>
    <r>
      <rPr>
        <sz val="11"/>
        <color theme="1"/>
        <rFont val="等线"/>
        <family val="2"/>
        <scheme val="minor"/>
      </rPr>
      <t xml:space="preserve">2. </t>
    </r>
    <r>
      <rPr>
        <sz val="11"/>
        <color theme="1"/>
        <rFont val="等线"/>
        <family val="3"/>
        <charset val="134"/>
        <scheme val="minor"/>
      </rPr>
      <t>站会开展不到位</t>
    </r>
    <r>
      <rPr>
        <sz val="11"/>
        <color theme="1"/>
        <rFont val="等线"/>
        <family val="2"/>
        <scheme val="minor"/>
      </rPr>
      <t xml:space="preserve"> -</t>
    </r>
    <r>
      <rPr>
        <sz val="11"/>
        <color theme="1"/>
        <rFont val="等线"/>
        <family val="3"/>
        <charset val="134"/>
        <scheme val="minor"/>
      </rPr>
      <t xml:space="preserve">【周强】
</t>
    </r>
    <r>
      <rPr>
        <sz val="11"/>
        <color theme="1"/>
        <rFont val="等线"/>
        <family val="2"/>
        <scheme val="minor"/>
      </rPr>
      <t xml:space="preserve">3. </t>
    </r>
    <r>
      <rPr>
        <sz val="11"/>
        <color theme="1"/>
        <rFont val="等线"/>
        <family val="3"/>
        <charset val="134"/>
        <scheme val="minor"/>
      </rPr>
      <t>前期需求设计不充分，导致方案大方向变动</t>
    </r>
    <r>
      <rPr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3"/>
        <charset val="134"/>
        <scheme val="minor"/>
      </rPr>
      <t xml:space="preserve">【刘恋、游光军】
</t>
    </r>
    <r>
      <rPr>
        <sz val="11"/>
        <color theme="1"/>
        <rFont val="等线"/>
        <family val="2"/>
        <scheme val="minor"/>
      </rPr>
      <t xml:space="preserve">4. </t>
    </r>
    <r>
      <rPr>
        <sz val="11"/>
        <color theme="1"/>
        <rFont val="等线"/>
        <family val="3"/>
        <charset val="134"/>
        <scheme val="minor"/>
      </rPr>
      <t>需求跟踪不到位</t>
    </r>
    <r>
      <rPr>
        <sz val="11"/>
        <color theme="1"/>
        <rFont val="等线"/>
        <family val="2"/>
        <scheme val="minor"/>
      </rPr>
      <t xml:space="preserve"> - </t>
    </r>
    <r>
      <rPr>
        <sz val="11"/>
        <color theme="1"/>
        <rFont val="等线"/>
        <family val="3"/>
        <charset val="134"/>
        <scheme val="minor"/>
      </rPr>
      <t xml:space="preserve">【钟敏燕】
</t>
    </r>
    <phoneticPr fontId="19" type="noConversion"/>
  </si>
  <si>
    <t>#32迭代会议</t>
    <phoneticPr fontId="19" type="noConversion"/>
  </si>
  <si>
    <t>0.7.1</t>
    <phoneticPr fontId="19" type="noConversion"/>
  </si>
  <si>
    <t>1. 修改框架启动时加载主界面逻辑,增加主界面选择对话框；
2. 修改option对话框多次启动后配置页不显示的问题；
3. 修改ribbon主界面样式无法更改的问题；
4. 修改动态布局服务插件扩展点名字不一致的问题；
5. 跨进程插件注册扩展回调,并被正常回调；
6. 修改应用部署工具中扩展实现在属性编辑器中无法显示图标的问题；
7. 新增logservic.exe记录日志,并集成breakpad。</t>
    <phoneticPr fontId="19" type="noConversion"/>
  </si>
  <si>
    <t>刘恋</t>
    <phoneticPr fontId="19" type="noConversion"/>
  </si>
  <si>
    <t>27所框架推广</t>
    <phoneticPr fontId="19" type="noConversion"/>
  </si>
  <si>
    <t>909 方案编写和评审</t>
    <phoneticPr fontId="19" type="noConversion"/>
  </si>
  <si>
    <t>陈健</t>
    <phoneticPr fontId="19" type="noConversion"/>
  </si>
  <si>
    <t>刘恋讲解Qt绘图框架</t>
    <phoneticPr fontId="19" type="noConversion"/>
  </si>
  <si>
    <t>周强</t>
    <phoneticPr fontId="19" type="noConversion"/>
  </si>
  <si>
    <t>改进</t>
    <phoneticPr fontId="19" type="noConversion"/>
  </si>
  <si>
    <t>陈健</t>
    <phoneticPr fontId="19" type="noConversion"/>
  </si>
  <si>
    <t>扩展点编辑器</t>
    <phoneticPr fontId="19" type="noConversion"/>
  </si>
  <si>
    <t>扩展点属性增加icon属性，工具中显示扩展点及子扩展点的icon</t>
    <phoneticPr fontId="19" type="noConversion"/>
  </si>
  <si>
    <t>否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</si>
  <si>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34</t>
    </r>
    <phoneticPr fontId="19" type="noConversion"/>
  </si>
  <si>
    <t>自定义主界面显示插件</t>
    <phoneticPr fontId="19" type="noConversion"/>
  </si>
  <si>
    <t>平板风格主界面</t>
    <phoneticPr fontId="19" type="noConversion"/>
  </si>
  <si>
    <t>周例会</t>
    <phoneticPr fontId="19" type="noConversion"/>
  </si>
  <si>
    <t>计划迭代</t>
    <phoneticPr fontId="19" type="noConversion"/>
  </si>
  <si>
    <t>F-CTKCore</t>
    <phoneticPr fontId="19" type="noConversion"/>
  </si>
  <si>
    <t>Sprint Meeting</t>
    <phoneticPr fontId="19" type="noConversion"/>
  </si>
  <si>
    <t>#34</t>
    <phoneticPr fontId="19" type="noConversion"/>
  </si>
  <si>
    <t>优化扩展树</t>
    <phoneticPr fontId="19" type="noConversion"/>
  </si>
  <si>
    <t>编码</t>
    <phoneticPr fontId="19" type="noConversion"/>
  </si>
  <si>
    <t>集成默认扩展样式</t>
    <phoneticPr fontId="19" type="noConversion"/>
  </si>
  <si>
    <t>修改对象树管理接口</t>
    <phoneticPr fontId="19" type="noConversion"/>
  </si>
  <si>
    <t>需求</t>
    <phoneticPr fontId="19" type="noConversion"/>
  </si>
  <si>
    <t>周强</t>
    <phoneticPr fontId="19" type="noConversion"/>
  </si>
  <si>
    <t>工具</t>
    <phoneticPr fontId="19" type="noConversion"/>
  </si>
  <si>
    <t>否</t>
    <phoneticPr fontId="19" type="noConversion"/>
  </si>
  <si>
    <t>扩展点编辑器通过查找结果被打开时，需定位目标扩展点</t>
    <phoneticPr fontId="19" type="noConversion"/>
  </si>
  <si>
    <t>升级 windowtransform 接口2.0</t>
    <phoneticPr fontId="19" type="noConversion"/>
  </si>
  <si>
    <t>质量体系培训会议</t>
    <phoneticPr fontId="19" type="noConversion"/>
  </si>
  <si>
    <r>
      <t>|- 自定义界面布局面板 【50%】</t>
    </r>
    <r>
      <rPr>
        <sz val="11"/>
        <color theme="1"/>
        <rFont val="等线"/>
        <family val="3"/>
        <charset val="134"/>
        <scheme val="minor"/>
      </rPr>
      <t xml:space="preserve">
|- 样式扩展点定义</t>
    </r>
    <r>
      <rPr>
        <sz val="11"/>
        <color theme="1"/>
        <rFont val="等线"/>
        <family val="3"/>
        <charset val="134"/>
        <scheme val="minor"/>
      </rPr>
      <t xml:space="preserve"> 【完成】</t>
    </r>
    <r>
      <rPr>
        <sz val="11"/>
        <color theme="1"/>
        <rFont val="等线"/>
        <family val="3"/>
        <charset val="134"/>
        <scheme val="minor"/>
      </rPr>
      <t xml:space="preserve">
|- 自定义界面设计文档</t>
    </r>
    <r>
      <rPr>
        <sz val="11"/>
        <color theme="1"/>
        <rFont val="等线"/>
        <family val="3"/>
        <charset val="134"/>
        <scheme val="minor"/>
      </rPr>
      <t xml:space="preserve"> 【SDD未完成】</t>
    </r>
    <r>
      <rPr>
        <sz val="11"/>
        <color theme="1"/>
        <rFont val="等线"/>
        <family val="3"/>
        <charset val="134"/>
        <scheme val="minor"/>
      </rPr>
      <t xml:space="preserve">
|- 自定义界面测试用例编写【完成】
|- 插件管理器升级</t>
    </r>
    <r>
      <rPr>
        <sz val="11"/>
        <color theme="1"/>
        <rFont val="等线"/>
        <family val="3"/>
        <charset val="134"/>
        <scheme val="minor"/>
      </rPr>
      <t xml:space="preserve"> 【70%】</t>
    </r>
    <r>
      <rPr>
        <sz val="11"/>
        <color theme="1"/>
        <rFont val="等线"/>
        <family val="3"/>
        <charset val="134"/>
        <scheme val="minor"/>
      </rPr>
      <t xml:space="preserve">
|- 进程插件监视</t>
    </r>
    <r>
      <rPr>
        <sz val="11"/>
        <color theme="1"/>
        <rFont val="等线"/>
        <family val="3"/>
        <charset val="134"/>
        <scheme val="minor"/>
      </rPr>
      <t xml:space="preserve"> 【80%】
|- 子进程崩溃后，扩展点对象远程调用失效 【完成】
|- 用户自定义代码模板【完成、未测试】</t>
    </r>
    <phoneticPr fontId="19" type="noConversion"/>
  </si>
  <si>
    <t>项目管理学习和制作项目计划</t>
    <phoneticPr fontId="19" type="noConversion"/>
  </si>
  <si>
    <t>改造GIS进程插件</t>
    <phoneticPr fontId="19" type="noConversion"/>
  </si>
  <si>
    <t>优化GIS插件拖拽卡顿</t>
    <phoneticPr fontId="19" type="noConversion"/>
  </si>
  <si>
    <t>QGraphics 技术调整为Qwidget功能量评估</t>
    <phoneticPr fontId="19" type="noConversion"/>
  </si>
  <si>
    <t>Dock添加toolbar实现数据</t>
    <phoneticPr fontId="19" type="noConversion"/>
  </si>
  <si>
    <t>自定义界面添加场景配置项</t>
    <phoneticPr fontId="19" type="noConversion"/>
  </si>
  <si>
    <t>公司聚餐</t>
    <phoneticPr fontId="19" type="noConversion"/>
  </si>
  <si>
    <t>学习系统设计文档的质量检查点</t>
    <phoneticPr fontId="19" type="noConversion"/>
  </si>
  <si>
    <t>Config-Rebuild</t>
    <phoneticPr fontId="19" type="noConversion"/>
  </si>
  <si>
    <t>布局面板QGaphics调整为QWidget</t>
    <phoneticPr fontId="19" type="noConversion"/>
  </si>
  <si>
    <t>调研Qwidget实现Z序布局方案</t>
    <phoneticPr fontId="19" type="noConversion"/>
  </si>
  <si>
    <t>Redo/Undo 功能实现</t>
    <phoneticPr fontId="19" type="noConversion"/>
  </si>
  <si>
    <t>调试事件机制</t>
    <phoneticPr fontId="19" type="noConversion"/>
  </si>
  <si>
    <t>重构QGraphicsItem 替换为 Qwidget</t>
    <phoneticPr fontId="19" type="noConversion"/>
  </si>
  <si>
    <t>样式容器布局功能实现</t>
    <phoneticPr fontId="19" type="noConversion"/>
  </si>
  <si>
    <t>插件管理器集成进程插件管理</t>
    <phoneticPr fontId="19" type="noConversion"/>
  </si>
  <si>
    <t>系统设计文档模板</t>
    <phoneticPr fontId="19" type="noConversion"/>
  </si>
  <si>
    <t>属性显示和编辑</t>
    <phoneticPr fontId="19" type="noConversion"/>
  </si>
  <si>
    <t>|- Redo/Undo 功能实现
|- 自定义主界面dock实现
|- 默认样式centralView扩展点样式实现
|- 重构QGraphicsItem 替换为 Qwidget
|- 调研Qwidget实现Z序布局方案
|- 插件管理器集成进程插件管理
|- 改造GIS进程插件
|- 优化GIS插件拖拽卡顿
|- 升级 windowtransform 接口2.0
|- 系统设计文档模板</t>
    <phoneticPr fontId="19" type="noConversion"/>
  </si>
  <si>
    <t>测试工具_数据流</t>
    <phoneticPr fontId="19" type="noConversion"/>
  </si>
  <si>
    <t>依据review meeting修改测试用例</t>
    <phoneticPr fontId="19" type="noConversion"/>
  </si>
  <si>
    <t>需求追踪</t>
    <phoneticPr fontId="19" type="noConversion"/>
  </si>
  <si>
    <t>依据plan meeting修改测试用例</t>
    <phoneticPr fontId="19" type="noConversion"/>
  </si>
  <si>
    <t>待招</t>
    <phoneticPr fontId="19" type="noConversion"/>
  </si>
  <si>
    <t>样式容器内布局功能实现</t>
    <phoneticPr fontId="19" type="noConversion"/>
  </si>
  <si>
    <t>样式容器间拖拽功能实现</t>
    <phoneticPr fontId="19" type="noConversion"/>
  </si>
  <si>
    <t>远程调用</t>
    <phoneticPr fontId="19" type="noConversion"/>
  </si>
  <si>
    <t>提供进程间对象远程调用机制-RPC</t>
    <phoneticPr fontId="19" type="noConversion"/>
  </si>
  <si>
    <t>#35</t>
    <phoneticPr fontId="19" type="noConversion"/>
  </si>
  <si>
    <t>需求分析</t>
    <phoneticPr fontId="19" type="noConversion"/>
  </si>
  <si>
    <t>自定义界面需求讨论</t>
    <phoneticPr fontId="19" type="noConversion"/>
  </si>
  <si>
    <t>自定义界面刘恋工作交接</t>
    <phoneticPr fontId="19" type="noConversion"/>
  </si>
  <si>
    <t>会议</t>
    <phoneticPr fontId="19" type="noConversion"/>
  </si>
  <si>
    <t>余开强测试工具分享会议</t>
    <phoneticPr fontId="19" type="noConversion"/>
  </si>
  <si>
    <t>刘恋GraphiceView 框架培训</t>
    <phoneticPr fontId="19" type="noConversion"/>
  </si>
  <si>
    <t>调研</t>
    <phoneticPr fontId="19" type="noConversion"/>
  </si>
  <si>
    <t>Qt源码调研QWidget进程嵌入</t>
    <phoneticPr fontId="19" type="noConversion"/>
  </si>
  <si>
    <t>容器内子菜单布局</t>
    <phoneticPr fontId="19" type="noConversion"/>
  </si>
  <si>
    <t>西安20所QX推广</t>
    <phoneticPr fontId="19" type="noConversion"/>
  </si>
  <si>
    <t>技术等级评定考试</t>
    <phoneticPr fontId="19" type="noConversion"/>
  </si>
  <si>
    <t>自定义界面应用场景讨论</t>
    <phoneticPr fontId="19" type="noConversion"/>
  </si>
  <si>
    <t>#34</t>
  </si>
  <si>
    <t>Config-UniversalExtension</t>
    <phoneticPr fontId="19" type="noConversion"/>
  </si>
  <si>
    <t>自定义界面通用扩展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</si>
  <si>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35</t>
    </r>
    <phoneticPr fontId="19" type="noConversion"/>
  </si>
  <si>
    <t>自定义界面通用性扩展设计</t>
    <phoneticPr fontId="19" type="noConversion"/>
  </si>
  <si>
    <t>自定义界面通用扩展测试用例</t>
    <phoneticPr fontId="19" type="noConversion"/>
  </si>
  <si>
    <t>框架融合前期工作准备</t>
    <phoneticPr fontId="19" type="noConversion"/>
  </si>
  <si>
    <t>无</t>
    <phoneticPr fontId="19" type="noConversion"/>
  </si>
  <si>
    <r>
      <t>1.</t>
    </r>
    <r>
      <rPr>
        <sz val="11"/>
        <color theme="1"/>
        <rFont val="等线"/>
        <family val="3"/>
        <charset val="134"/>
        <scheme val="minor"/>
      </rPr>
      <t>自定义主界面主体流程【</t>
    </r>
    <r>
      <rPr>
        <sz val="11"/>
        <color theme="1"/>
        <rFont val="等线"/>
        <family val="3"/>
        <charset val="134"/>
        <scheme val="minor"/>
      </rPr>
      <t>2018/5/24</t>
    </r>
    <r>
      <rPr>
        <sz val="11"/>
        <color theme="1"/>
        <rFont val="等线"/>
        <family val="3"/>
        <charset val="134"/>
        <scheme val="minor"/>
      </rPr>
      <t xml:space="preserve">】
</t>
    </r>
    <r>
      <rPr>
        <sz val="11"/>
        <color theme="1"/>
        <rFont val="等线"/>
        <family val="3"/>
        <charset val="134"/>
        <scheme val="minor"/>
      </rPr>
      <t/>
    </r>
    <phoneticPr fontId="19" type="noConversion"/>
  </si>
  <si>
    <t xml:space="preserve">
1. Code Review 【2018/6/15】</t>
    <phoneticPr fontId="19" type="noConversion"/>
  </si>
  <si>
    <t>1. 测试版发布 v0.8.0 【2018/6/21】</t>
    <phoneticPr fontId="19" type="noConversion"/>
  </si>
  <si>
    <t>1. 测试版未发布，进度延迟</t>
    <phoneticPr fontId="19" type="noConversion"/>
  </si>
  <si>
    <t>|- Redo/Undo 功能实现【完成】
|- 自定义主界面dock实现 【完成】
|- 默认样式centralView扩展点样式实现【完成】
|- 重构QGraphicsItem 替换为 Qwidget 【完成70%】
|- 调研Qwidget实现Z序布局方案 【完成】
|- 插件管理器集成进程插件管理 【未完成】
|- 改造GIS进程插件 【完成】
|- 优化GIS插件拖拽卡顿 【完成】
|- 升级 windowtransform 接口2.0 【完成】
|- 系统设计文档模板 【完成】</t>
    <phoneticPr fontId="19" type="noConversion"/>
  </si>
  <si>
    <t>周强</t>
    <phoneticPr fontId="19" type="noConversion"/>
  </si>
  <si>
    <t>刘恋离职</t>
    <phoneticPr fontId="19" type="noConversion"/>
  </si>
  <si>
    <t>高</t>
    <phoneticPr fontId="19" type="noConversion"/>
  </si>
  <si>
    <t>否</t>
    <phoneticPr fontId="19" type="noConversion"/>
  </si>
  <si>
    <t>操作自定义dock与属性设置同步</t>
    <phoneticPr fontId="19" type="noConversion"/>
  </si>
  <si>
    <t>关闭自定义centrel自动销毁与对象树同步</t>
    <phoneticPr fontId="19" type="noConversion"/>
  </si>
  <si>
    <r>
      <t>增加开始菜单</t>
    </r>
    <r>
      <rPr>
        <sz val="11"/>
        <color theme="1"/>
        <rFont val="等线"/>
        <family val="3"/>
        <charset val="134"/>
        <scheme val="minor"/>
      </rPr>
      <t>control</t>
    </r>
    <phoneticPr fontId="19" type="noConversion"/>
  </si>
  <si>
    <t>Personage-Learning</t>
    <phoneticPr fontId="19" type="noConversion"/>
  </si>
  <si>
    <t>测试工具引入观察者模式</t>
    <phoneticPr fontId="19" type="noConversion"/>
  </si>
  <si>
    <t>测试工具获取用例id绑定对应测试截图文件</t>
    <phoneticPr fontId="19" type="noConversion"/>
  </si>
  <si>
    <t>review meeting</t>
    <phoneticPr fontId="19" type="noConversion"/>
  </si>
  <si>
    <t>承制文档签字，协助</t>
    <phoneticPr fontId="19" type="noConversion"/>
  </si>
  <si>
    <t>软件质量模型分享准备ppt</t>
    <phoneticPr fontId="19" type="noConversion"/>
  </si>
  <si>
    <t>质量监管部工作</t>
    <phoneticPr fontId="19" type="noConversion"/>
  </si>
  <si>
    <t>刘恋工作交接</t>
    <phoneticPr fontId="19" type="noConversion"/>
  </si>
  <si>
    <t>周强</t>
    <phoneticPr fontId="19" type="noConversion"/>
  </si>
  <si>
    <t>准备迭代工作</t>
    <phoneticPr fontId="19" type="noConversion"/>
  </si>
  <si>
    <t>刘恋离职</t>
    <phoneticPr fontId="19" type="noConversion"/>
  </si>
  <si>
    <t>调研绘图库</t>
    <phoneticPr fontId="19" type="noConversion"/>
  </si>
  <si>
    <t>梳理插件依赖关系</t>
    <phoneticPr fontId="19" type="noConversion"/>
  </si>
  <si>
    <t>实现插件依赖图</t>
    <phoneticPr fontId="19" type="noConversion"/>
  </si>
  <si>
    <t>进程插件依赖关系梳理</t>
    <phoneticPr fontId="19" type="noConversion"/>
  </si>
  <si>
    <t>插件依赖图测试用例编写</t>
    <phoneticPr fontId="19" type="noConversion"/>
  </si>
  <si>
    <t>编码</t>
    <phoneticPr fontId="19" type="noConversion"/>
  </si>
  <si>
    <t>自定义界面运行模式</t>
    <phoneticPr fontId="19" type="noConversion"/>
  </si>
  <si>
    <t>质量监管部内部培训</t>
    <phoneticPr fontId="19" type="noConversion"/>
  </si>
  <si>
    <t>测试工具获取用例id绑定</t>
    <phoneticPr fontId="19" type="noConversion"/>
  </si>
  <si>
    <t>测试工具单任务执行</t>
    <phoneticPr fontId="19" type="noConversion"/>
  </si>
  <si>
    <t>测试工多任务执行</t>
    <phoneticPr fontId="19" type="noConversion"/>
  </si>
  <si>
    <t>会议记录整理35#review meeting</t>
    <phoneticPr fontId="19" type="noConversion"/>
  </si>
  <si>
    <t>测试报告发布</t>
    <phoneticPr fontId="19" type="noConversion"/>
  </si>
  <si>
    <t>自定义主界面依据需求变更进行用例维护</t>
    <phoneticPr fontId="19" type="noConversion"/>
  </si>
  <si>
    <t>首轮测试</t>
    <phoneticPr fontId="19" type="noConversion"/>
  </si>
  <si>
    <t>1. 测试版发布 v 0.7.2 【2018/7/31】</t>
    <phoneticPr fontId="19" type="noConversion"/>
  </si>
  <si>
    <t>归档项目文件- QA问题改进</t>
    <phoneticPr fontId="19" type="noConversion"/>
  </si>
  <si>
    <t>任务数和工作量完成情况统计- QA问题改进</t>
    <phoneticPr fontId="19" type="noConversion"/>
  </si>
  <si>
    <t>发布 v0.7.2 测试版</t>
    <phoneticPr fontId="19" type="noConversion"/>
  </si>
  <si>
    <t>借调10所协助其他项目</t>
    <phoneticPr fontId="19" type="noConversion"/>
  </si>
  <si>
    <r>
      <t>Dock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CentralView</t>
    </r>
    <r>
      <rPr>
        <sz val="11"/>
        <color theme="1"/>
        <rFont val="等线"/>
        <family val="3"/>
        <charset val="134"/>
        <scheme val="minor"/>
      </rPr>
      <t>编辑状态功能键实现</t>
    </r>
    <phoneticPr fontId="19" type="noConversion"/>
  </si>
  <si>
    <t>plan meeting #35</t>
    <phoneticPr fontId="19" type="noConversion"/>
  </si>
  <si>
    <t>自定义界面通用性扩展方案讨论</t>
    <phoneticPr fontId="19" type="noConversion"/>
  </si>
  <si>
    <r>
      <t>编译</t>
    </r>
    <r>
      <rPr>
        <sz val="11"/>
        <color theme="1"/>
        <rFont val="等线"/>
        <family val="3"/>
        <charset val="134"/>
        <scheme val="minor"/>
      </rPr>
      <t>QxPlugin_v0.7.2</t>
    </r>
    <phoneticPr fontId="19" type="noConversion"/>
  </si>
  <si>
    <t>修复进程插件界面嵌套到dock中会崩溃的问题</t>
    <phoneticPr fontId="19" type="noConversion"/>
  </si>
  <si>
    <t>发产品试用版给709任雄伟</t>
    <phoneticPr fontId="19" type="noConversion"/>
  </si>
  <si>
    <t>重构部分字符串与框架保持一致</t>
    <phoneticPr fontId="19" type="noConversion"/>
  </si>
  <si>
    <t>重构Ribbon&amp;desktop现场保存</t>
    <phoneticPr fontId="19" type="noConversion"/>
  </si>
  <si>
    <t>产品融合讨论</t>
    <phoneticPr fontId="19" type="noConversion"/>
  </si>
  <si>
    <r>
      <t>样式容器布局功能实现</t>
    </r>
    <r>
      <rPr>
        <sz val="11"/>
        <color theme="1"/>
        <rFont val="等线"/>
        <family val="3"/>
        <charset val="134"/>
        <scheme val="minor"/>
      </rPr>
      <t>-</t>
    </r>
    <r>
      <rPr>
        <sz val="11"/>
        <color theme="1"/>
        <rFont val="等线"/>
        <family val="3"/>
        <charset val="134"/>
        <scheme val="minor"/>
      </rPr>
      <t>属性编辑</t>
    </r>
    <phoneticPr fontId="19" type="noConversion"/>
  </si>
  <si>
    <t>1.改进之前功能（如异常处理等）                                                                                    2.Ribbon —— Bug Fixing#1528,#1637,#1658,#1563,#1010</t>
    <phoneticPr fontId="19" type="noConversion"/>
  </si>
  <si>
    <t xml:space="preserve">1.扩展编辑器--Bug Fixing #1752#1753#1754#1755#1756#1761#1757                                                                     2.部署工具--Bug Fixing                                                                                                        #1525,#1541,#1539,#1458,#1524,#1457,#1519,#1523,#1520,#1522,#1751,#1459,#1687,#1750,#1521,#1481,#1482,#1485,#1483,#1508,#1478,#1477,#1475,#1467,#1472,#1468,#1451,#1456,#1437,#1436,#1480,#1527,#1540                                                                                                             </t>
    <phoneticPr fontId="19" type="noConversion"/>
  </si>
  <si>
    <t>1.部署工具  --
 1)添加条件属性；
 2)添加Meta属性；
 3) 添加onlyEnabled属性；
 4) 修复其他一些异常情况的BUG#1767、#1768、#1483、#1766、#1458、#1765、#1773、#1475、#1769、#1751、#1772、#1520、#1523、#1770、#1750、#1436、#1763、#1764
2.扩展编辑器--Bug Fixing
#1356、#1762、#1758、#1753、#1745、#1355</t>
    <phoneticPr fontId="19" type="noConversion"/>
  </si>
  <si>
    <t>清理之前版本的bug--#1789、#1788、#1785、#1783、#1782、#1776、#1761、#1551、#1550、#1523、#1512、#1511、#1503、#1414</t>
    <phoneticPr fontId="19" type="noConversion"/>
  </si>
  <si>
    <t>0.7.2</t>
    <phoneticPr fontId="19" type="noConversion"/>
  </si>
  <si>
    <t>1.自定义界面-布局面板
2.自定义界面-扩展点树
3.自定义界面-属性列表
4.自定义界面-Redo/Undo 功能
5.自定义界面-默认样式扩展点样式实现
6.自定义界面-模式切换：编辑模式&amp;运行模式</t>
    <phoneticPr fontId="19" type="noConversion"/>
  </si>
  <si>
    <t>factory 属性处理</t>
    <phoneticPr fontId="19" type="noConversion"/>
  </si>
  <si>
    <t>客户默认样式编辑实现</t>
    <phoneticPr fontId="19" type="noConversion"/>
  </si>
  <si>
    <t>drag crash bug fix(1878,1858)</t>
    <phoneticPr fontId="19" type="noConversion"/>
  </si>
  <si>
    <r>
      <t>redo/undo -style</t>
    </r>
    <r>
      <rPr>
        <sz val="11"/>
        <color theme="1"/>
        <rFont val="等线"/>
        <family val="3"/>
        <charset val="134"/>
        <scheme val="minor"/>
      </rPr>
      <t>流程优化</t>
    </r>
    <r>
      <rPr>
        <sz val="11"/>
        <color theme="1"/>
        <rFont val="等线"/>
        <family val="3"/>
        <charset val="134"/>
        <scheme val="minor"/>
      </rPr>
      <t>/1861 bug fix</t>
    </r>
    <phoneticPr fontId="19" type="noConversion"/>
  </si>
  <si>
    <r>
      <t xml:space="preserve">ChangeCommand </t>
    </r>
    <r>
      <rPr>
        <sz val="11"/>
        <color theme="1"/>
        <rFont val="等线"/>
        <family val="3"/>
        <charset val="134"/>
        <scheme val="minor"/>
      </rPr>
      <t>属性设置去掉指针操作</t>
    </r>
    <phoneticPr fontId="19" type="noConversion"/>
  </si>
  <si>
    <t>编写CETC20技改方案</t>
    <phoneticPr fontId="19" type="noConversion"/>
  </si>
  <si>
    <t>整理CETC14沟通记录&amp;说明材料</t>
    <phoneticPr fontId="19" type="noConversion"/>
  </si>
  <si>
    <t>协助测试人员（文平）理解qxp框架</t>
    <phoneticPr fontId="19" type="noConversion"/>
  </si>
  <si>
    <r>
      <t>redo/undo-</t>
    </r>
    <r>
      <rPr>
        <sz val="11"/>
        <color theme="1"/>
        <rFont val="等线"/>
        <family val="3"/>
        <charset val="134"/>
        <scheme val="minor"/>
      </rPr>
      <t>属性改变</t>
    </r>
    <phoneticPr fontId="19" type="noConversion"/>
  </si>
  <si>
    <r>
      <t>redo/undo-</t>
    </r>
    <r>
      <rPr>
        <sz val="11"/>
        <color theme="1"/>
        <rFont val="等线"/>
        <family val="3"/>
        <charset val="134"/>
        <scheme val="minor"/>
      </rPr>
      <t>添加和删除恢复</t>
    </r>
    <r>
      <rPr>
        <sz val="11"/>
        <color theme="1"/>
        <rFont val="等线"/>
        <family val="3"/>
        <charset val="134"/>
        <scheme val="minor"/>
      </rPr>
      <t>anchor</t>
    </r>
    <r>
      <rPr>
        <sz val="11"/>
        <color theme="1"/>
        <rFont val="等线"/>
        <family val="3"/>
        <charset val="134"/>
        <scheme val="minor"/>
      </rPr>
      <t>信息</t>
    </r>
    <phoneticPr fontId="19" type="noConversion"/>
  </si>
  <si>
    <t>交接游光军工作</t>
    <phoneticPr fontId="19" type="noConversion"/>
  </si>
  <si>
    <t>#36</t>
    <phoneticPr fontId="19" type="noConversion"/>
  </si>
  <si>
    <r>
      <t>#</t>
    </r>
    <r>
      <rPr>
        <sz val="11"/>
        <color theme="1"/>
        <rFont val="等线"/>
        <family val="3"/>
        <charset val="134"/>
        <scheme val="minor"/>
      </rPr>
      <t>36</t>
    </r>
    <phoneticPr fontId="19" type="noConversion"/>
  </si>
  <si>
    <t>Config-SaveData</t>
    <phoneticPr fontId="19" type="noConversion"/>
  </si>
  <si>
    <t>自定义界面数据存储</t>
    <phoneticPr fontId="19" type="noConversion"/>
  </si>
  <si>
    <t>已完成</t>
    <phoneticPr fontId="19" type="noConversion"/>
  </si>
  <si>
    <t>自定义界面数据存储方案讨论</t>
    <phoneticPr fontId="19" type="noConversion"/>
  </si>
  <si>
    <t>自定义界面数据存储实现</t>
    <phoneticPr fontId="19" type="noConversion"/>
  </si>
  <si>
    <t>接手游光军模块代码</t>
    <phoneticPr fontId="19" type="noConversion"/>
  </si>
  <si>
    <t>接手刘恋模块代码</t>
    <phoneticPr fontId="19" type="noConversion"/>
  </si>
  <si>
    <t>plan meeting #36</t>
    <phoneticPr fontId="19" type="noConversion"/>
  </si>
  <si>
    <t>review meeting #35</t>
    <phoneticPr fontId="19" type="noConversion"/>
  </si>
  <si>
    <t>发布 v0.7.3 测试版</t>
    <phoneticPr fontId="19" type="noConversion"/>
  </si>
  <si>
    <t>完成 v0.7.3 测试并提交测试报告</t>
    <phoneticPr fontId="19" type="noConversion"/>
  </si>
  <si>
    <t>自定义界面现场保存</t>
    <phoneticPr fontId="19" type="noConversion"/>
  </si>
  <si>
    <t>|- v 0.7.2 bug修复
|- 游光军工作交接
|- 自定义界面现场保存
|- 自定义界面数据存储实现
|- 自定义界面通用性扩展方案讨论
|- 自定义界面通用性扩展设计
|- 自定义主界面详细设计
|- 自定义界面通用扩展测试用例</t>
    <phoneticPr fontId="19" type="noConversion"/>
  </si>
  <si>
    <t>|- 发布 v0.7.2 测试版
|- v 0.7.3 回归测试
|- v 0.7.2 bug修复
|- 样式容器布局功能实现
|- 样式容器间拖拽功能实现
|- Dock、CentralView编辑状态功能键实现
|- 自定义界面通用性扩展方案讨论
|- 自定义界面通用性扩展设计
|- 自定义主界面详细设计
|- 自定义界面通用扩展测试用例
|- 修复进程插件界面嵌套到dock中会崩溃的问题
|- 调研绘图库
|- 重构部分字符串与框架保持一致
|- 重构Ribbon&amp;desktop现场保存
|- 游光军工作交接</t>
    <phoneticPr fontId="19" type="noConversion"/>
  </si>
  <si>
    <t>|- 发布 v0.7.2 测试版 [ OK ]
|- v 0.7.3 回归测试 [ 未完成]
|- v 0.7.2 bug修复 [ 5% ]
|- 样式容器布局功能实现 [完成]
|- 样式容器间拖拽功能实现 【完成】
|- Dock、CentralView编辑状态功能键实现 【完成】
|- 自定义界面通用性扩展方案讨论 【未完成】
|- 自定义界面通用性扩展设计 【未完成】
|- 自定义主界面详细设计 【未完成】
|- 自定义界面通用扩展测试用例【未完成】
|- 修复进程插件界面嵌套到dock中会崩溃的问题【完成】
|- 调研绘图库【完成】
|- 重构部分字符串与框架保持一致【完成】
|- 重构Ribbon&amp;desktop现场保存【完成】
|- 游光军工作交接【完成】</t>
    <phoneticPr fontId="19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</si>
  <si>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任务完成情况较好</t>
    </r>
    <phoneticPr fontId="19" type="noConversion"/>
  </si>
  <si>
    <r>
      <t xml:space="preserve">1. </t>
    </r>
    <r>
      <rPr>
        <sz val="11"/>
        <color theme="1"/>
        <rFont val="等线"/>
        <charset val="134"/>
        <scheme val="minor"/>
      </rPr>
      <t>团队不稳定、人员动荡</t>
    </r>
    <phoneticPr fontId="19" type="noConversion"/>
  </si>
  <si>
    <t>客户默认样式-toolbar实现</t>
    <phoneticPr fontId="19" type="noConversion"/>
  </si>
  <si>
    <t>客户默认样式-statusBar实现</t>
    <phoneticPr fontId="19" type="noConversion"/>
  </si>
  <si>
    <t>客户默认样式-dockView实现</t>
    <phoneticPr fontId="19" type="noConversion"/>
  </si>
  <si>
    <t>客户默认样式-centralView实现</t>
    <phoneticPr fontId="19" type="noConversion"/>
  </si>
  <si>
    <t>布局面板缩放</t>
    <phoneticPr fontId="19" type="noConversion"/>
  </si>
  <si>
    <t>code review- configMainwindow</t>
    <phoneticPr fontId="19" type="noConversion"/>
  </si>
  <si>
    <t>W</t>
    <phoneticPr fontId="19" type="noConversion"/>
  </si>
  <si>
    <t>S</t>
    <phoneticPr fontId="19" type="noConversion"/>
  </si>
  <si>
    <t>Z</t>
    <phoneticPr fontId="19" type="noConversion"/>
  </si>
  <si>
    <t>X</t>
    <phoneticPr fontId="19" type="noConversion"/>
  </si>
  <si>
    <t>C</t>
    <phoneticPr fontId="19" type="noConversion"/>
  </si>
  <si>
    <t>V</t>
    <phoneticPr fontId="19" type="noConversion"/>
  </si>
  <si>
    <t>B</t>
    <phoneticPr fontId="19" type="noConversion"/>
  </si>
  <si>
    <t>N</t>
    <phoneticPr fontId="19" type="noConversion"/>
  </si>
  <si>
    <t>M</t>
    <phoneticPr fontId="19" type="noConversion"/>
  </si>
  <si>
    <t>I</t>
    <phoneticPr fontId="19" type="noConversion"/>
  </si>
  <si>
    <t>U</t>
    <phoneticPr fontId="19" type="noConversion"/>
  </si>
  <si>
    <t>Y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</si>
</sst>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804]aaa;@"/>
    <numFmt numFmtId="177" formatCode="yyyy/m/d;@"/>
    <numFmt numFmtId="178" formatCode="0_ "/>
    <numFmt numFmtId="179" formatCode="yyyy&quot;年&quot;m&quot;月&quot;d&quot;日&quot;;@"/>
    <numFmt numFmtId="180" formatCode="0_);[Red]\(0\)"/>
  </numFmts>
  <fonts count="78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9"/>
      <color rgb="FFFA7D00"/>
      <name val="等线"/>
      <family val="3"/>
      <charset val="134"/>
      <scheme val="minor"/>
    </font>
    <font>
      <b/>
      <sz val="11"/>
      <color theme="0" tint="-0.3499862666707357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等线"/>
      <family val="3"/>
      <charset val="134"/>
    </font>
    <font>
      <sz val="11"/>
      <color theme="1"/>
      <name val="Calibri"/>
      <family val="2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Calibri"/>
      <family val="2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sz val="11"/>
      <color theme="0" tint="-0.499984740745262"/>
      <name val="等线"/>
      <family val="3"/>
      <charset val="134"/>
      <scheme val="minor"/>
    </font>
    <font>
      <sz val="11"/>
      <color theme="9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  <font>
      <b/>
      <sz val="11"/>
      <color theme="5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Microsoft YaHei"/>
      <family val="2"/>
    </font>
    <font>
      <b/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9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strike/>
      <sz val="11"/>
      <color theme="1"/>
      <name val="等线"/>
      <family val="3"/>
      <charset val="134"/>
      <scheme val="minor"/>
    </font>
    <font>
      <sz val="9"/>
      <color rgb="FF333333"/>
      <name val="Arial"/>
      <family val="2"/>
    </font>
    <font>
      <sz val="11"/>
      <color theme="0"/>
      <name val="等线"/>
      <family val="2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3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  <border>
      <left style="medium">
        <color rgb="FFA3A3A3"/>
      </left>
      <right style="medium">
        <color rgb="FFA3A3A3"/>
      </right>
      <top/>
      <bottom/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auto="1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/>
      <top/>
      <bottom/>
      <diagonal/>
    </border>
  </borders>
  <cellStyleXfs count="9">
    <xf numFmtId="176" fontId="0" fillId="0" borderId="0">
      <alignment vertical="center"/>
    </xf>
    <xf numFmtId="176" fontId="12" fillId="0" borderId="0" applyNumberFormat="0" applyFill="0" applyBorder="0" applyAlignment="0" applyProtection="0">
      <alignment vertical="center"/>
    </xf>
    <xf numFmtId="176" fontId="7" fillId="2" borderId="2" applyNumberFormat="0" applyAlignment="0" applyProtection="0">
      <alignment vertical="center"/>
    </xf>
    <xf numFmtId="176" fontId="6" fillId="2" borderId="1" applyNumberFormat="0" applyAlignment="0" applyProtection="0">
      <alignment vertical="center"/>
    </xf>
    <xf numFmtId="176" fontId="3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77" fillId="7" borderId="0" applyNumberFormat="0" applyBorder="0" applyAlignment="0" applyProtection="0">
      <alignment vertical="center"/>
    </xf>
    <xf numFmtId="176" fontId="77" fillId="8" borderId="0" applyNumberFormat="0" applyBorder="0" applyAlignment="0" applyProtection="0">
      <alignment vertical="center"/>
    </xf>
    <xf numFmtId="176" fontId="77" fillId="9" borderId="0" applyNumberFormat="0" applyBorder="0" applyAlignment="0" applyProtection="0">
      <alignment vertical="center"/>
    </xf>
  </cellStyleXfs>
  <cellXfs count="651">
    <xf numFmtId="176" fontId="0" fillId="0" borderId="0" xfId="0">
      <alignment vertical="center"/>
    </xf>
    <xf numFmtId="176" fontId="6" fillId="0" borderId="1" xfId="3" applyFill="1">
      <alignment vertical="center"/>
    </xf>
    <xf numFmtId="176" fontId="7" fillId="2" borderId="2" xfId="2">
      <alignment vertical="center"/>
    </xf>
    <xf numFmtId="176" fontId="0" fillId="0" borderId="0" xfId="0" applyFill="1">
      <alignment vertical="center"/>
    </xf>
    <xf numFmtId="176" fontId="6" fillId="2" borderId="1" xfId="3">
      <alignment vertical="center"/>
    </xf>
    <xf numFmtId="176" fontId="0" fillId="0" borderId="0" xfId="0" applyAlignment="1">
      <alignment horizontal="center" vertical="center"/>
    </xf>
    <xf numFmtId="176" fontId="6" fillId="0" borderId="3" xfId="3" applyFill="1" applyBorder="1" applyAlignment="1">
      <alignment horizontal="right" vertical="center"/>
    </xf>
    <xf numFmtId="176" fontId="6" fillId="0" borderId="3" xfId="3" applyFill="1" applyBorder="1">
      <alignment vertical="center"/>
    </xf>
    <xf numFmtId="176" fontId="6" fillId="0" borderId="3" xfId="3" applyFill="1" applyBorder="1" applyAlignment="1">
      <alignment horizontal="center" vertical="center"/>
    </xf>
    <xf numFmtId="176" fontId="6" fillId="0" borderId="1" xfId="3" applyFill="1" applyAlignment="1">
      <alignment horizontal="center" vertical="center"/>
    </xf>
    <xf numFmtId="14" fontId="6" fillId="0" borderId="3" xfId="3" applyNumberFormat="1" applyFill="1" applyBorder="1">
      <alignment vertical="center"/>
    </xf>
    <xf numFmtId="176" fontId="0" fillId="0" borderId="6" xfId="0" applyBorder="1">
      <alignment vertical="center"/>
    </xf>
    <xf numFmtId="176" fontId="0" fillId="0" borderId="6" xfId="0" applyBorder="1" applyAlignment="1">
      <alignment horizontal="left" vertical="center"/>
    </xf>
    <xf numFmtId="176" fontId="0" fillId="0" borderId="6" xfId="0" applyBorder="1" applyAlignment="1">
      <alignment horizontal="center" vertical="center"/>
    </xf>
    <xf numFmtId="14" fontId="0" fillId="0" borderId="6" xfId="0" applyNumberFormat="1" applyBorder="1">
      <alignment vertical="center"/>
    </xf>
    <xf numFmtId="176" fontId="6" fillId="0" borderId="3" xfId="3" applyFill="1" applyBorder="1" applyAlignment="1">
      <alignment vertical="center"/>
    </xf>
    <xf numFmtId="9" fontId="0" fillId="0" borderId="6" xfId="0" applyNumberForma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6" xfId="0" applyFill="1" applyBorder="1">
      <alignment vertical="center"/>
    </xf>
    <xf numFmtId="176" fontId="7" fillId="2" borderId="2" xfId="2" applyAlignment="1">
      <alignment horizontal="center" vertical="center"/>
    </xf>
    <xf numFmtId="176" fontId="0" fillId="0" borderId="6" xfId="0" applyFill="1" applyBorder="1" applyAlignment="1">
      <alignment horizontal="left" vertical="center"/>
    </xf>
    <xf numFmtId="176" fontId="0" fillId="0" borderId="6" xfId="0" applyFill="1" applyBorder="1" applyAlignment="1">
      <alignment horizontal="center" vertical="center"/>
    </xf>
    <xf numFmtId="176" fontId="0" fillId="0" borderId="6" xfId="0" applyFont="1" applyBorder="1">
      <alignment vertical="center"/>
    </xf>
    <xf numFmtId="176" fontId="0" fillId="0" borderId="6" xfId="0" applyFont="1" applyBorder="1" applyAlignment="1">
      <alignment horizontal="left" vertical="center"/>
    </xf>
    <xf numFmtId="176" fontId="11" fillId="0" borderId="6" xfId="0" applyFont="1" applyBorder="1">
      <alignment vertical="center"/>
    </xf>
    <xf numFmtId="176" fontId="12" fillId="0" borderId="6" xfId="1" applyBorder="1">
      <alignment vertical="center"/>
    </xf>
    <xf numFmtId="14" fontId="0" fillId="0" borderId="6" xfId="0" applyNumberFormat="1" applyFill="1" applyBorder="1">
      <alignment vertical="center"/>
    </xf>
    <xf numFmtId="9" fontId="0" fillId="0" borderId="6" xfId="0" applyNumberFormat="1" applyFill="1" applyBorder="1" applyAlignment="1">
      <alignment horizontal="center" vertical="center"/>
    </xf>
    <xf numFmtId="176" fontId="6" fillId="2" borderId="11" xfId="3" applyBorder="1" applyAlignment="1">
      <alignment horizontal="right" vertical="center"/>
    </xf>
    <xf numFmtId="176" fontId="6" fillId="2" borderId="12" xfId="3" applyBorder="1" applyAlignment="1">
      <alignment horizontal="right" vertical="center"/>
    </xf>
    <xf numFmtId="176" fontId="10" fillId="0" borderId="0" xfId="0" applyFont="1">
      <alignment vertical="center"/>
    </xf>
    <xf numFmtId="176" fontId="6" fillId="2" borderId="3" xfId="3" applyBorder="1" applyAlignment="1">
      <alignment horizontal="right" vertical="center"/>
    </xf>
    <xf numFmtId="176" fontId="6" fillId="2" borderId="3" xfId="3" applyBorder="1">
      <alignment vertical="center"/>
    </xf>
    <xf numFmtId="176" fontId="6" fillId="2" borderId="1" xfId="3" applyAlignment="1">
      <alignment horizontal="center" vertical="center"/>
    </xf>
    <xf numFmtId="14" fontId="6" fillId="2" borderId="3" xfId="3" applyNumberFormat="1" applyBorder="1">
      <alignment vertical="center"/>
    </xf>
    <xf numFmtId="176" fontId="0" fillId="0" borderId="6" xfId="0" applyBorder="1" applyAlignment="1">
      <alignment horizontal="left" vertical="center" wrapText="1"/>
    </xf>
    <xf numFmtId="176" fontId="6" fillId="2" borderId="3" xfId="3" applyBorder="1" applyAlignment="1">
      <alignment vertical="center"/>
    </xf>
    <xf numFmtId="9" fontId="0" fillId="0" borderId="6" xfId="0" applyNumberFormat="1" applyBorder="1">
      <alignment vertical="center"/>
    </xf>
    <xf numFmtId="176" fontId="7" fillId="2" borderId="17" xfId="2" applyBorder="1" applyAlignment="1">
      <alignment horizontal="center" vertical="center" wrapText="1"/>
    </xf>
    <xf numFmtId="176" fontId="7" fillId="2" borderId="17" xfId="2" applyBorder="1" applyAlignment="1">
      <alignment horizontal="center" vertical="center"/>
    </xf>
    <xf numFmtId="176" fontId="0" fillId="0" borderId="0" xfId="0" applyAlignment="1">
      <alignment horizontal="left" vertical="center"/>
    </xf>
    <xf numFmtId="176" fontId="0" fillId="0" borderId="6" xfId="0" applyFont="1" applyFill="1" applyBorder="1" applyAlignment="1">
      <alignment horizontal="left" vertical="center"/>
    </xf>
    <xf numFmtId="14" fontId="0" fillId="0" borderId="6" xfId="0" applyNumberFormat="1" applyFont="1" applyFill="1" applyBorder="1" applyAlignment="1">
      <alignment horizontal="left" vertical="center"/>
    </xf>
    <xf numFmtId="176" fontId="15" fillId="0" borderId="6" xfId="0" applyFont="1" applyFill="1" applyBorder="1" applyAlignment="1">
      <alignment vertical="center" wrapText="1"/>
    </xf>
    <xf numFmtId="176" fontId="15" fillId="0" borderId="6" xfId="0" applyFont="1" applyFill="1" applyBorder="1" applyAlignment="1">
      <alignment horizontal="left" vertical="center" wrapText="1"/>
    </xf>
    <xf numFmtId="14" fontId="15" fillId="0" borderId="6" xfId="0" applyNumberFormat="1" applyFont="1" applyFill="1" applyBorder="1" applyAlignment="1">
      <alignment horizontal="left" vertical="center" wrapText="1"/>
    </xf>
    <xf numFmtId="176" fontId="0" fillId="0" borderId="6" xfId="0" applyFont="1" applyFill="1" applyBorder="1" applyAlignment="1">
      <alignment horizontal="left" vertical="center" wrapText="1"/>
    </xf>
    <xf numFmtId="176" fontId="0" fillId="0" borderId="6" xfId="0" applyBorder="1" applyAlignment="1">
      <alignment vertical="center"/>
    </xf>
    <xf numFmtId="14" fontId="0" fillId="0" borderId="6" xfId="0" applyNumberFormat="1" applyBorder="1" applyAlignment="1">
      <alignment vertical="center"/>
    </xf>
    <xf numFmtId="176" fontId="0" fillId="0" borderId="6" xfId="0" applyBorder="1" applyAlignment="1">
      <alignment vertical="center" wrapText="1"/>
    </xf>
    <xf numFmtId="14" fontId="0" fillId="0" borderId="6" xfId="0" applyNumberFormat="1" applyBorder="1" applyAlignment="1">
      <alignment horizontal="left" vertical="center"/>
    </xf>
    <xf numFmtId="177" fontId="0" fillId="0" borderId="0" xfId="0" applyNumberFormat="1">
      <alignment vertical="center"/>
    </xf>
    <xf numFmtId="176" fontId="18" fillId="0" borderId="6" xfId="0" applyFont="1" applyBorder="1">
      <alignment vertical="center"/>
    </xf>
    <xf numFmtId="176" fontId="18" fillId="0" borderId="6" xfId="0" applyFont="1" applyBorder="1" applyAlignment="1">
      <alignment horizontal="left" vertical="center"/>
    </xf>
    <xf numFmtId="176" fontId="18" fillId="0" borderId="6" xfId="0" applyFont="1" applyFill="1" applyBorder="1" applyAlignment="1">
      <alignment horizontal="left" vertical="center"/>
    </xf>
    <xf numFmtId="176" fontId="18" fillId="0" borderId="6" xfId="0" applyFont="1" applyFill="1" applyBorder="1" applyAlignment="1">
      <alignment horizontal="center" vertical="center"/>
    </xf>
    <xf numFmtId="176" fontId="11" fillId="0" borderId="6" xfId="0" applyFont="1" applyBorder="1" applyAlignment="1">
      <alignment horizontal="left" vertical="center"/>
    </xf>
    <xf numFmtId="176" fontId="11" fillId="0" borderId="6" xfId="0" applyFont="1" applyBorder="1" applyAlignment="1">
      <alignment vertical="center"/>
    </xf>
    <xf numFmtId="176" fontId="11" fillId="0" borderId="6" xfId="0" applyFont="1" applyBorder="1" applyAlignment="1">
      <alignment vertical="center" wrapText="1"/>
    </xf>
    <xf numFmtId="176" fontId="11" fillId="0" borderId="6" xfId="0" applyFont="1" applyBorder="1" applyAlignment="1">
      <alignment horizontal="center" vertical="center"/>
    </xf>
    <xf numFmtId="176" fontId="11" fillId="0" borderId="6" xfId="0" applyFont="1" applyBorder="1" applyAlignment="1">
      <alignment horizontal="left" vertical="center" wrapText="1"/>
    </xf>
    <xf numFmtId="176" fontId="11" fillId="0" borderId="6" xfId="0" applyFont="1" applyFill="1" applyBorder="1" applyAlignment="1">
      <alignment horizontal="left" vertical="center"/>
    </xf>
    <xf numFmtId="176" fontId="11" fillId="0" borderId="6" xfId="0" applyFont="1" applyFill="1" applyBorder="1">
      <alignment vertical="center"/>
    </xf>
    <xf numFmtId="176" fontId="21" fillId="3" borderId="18" xfId="0" applyFont="1" applyFill="1" applyBorder="1" applyAlignment="1">
      <alignment horizontal="center" vertical="center" wrapText="1" readingOrder="1"/>
    </xf>
    <xf numFmtId="176" fontId="22" fillId="0" borderId="0" xfId="0" applyFont="1">
      <alignment vertical="center"/>
    </xf>
    <xf numFmtId="176" fontId="23" fillId="0" borderId="18" xfId="0" applyFont="1" applyBorder="1" applyAlignment="1">
      <alignment vertical="center" wrapText="1" readingOrder="1"/>
    </xf>
    <xf numFmtId="176" fontId="24" fillId="0" borderId="18" xfId="0" applyFont="1" applyBorder="1" applyAlignment="1">
      <alignment vertical="center" wrapText="1" readingOrder="1"/>
    </xf>
    <xf numFmtId="176" fontId="23" fillId="0" borderId="19" xfId="0" applyFont="1" applyBorder="1" applyAlignment="1">
      <alignment vertical="center" wrapText="1" readingOrder="1"/>
    </xf>
    <xf numFmtId="176" fontId="23" fillId="0" borderId="19" xfId="0" applyFont="1" applyBorder="1" applyAlignment="1">
      <alignment vertical="center" wrapText="1"/>
    </xf>
    <xf numFmtId="176" fontId="22" fillId="0" borderId="20" xfId="0" applyFont="1" applyBorder="1" applyAlignment="1">
      <alignment vertical="center" wrapText="1"/>
    </xf>
    <xf numFmtId="176" fontId="23" fillId="0" borderId="20" xfId="0" applyFont="1" applyBorder="1" applyAlignment="1">
      <alignment vertical="center" wrapText="1"/>
    </xf>
    <xf numFmtId="176" fontId="22" fillId="0" borderId="21" xfId="0" applyFont="1" applyBorder="1" applyAlignment="1">
      <alignment vertical="center" wrapText="1"/>
    </xf>
    <xf numFmtId="176" fontId="23" fillId="0" borderId="21" xfId="0" applyFont="1" applyBorder="1" applyAlignment="1">
      <alignment vertical="center" wrapText="1"/>
    </xf>
    <xf numFmtId="176" fontId="24" fillId="0" borderId="19" xfId="0" applyFont="1" applyBorder="1" applyAlignment="1">
      <alignment vertical="center" wrapText="1" readingOrder="1"/>
    </xf>
    <xf numFmtId="176" fontId="24" fillId="0" borderId="19" xfId="0" applyFont="1" applyBorder="1" applyAlignment="1">
      <alignment vertical="center" wrapText="1"/>
    </xf>
    <xf numFmtId="176" fontId="24" fillId="0" borderId="20" xfId="0" applyFont="1" applyBorder="1" applyAlignment="1">
      <alignment vertical="center" wrapText="1"/>
    </xf>
    <xf numFmtId="176" fontId="25" fillId="0" borderId="3" xfId="3" applyFont="1" applyFill="1" applyBorder="1" applyAlignment="1">
      <alignment horizontal="right" vertical="center"/>
    </xf>
    <xf numFmtId="176" fontId="25" fillId="0" borderId="3" xfId="3" applyFont="1" applyFill="1" applyBorder="1">
      <alignment vertical="center"/>
    </xf>
    <xf numFmtId="176" fontId="25" fillId="0" borderId="3" xfId="3" applyFont="1" applyFill="1" applyBorder="1" applyAlignment="1">
      <alignment horizontal="center" vertical="center"/>
    </xf>
    <xf numFmtId="176" fontId="25" fillId="0" borderId="1" xfId="3" applyFont="1" applyFill="1">
      <alignment vertical="center"/>
    </xf>
    <xf numFmtId="176" fontId="25" fillId="0" borderId="1" xfId="3" applyFont="1" applyFill="1" applyAlignment="1">
      <alignment horizontal="center" vertical="center"/>
    </xf>
    <xf numFmtId="14" fontId="25" fillId="0" borderId="3" xfId="3" applyNumberFormat="1" applyFont="1" applyFill="1" applyBorder="1">
      <alignment vertical="center"/>
    </xf>
    <xf numFmtId="176" fontId="25" fillId="0" borderId="3" xfId="3" applyFont="1" applyFill="1" applyBorder="1" applyAlignment="1">
      <alignment vertical="center"/>
    </xf>
    <xf numFmtId="176" fontId="28" fillId="0" borderId="0" xfId="0" applyFont="1">
      <alignment vertical="center"/>
    </xf>
    <xf numFmtId="176" fontId="26" fillId="2" borderId="2" xfId="2" applyFont="1">
      <alignment vertical="center"/>
    </xf>
    <xf numFmtId="176" fontId="29" fillId="0" borderId="6" xfId="0" applyFont="1" applyBorder="1">
      <alignment vertical="center"/>
    </xf>
    <xf numFmtId="176" fontId="28" fillId="0" borderId="6" xfId="0" applyFont="1" applyBorder="1" applyAlignment="1">
      <alignment horizontal="left" vertical="center"/>
    </xf>
    <xf numFmtId="176" fontId="28" fillId="0" borderId="6" xfId="0" applyFont="1" applyBorder="1" applyAlignment="1">
      <alignment horizontal="center" vertical="center"/>
    </xf>
    <xf numFmtId="176" fontId="28" fillId="0" borderId="6" xfId="0" applyFont="1" applyBorder="1">
      <alignment vertical="center"/>
    </xf>
    <xf numFmtId="14" fontId="28" fillId="0" borderId="6" xfId="0" applyNumberFormat="1" applyFont="1" applyBorder="1">
      <alignment vertical="center"/>
    </xf>
    <xf numFmtId="9" fontId="28" fillId="0" borderId="6" xfId="0" applyNumberFormat="1" applyFont="1" applyBorder="1" applyAlignment="1">
      <alignment horizontal="center" vertical="center"/>
    </xf>
    <xf numFmtId="176" fontId="29" fillId="0" borderId="6" xfId="0" applyFont="1" applyBorder="1" applyAlignment="1">
      <alignment horizontal="left" vertical="center"/>
    </xf>
    <xf numFmtId="176" fontId="28" fillId="0" borderId="0" xfId="0" applyFont="1" applyFill="1">
      <alignment vertical="center"/>
    </xf>
    <xf numFmtId="176" fontId="29" fillId="0" borderId="6" xfId="0" applyFont="1" applyBorder="1" applyAlignment="1">
      <alignment horizontal="left" vertical="center" wrapText="1"/>
    </xf>
    <xf numFmtId="176" fontId="29" fillId="0" borderId="0" xfId="0" applyFont="1" applyBorder="1" applyAlignment="1">
      <alignment horizontal="left" vertical="center"/>
    </xf>
    <xf numFmtId="176" fontId="31" fillId="0" borderId="0" xfId="0" applyFont="1" applyAlignment="1">
      <alignment vertical="center" wrapText="1"/>
    </xf>
    <xf numFmtId="176" fontId="29" fillId="0" borderId="0" xfId="0" applyFont="1">
      <alignment vertical="center"/>
    </xf>
    <xf numFmtId="176" fontId="25" fillId="2" borderId="1" xfId="3" applyFont="1">
      <alignment vertical="center"/>
    </xf>
    <xf numFmtId="176" fontId="28" fillId="0" borderId="0" xfId="0" applyFont="1" applyAlignment="1">
      <alignment horizontal="center" vertical="center"/>
    </xf>
    <xf numFmtId="176" fontId="28" fillId="0" borderId="0" xfId="0" applyNumberFormat="1" applyFont="1">
      <alignment vertical="center"/>
    </xf>
    <xf numFmtId="176" fontId="32" fillId="0" borderId="0" xfId="0" applyFont="1" applyAlignment="1">
      <alignment horizontal="center" vertical="center"/>
    </xf>
    <xf numFmtId="176" fontId="32" fillId="0" borderId="0" xfId="0" applyFont="1">
      <alignment vertical="center"/>
    </xf>
    <xf numFmtId="176" fontId="32" fillId="0" borderId="0" xfId="0" applyNumberFormat="1" applyFont="1">
      <alignment vertical="center"/>
    </xf>
    <xf numFmtId="176" fontId="33" fillId="2" borderId="6" xfId="1" applyFont="1" applyFill="1" applyBorder="1" applyAlignment="1">
      <alignment horizontal="center" vertical="center"/>
    </xf>
    <xf numFmtId="176" fontId="33" fillId="0" borderId="6" xfId="1" applyFont="1" applyBorder="1">
      <alignment vertical="center"/>
    </xf>
    <xf numFmtId="176" fontId="0" fillId="0" borderId="0" xfId="0" applyNumberFormat="1">
      <alignment vertical="center"/>
    </xf>
    <xf numFmtId="9" fontId="11" fillId="0" borderId="6" xfId="0" applyNumberFormat="1" applyFont="1" applyBorder="1" applyAlignment="1">
      <alignment horizontal="center" vertical="center"/>
    </xf>
    <xf numFmtId="14" fontId="0" fillId="0" borderId="0" xfId="0" applyNumberFormat="1">
      <alignment vertical="center"/>
    </xf>
    <xf numFmtId="176" fontId="25" fillId="0" borderId="3" xfId="3" applyNumberFormat="1" applyFont="1" applyFill="1" applyBorder="1" applyAlignment="1">
      <alignment vertical="center"/>
    </xf>
    <xf numFmtId="176" fontId="28" fillId="0" borderId="6" xfId="0" applyNumberFormat="1" applyFont="1" applyBorder="1" applyAlignment="1">
      <alignment horizontal="left" vertical="center"/>
    </xf>
    <xf numFmtId="176" fontId="29" fillId="0" borderId="6" xfId="0" applyNumberFormat="1" applyFont="1" applyBorder="1" applyAlignment="1">
      <alignment horizontal="left" vertical="center"/>
    </xf>
    <xf numFmtId="176" fontId="25" fillId="2" borderId="4" xfId="3" applyNumberFormat="1" applyFont="1" applyBorder="1" applyAlignment="1">
      <alignment horizontal="left" vertical="center"/>
    </xf>
    <xf numFmtId="176" fontId="28" fillId="0" borderId="0" xfId="0" applyNumberFormat="1" applyFont="1">
      <alignment vertical="center"/>
    </xf>
    <xf numFmtId="176" fontId="32" fillId="0" borderId="0" xfId="0" applyNumberFormat="1" applyFont="1">
      <alignment vertical="center"/>
    </xf>
    <xf numFmtId="176" fontId="6" fillId="0" borderId="3" xfId="3" applyNumberFormat="1" applyFill="1" applyBorder="1" applyAlignment="1">
      <alignment vertical="center"/>
    </xf>
    <xf numFmtId="176" fontId="0" fillId="0" borderId="0" xfId="0" applyNumberFormat="1">
      <alignment vertical="center"/>
    </xf>
    <xf numFmtId="176" fontId="6" fillId="0" borderId="1" xfId="3" applyNumberFormat="1" applyFill="1">
      <alignment vertical="center"/>
    </xf>
    <xf numFmtId="176" fontId="8" fillId="2" borderId="7" xfId="2" applyNumberFormat="1" applyFont="1" applyBorder="1" applyAlignment="1">
      <alignment horizontal="center" vertical="center"/>
    </xf>
    <xf numFmtId="176" fontId="8" fillId="2" borderId="6" xfId="2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left" vertical="center"/>
    </xf>
    <xf numFmtId="176" fontId="6" fillId="2" borderId="4" xfId="3" applyNumberFormat="1" applyBorder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11" fillId="0" borderId="11" xfId="0" applyFont="1" applyBorder="1" applyAlignment="1">
      <alignment horizontal="center" vertical="center"/>
    </xf>
    <xf numFmtId="176" fontId="11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11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33" fillId="0" borderId="6" xfId="1" applyFont="1" applyBorder="1" applyAlignment="1">
      <alignment horizontal="center" vertical="center"/>
    </xf>
    <xf numFmtId="176" fontId="11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7" fillId="2" borderId="6" xfId="2" applyBorder="1" applyAlignment="1">
      <alignment horizontal="center" vertical="center"/>
    </xf>
    <xf numFmtId="176" fontId="6" fillId="2" borderId="4" xfId="3" applyBorder="1" applyAlignment="1">
      <alignment horizontal="left" vertical="center"/>
    </xf>
    <xf numFmtId="176" fontId="20" fillId="0" borderId="18" xfId="0" applyFont="1" applyBorder="1" applyAlignment="1">
      <alignment vertical="center" wrapText="1" readingOrder="1"/>
    </xf>
    <xf numFmtId="176" fontId="7" fillId="2" borderId="23" xfId="2" applyBorder="1" applyAlignment="1">
      <alignment horizontal="center" vertical="center"/>
    </xf>
    <xf numFmtId="14" fontId="11" fillId="0" borderId="6" xfId="0" applyNumberFormat="1" applyFont="1" applyBorder="1">
      <alignment vertical="center"/>
    </xf>
    <xf numFmtId="176" fontId="0" fillId="0" borderId="6" xfId="0" applyNumberFormat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vertical="center"/>
    </xf>
    <xf numFmtId="176" fontId="0" fillId="0" borderId="6" xfId="0" applyNumberFormat="1" applyFill="1" applyBorder="1" applyAlignment="1">
      <alignment horizontal="left" vertical="center"/>
    </xf>
    <xf numFmtId="176" fontId="13" fillId="2" borderId="6" xfId="3" applyNumberFormat="1" applyFont="1" applyBorder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6" fontId="6" fillId="2" borderId="3" xfId="3" applyNumberFormat="1" applyBorder="1" applyAlignment="1">
      <alignment horizontal="center" vertical="center"/>
    </xf>
    <xf numFmtId="176" fontId="6" fillId="2" borderId="4" xfId="3" applyBorder="1" applyAlignment="1">
      <alignment horizontal="left" vertical="center"/>
    </xf>
    <xf numFmtId="176" fontId="0" fillId="0" borderId="24" xfId="0" applyFont="1" applyFill="1" applyBorder="1">
      <alignment vertical="center"/>
    </xf>
    <xf numFmtId="177" fontId="7" fillId="2" borderId="17" xfId="2" applyNumberFormat="1" applyBorder="1" applyAlignment="1">
      <alignment horizontal="center" vertical="center"/>
    </xf>
    <xf numFmtId="177" fontId="0" fillId="0" borderId="6" xfId="0" applyNumberFormat="1" applyBorder="1">
      <alignment vertical="center"/>
    </xf>
    <xf numFmtId="177" fontId="11" fillId="0" borderId="6" xfId="0" applyNumberFormat="1" applyFont="1" applyBorder="1">
      <alignment vertical="center"/>
    </xf>
    <xf numFmtId="14" fontId="7" fillId="2" borderId="17" xfId="2" applyNumberFormat="1" applyBorder="1" applyAlignment="1">
      <alignment horizontal="center" vertical="center"/>
    </xf>
    <xf numFmtId="176" fontId="7" fillId="2" borderId="17" xfId="2" applyNumberFormat="1" applyBorder="1" applyAlignment="1">
      <alignment horizontal="center" vertical="center" wrapText="1"/>
    </xf>
    <xf numFmtId="176" fontId="11" fillId="0" borderId="6" xfId="0" applyNumberFormat="1" applyFont="1" applyBorder="1" applyAlignment="1">
      <alignment vertical="center" wrapText="1"/>
    </xf>
    <xf numFmtId="176" fontId="0" fillId="0" borderId="6" xfId="0" applyNumberForma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176" fontId="6" fillId="2" borderId="4" xfId="3" applyBorder="1" applyAlignment="1">
      <alignment horizontal="left" vertical="center"/>
    </xf>
    <xf numFmtId="176" fontId="11" fillId="0" borderId="6" xfId="0" applyFont="1" applyFill="1" applyBorder="1" applyAlignment="1">
      <alignment vertical="center"/>
    </xf>
    <xf numFmtId="176" fontId="0" fillId="0" borderId="6" xfId="0" applyFont="1" applyFill="1" applyBorder="1" applyAlignment="1">
      <alignment vertical="center"/>
    </xf>
    <xf numFmtId="176" fontId="40" fillId="0" borderId="6" xfId="4" applyFont="1" applyBorder="1" applyAlignment="1">
      <alignment vertical="center" wrapText="1"/>
    </xf>
    <xf numFmtId="176" fontId="6" fillId="2" borderId="4" xfId="3" applyBorder="1" applyAlignment="1">
      <alignment horizontal="left" vertical="center"/>
    </xf>
    <xf numFmtId="176" fontId="6" fillId="0" borderId="1" xfId="3" applyNumberFormat="1" applyFill="1" applyAlignment="1">
      <alignment vertical="center" wrapText="1"/>
    </xf>
    <xf numFmtId="176" fontId="0" fillId="0" borderId="6" xfId="0" applyNumberFormat="1" applyBorder="1" applyAlignment="1">
      <alignment horizontal="left" vertical="center" wrapText="1"/>
    </xf>
    <xf numFmtId="176" fontId="11" fillId="0" borderId="6" xfId="0" applyNumberFormat="1" applyFont="1" applyBorder="1" applyAlignment="1">
      <alignment horizontal="left" vertical="center" wrapText="1"/>
    </xf>
    <xf numFmtId="176" fontId="6" fillId="2" borderId="4" xfId="3" applyBorder="1" applyAlignment="1">
      <alignment horizontal="left" vertical="center"/>
    </xf>
    <xf numFmtId="176" fontId="43" fillId="0" borderId="16" xfId="0" applyNumberFormat="1" applyFont="1" applyBorder="1" applyAlignment="1">
      <alignment horizontal="center" vertical="center"/>
    </xf>
    <xf numFmtId="176" fontId="43" fillId="5" borderId="6" xfId="0" applyNumberFormat="1" applyFont="1" applyFill="1" applyBorder="1" applyAlignment="1">
      <alignment horizontal="center" vertical="center"/>
    </xf>
    <xf numFmtId="176" fontId="43" fillId="6" borderId="6" xfId="0" applyNumberFormat="1" applyFont="1" applyFill="1" applyBorder="1" applyAlignment="1">
      <alignment horizontal="center" vertical="center"/>
    </xf>
    <xf numFmtId="176" fontId="44" fillId="0" borderId="16" xfId="0" applyFont="1" applyBorder="1">
      <alignment vertical="center"/>
    </xf>
    <xf numFmtId="176" fontId="44" fillId="0" borderId="16" xfId="0" applyFont="1" applyBorder="1" applyAlignment="1">
      <alignment horizontal="left" vertical="center"/>
    </xf>
    <xf numFmtId="176" fontId="44" fillId="0" borderId="16" xfId="0" applyFont="1" applyBorder="1" applyAlignment="1">
      <alignment horizontal="center" vertical="center"/>
    </xf>
    <xf numFmtId="176" fontId="0" fillId="0" borderId="0" xfId="0" applyBorder="1">
      <alignment vertical="center"/>
    </xf>
    <xf numFmtId="176" fontId="0" fillId="0" borderId="0" xfId="0" applyBorder="1" applyAlignment="1">
      <alignment horizontal="center" vertical="center"/>
    </xf>
    <xf numFmtId="176" fontId="44" fillId="0" borderId="0" xfId="0" applyFont="1" applyBorder="1">
      <alignment vertical="center"/>
    </xf>
    <xf numFmtId="176" fontId="44" fillId="0" borderId="0" xfId="0" applyFont="1" applyBorder="1" applyAlignment="1">
      <alignment horizontal="left" vertical="center"/>
    </xf>
    <xf numFmtId="176" fontId="44" fillId="0" borderId="0" xfId="0" applyFont="1" applyBorder="1" applyAlignment="1">
      <alignment horizontal="center" vertical="center"/>
    </xf>
    <xf numFmtId="176" fontId="0" fillId="0" borderId="16" xfId="0" applyBorder="1">
      <alignment vertical="center"/>
    </xf>
    <xf numFmtId="176" fontId="11" fillId="0" borderId="16" xfId="0" applyFont="1" applyBorder="1" applyAlignment="1">
      <alignment horizontal="left" vertical="center"/>
    </xf>
    <xf numFmtId="176" fontId="0" fillId="0" borderId="16" xfId="0" applyBorder="1" applyAlignment="1">
      <alignment horizontal="center" vertical="center"/>
    </xf>
    <xf numFmtId="176" fontId="47" fillId="2" borderId="17" xfId="2" applyFont="1" applyBorder="1" applyAlignment="1">
      <alignment horizontal="center" vertical="center"/>
    </xf>
    <xf numFmtId="176" fontId="47" fillId="2" borderId="17" xfId="2" applyNumberFormat="1" applyFont="1" applyBorder="1" applyAlignment="1">
      <alignment horizontal="center" vertical="center"/>
    </xf>
    <xf numFmtId="176" fontId="47" fillId="2" borderId="2" xfId="2" applyFont="1" applyAlignment="1">
      <alignment horizontal="center" vertical="center"/>
    </xf>
    <xf numFmtId="176" fontId="48" fillId="0" borderId="6" xfId="0" applyFont="1" applyBorder="1" applyAlignment="1">
      <alignment horizontal="center" vertical="center"/>
    </xf>
    <xf numFmtId="176" fontId="48" fillId="0" borderId="6" xfId="0" applyFont="1" applyBorder="1" applyAlignment="1">
      <alignment horizontal="left" vertical="center" wrapText="1"/>
    </xf>
    <xf numFmtId="177" fontId="48" fillId="0" borderId="6" xfId="0" applyNumberFormat="1" applyFont="1" applyBorder="1" applyAlignment="1">
      <alignment horizontal="right" vertical="center"/>
    </xf>
    <xf numFmtId="176" fontId="48" fillId="0" borderId="6" xfId="0" applyFont="1" applyBorder="1" applyAlignment="1">
      <alignment horizontal="left" vertical="center"/>
    </xf>
    <xf numFmtId="176" fontId="48" fillId="0" borderId="0" xfId="0" applyFont="1">
      <alignment vertical="center"/>
    </xf>
    <xf numFmtId="176" fontId="49" fillId="0" borderId="6" xfId="0" applyFont="1" applyBorder="1" applyAlignment="1">
      <alignment horizontal="left" vertical="center"/>
    </xf>
    <xf numFmtId="177" fontId="48" fillId="0" borderId="0" xfId="0" applyNumberFormat="1" applyFont="1">
      <alignment vertical="center"/>
    </xf>
    <xf numFmtId="176" fontId="48" fillId="0" borderId="0" xfId="0" applyFont="1" applyAlignment="1">
      <alignment horizontal="center" vertical="center"/>
    </xf>
    <xf numFmtId="176" fontId="50" fillId="0" borderId="3" xfId="3" applyFont="1" applyFill="1" applyBorder="1" applyAlignment="1">
      <alignment horizontal="right" vertical="center"/>
    </xf>
    <xf numFmtId="176" fontId="50" fillId="0" borderId="3" xfId="3" applyFont="1" applyFill="1" applyBorder="1">
      <alignment vertical="center"/>
    </xf>
    <xf numFmtId="176" fontId="50" fillId="0" borderId="3" xfId="3" applyFont="1" applyFill="1" applyBorder="1" applyAlignment="1">
      <alignment horizontal="center" vertical="center"/>
    </xf>
    <xf numFmtId="176" fontId="50" fillId="0" borderId="1" xfId="3" applyNumberFormat="1" applyFont="1" applyFill="1" applyAlignment="1">
      <alignment vertical="center" wrapText="1"/>
    </xf>
    <xf numFmtId="176" fontId="50" fillId="0" borderId="1" xfId="3" applyFont="1" applyFill="1" applyAlignment="1">
      <alignment horizontal="center" vertical="center"/>
    </xf>
    <xf numFmtId="14" fontId="50" fillId="0" borderId="3" xfId="3" applyNumberFormat="1" applyFont="1" applyFill="1" applyBorder="1">
      <alignment vertical="center"/>
    </xf>
    <xf numFmtId="176" fontId="50" fillId="0" borderId="3" xfId="3" applyFont="1" applyFill="1" applyBorder="1" applyAlignment="1">
      <alignment vertical="center"/>
    </xf>
    <xf numFmtId="176" fontId="50" fillId="0" borderId="1" xfId="3" applyFont="1" applyFill="1">
      <alignment vertical="center"/>
    </xf>
    <xf numFmtId="176" fontId="53" fillId="0" borderId="0" xfId="0" applyFont="1">
      <alignment vertical="center"/>
    </xf>
    <xf numFmtId="176" fontId="51" fillId="2" borderId="2" xfId="2" applyFont="1">
      <alignment vertical="center"/>
    </xf>
    <xf numFmtId="176" fontId="53" fillId="0" borderId="6" xfId="0" applyFont="1" applyBorder="1">
      <alignment vertical="center"/>
    </xf>
    <xf numFmtId="176" fontId="53" fillId="0" borderId="6" xfId="0" applyFont="1" applyBorder="1" applyAlignment="1">
      <alignment horizontal="left" vertical="center"/>
    </xf>
    <xf numFmtId="176" fontId="53" fillId="0" borderId="6" xfId="0" applyFont="1" applyBorder="1" applyAlignment="1">
      <alignment horizontal="center" vertical="center"/>
    </xf>
    <xf numFmtId="176" fontId="53" fillId="0" borderId="6" xfId="0" applyNumberFormat="1" applyFont="1" applyBorder="1" applyAlignment="1">
      <alignment horizontal="left" vertical="center" wrapText="1"/>
    </xf>
    <xf numFmtId="14" fontId="53" fillId="0" borderId="6" xfId="0" applyNumberFormat="1" applyFont="1" applyBorder="1">
      <alignment vertical="center"/>
    </xf>
    <xf numFmtId="9" fontId="53" fillId="0" borderId="6" xfId="0" applyNumberFormat="1" applyFont="1" applyBorder="1" applyAlignment="1">
      <alignment horizontal="center" vertical="center"/>
    </xf>
    <xf numFmtId="176" fontId="53" fillId="0" borderId="0" xfId="0" applyFont="1" applyFill="1">
      <alignment vertical="center"/>
    </xf>
    <xf numFmtId="176" fontId="55" fillId="0" borderId="0" xfId="0" applyFont="1" applyAlignment="1">
      <alignment vertical="center" wrapText="1"/>
    </xf>
    <xf numFmtId="176" fontId="56" fillId="5" borderId="6" xfId="0" applyNumberFormat="1" applyFont="1" applyFill="1" applyBorder="1" applyAlignment="1">
      <alignment horizontal="center" vertical="center"/>
    </xf>
    <xf numFmtId="176" fontId="56" fillId="0" borderId="16" xfId="0" applyNumberFormat="1" applyFont="1" applyBorder="1" applyAlignment="1">
      <alignment horizontal="center" vertical="center"/>
    </xf>
    <xf numFmtId="176" fontId="56" fillId="5" borderId="16" xfId="0" applyNumberFormat="1" applyFont="1" applyFill="1" applyBorder="1" applyAlignment="1">
      <alignment horizontal="center" vertical="center"/>
    </xf>
    <xf numFmtId="176" fontId="57" fillId="0" borderId="16" xfId="0" applyFont="1" applyBorder="1">
      <alignment vertical="center"/>
    </xf>
    <xf numFmtId="176" fontId="57" fillId="0" borderId="16" xfId="0" applyNumberFormat="1" applyFont="1" applyBorder="1" applyAlignment="1">
      <alignment horizontal="left" vertical="center" wrapText="1"/>
    </xf>
    <xf numFmtId="176" fontId="57" fillId="0" borderId="16" xfId="0" applyFont="1" applyBorder="1" applyAlignment="1">
      <alignment horizontal="center" vertical="center"/>
    </xf>
    <xf numFmtId="176" fontId="50" fillId="2" borderId="4" xfId="3" applyFont="1" applyBorder="1" applyAlignment="1">
      <alignment horizontal="left" vertical="center"/>
    </xf>
    <xf numFmtId="176" fontId="50" fillId="2" borderId="1" xfId="3" applyFont="1">
      <alignment vertical="center"/>
    </xf>
    <xf numFmtId="176" fontId="53" fillId="0" borderId="0" xfId="0" applyFont="1" applyAlignment="1">
      <alignment horizontal="center" vertical="center"/>
    </xf>
    <xf numFmtId="176" fontId="53" fillId="0" borderId="0" xfId="0" applyNumberFormat="1" applyFont="1" applyAlignment="1">
      <alignment vertical="center" wrapText="1"/>
    </xf>
    <xf numFmtId="176" fontId="53" fillId="0" borderId="0" xfId="0" applyNumberFormat="1" applyFont="1">
      <alignment vertical="center"/>
    </xf>
    <xf numFmtId="176" fontId="59" fillId="0" borderId="6" xfId="1" applyFont="1" applyBorder="1">
      <alignment vertical="center"/>
    </xf>
    <xf numFmtId="176" fontId="0" fillId="0" borderId="25" xfId="0" applyBorder="1">
      <alignment vertical="center"/>
    </xf>
    <xf numFmtId="176" fontId="0" fillId="0" borderId="25" xfId="0" pivotButton="1" applyBorder="1">
      <alignment vertical="center"/>
    </xf>
    <xf numFmtId="176" fontId="0" fillId="0" borderId="26" xfId="0" applyBorder="1">
      <alignment vertical="center"/>
    </xf>
    <xf numFmtId="176" fontId="0" fillId="0" borderId="27" xfId="0" applyBorder="1">
      <alignment vertical="center"/>
    </xf>
    <xf numFmtId="176" fontId="0" fillId="0" borderId="25" xfId="0" applyNumberFormat="1" applyBorder="1">
      <alignment vertical="center"/>
    </xf>
    <xf numFmtId="176" fontId="0" fillId="0" borderId="27" xfId="0" applyNumberFormat="1" applyBorder="1">
      <alignment vertical="center"/>
    </xf>
    <xf numFmtId="176" fontId="0" fillId="0" borderId="28" xfId="0" applyNumberFormat="1" applyBorder="1">
      <alignment vertical="center"/>
    </xf>
    <xf numFmtId="176" fontId="0" fillId="0" borderId="29" xfId="0" applyNumberFormat="1" applyBorder="1">
      <alignment vertical="center"/>
    </xf>
    <xf numFmtId="176" fontId="0" fillId="0" borderId="30" xfId="0" applyNumberFormat="1" applyBorder="1">
      <alignment vertical="center"/>
    </xf>
    <xf numFmtId="176" fontId="0" fillId="0" borderId="31" xfId="0" applyNumberFormat="1" applyBorder="1">
      <alignment vertical="center"/>
    </xf>
    <xf numFmtId="176" fontId="60" fillId="0" borderId="3" xfId="3" applyFont="1" applyFill="1" applyBorder="1" applyAlignment="1">
      <alignment horizontal="right" vertical="center"/>
    </xf>
    <xf numFmtId="176" fontId="60" fillId="0" borderId="3" xfId="3" applyFont="1" applyFill="1" applyBorder="1">
      <alignment vertical="center"/>
    </xf>
    <xf numFmtId="176" fontId="60" fillId="0" borderId="3" xfId="3" applyFont="1" applyFill="1" applyBorder="1" applyAlignment="1">
      <alignment horizontal="center" vertical="center"/>
    </xf>
    <xf numFmtId="176" fontId="60" fillId="0" borderId="1" xfId="3" applyFont="1" applyFill="1">
      <alignment vertical="center"/>
    </xf>
    <xf numFmtId="176" fontId="60" fillId="0" borderId="1" xfId="3" applyFont="1" applyFill="1" applyAlignment="1">
      <alignment horizontal="center" vertical="center"/>
    </xf>
    <xf numFmtId="14" fontId="60" fillId="0" borderId="3" xfId="3" applyNumberFormat="1" applyFont="1" applyFill="1" applyBorder="1">
      <alignment vertical="center"/>
    </xf>
    <xf numFmtId="176" fontId="60" fillId="0" borderId="3" xfId="3" applyFont="1" applyFill="1" applyBorder="1" applyAlignment="1">
      <alignment vertical="center"/>
    </xf>
    <xf numFmtId="176" fontId="63" fillId="0" borderId="0" xfId="0" applyFont="1">
      <alignment vertical="center"/>
    </xf>
    <xf numFmtId="176" fontId="61" fillId="2" borderId="2" xfId="2" applyFont="1">
      <alignment vertical="center"/>
    </xf>
    <xf numFmtId="176" fontId="63" fillId="0" borderId="6" xfId="0" applyFont="1" applyBorder="1">
      <alignment vertical="center"/>
    </xf>
    <xf numFmtId="176" fontId="64" fillId="0" borderId="6" xfId="0" applyFont="1" applyBorder="1" applyAlignment="1">
      <alignment horizontal="left" vertical="center"/>
    </xf>
    <xf numFmtId="176" fontId="63" fillId="0" borderId="6" xfId="0" applyFont="1" applyBorder="1" applyAlignment="1">
      <alignment horizontal="center" vertical="center"/>
    </xf>
    <xf numFmtId="176" fontId="63" fillId="0" borderId="6" xfId="0" applyFont="1" applyBorder="1" applyAlignment="1">
      <alignment horizontal="left" vertical="center"/>
    </xf>
    <xf numFmtId="14" fontId="63" fillId="0" borderId="6" xfId="0" applyNumberFormat="1" applyFont="1" applyBorder="1">
      <alignment vertical="center"/>
    </xf>
    <xf numFmtId="9" fontId="63" fillId="0" borderId="6" xfId="0" applyNumberFormat="1" applyFont="1" applyBorder="1" applyAlignment="1">
      <alignment horizontal="center" vertical="center"/>
    </xf>
    <xf numFmtId="176" fontId="64" fillId="0" borderId="6" xfId="0" applyFont="1" applyBorder="1">
      <alignment vertical="center"/>
    </xf>
    <xf numFmtId="176" fontId="64" fillId="0" borderId="6" xfId="0" applyNumberFormat="1" applyFont="1" applyBorder="1" applyAlignment="1">
      <alignment horizontal="left" vertical="center" wrapText="1"/>
    </xf>
    <xf numFmtId="176" fontId="63" fillId="0" borderId="0" xfId="0" applyFont="1" applyFill="1">
      <alignment vertical="center"/>
    </xf>
    <xf numFmtId="176" fontId="64" fillId="0" borderId="6" xfId="0" applyFont="1" applyBorder="1" applyAlignment="1">
      <alignment horizontal="center" vertical="center"/>
    </xf>
    <xf numFmtId="14" fontId="64" fillId="0" borderId="6" xfId="0" applyNumberFormat="1" applyFont="1" applyBorder="1">
      <alignment vertical="center"/>
    </xf>
    <xf numFmtId="176" fontId="60" fillId="2" borderId="8" xfId="3" applyFont="1" applyBorder="1" applyAlignment="1">
      <alignment horizontal="right" vertical="center"/>
    </xf>
    <xf numFmtId="176" fontId="60" fillId="2" borderId="9" xfId="3" applyFont="1" applyBorder="1" applyAlignment="1">
      <alignment horizontal="right" vertical="center"/>
    </xf>
    <xf numFmtId="176" fontId="60" fillId="2" borderId="10" xfId="3" applyFont="1" applyBorder="1" applyAlignment="1">
      <alignment horizontal="right" vertical="center"/>
    </xf>
    <xf numFmtId="176" fontId="60" fillId="2" borderId="1" xfId="3" applyFont="1">
      <alignment vertical="center"/>
    </xf>
    <xf numFmtId="176" fontId="63" fillId="0" borderId="0" xfId="0" applyFont="1" applyAlignment="1">
      <alignment horizontal="center" vertical="center"/>
    </xf>
    <xf numFmtId="176" fontId="63" fillId="0" borderId="0" xfId="0" applyNumberFormat="1" applyFont="1">
      <alignment vertical="center"/>
    </xf>
    <xf numFmtId="176" fontId="67" fillId="0" borderId="6" xfId="1" applyFont="1" applyBorder="1">
      <alignment vertical="center"/>
    </xf>
    <xf numFmtId="176" fontId="68" fillId="0" borderId="3" xfId="3" applyFont="1" applyFill="1" applyBorder="1" applyAlignment="1">
      <alignment horizontal="right" vertical="center"/>
    </xf>
    <xf numFmtId="176" fontId="68" fillId="0" borderId="3" xfId="3" applyFont="1" applyFill="1" applyBorder="1">
      <alignment vertical="center"/>
    </xf>
    <xf numFmtId="176" fontId="68" fillId="0" borderId="3" xfId="3" applyFont="1" applyFill="1" applyBorder="1" applyAlignment="1">
      <alignment horizontal="center" vertical="center"/>
    </xf>
    <xf numFmtId="176" fontId="68" fillId="0" borderId="1" xfId="3" applyFont="1" applyFill="1">
      <alignment vertical="center"/>
    </xf>
    <xf numFmtId="176" fontId="68" fillId="0" borderId="1" xfId="3" applyFont="1" applyFill="1" applyAlignment="1">
      <alignment horizontal="center" vertical="center"/>
    </xf>
    <xf numFmtId="14" fontId="68" fillId="0" borderId="3" xfId="3" applyNumberFormat="1" applyFont="1" applyFill="1" applyBorder="1">
      <alignment vertical="center"/>
    </xf>
    <xf numFmtId="176" fontId="68" fillId="0" borderId="3" xfId="3" applyFont="1" applyFill="1" applyBorder="1" applyAlignment="1">
      <alignment vertical="center"/>
    </xf>
    <xf numFmtId="176" fontId="71" fillId="0" borderId="0" xfId="0" applyFont="1">
      <alignment vertical="center"/>
    </xf>
    <xf numFmtId="176" fontId="69" fillId="2" borderId="2" xfId="2" applyFont="1">
      <alignment vertical="center"/>
    </xf>
    <xf numFmtId="176" fontId="71" fillId="0" borderId="6" xfId="0" applyFont="1" applyBorder="1">
      <alignment vertical="center"/>
    </xf>
    <xf numFmtId="176" fontId="71" fillId="0" borderId="6" xfId="0" applyFont="1" applyBorder="1" applyAlignment="1">
      <alignment horizontal="left" vertical="center"/>
    </xf>
    <xf numFmtId="176" fontId="71" fillId="0" borderId="6" xfId="0" applyFont="1" applyBorder="1" applyAlignment="1">
      <alignment horizontal="center" vertical="center"/>
    </xf>
    <xf numFmtId="14" fontId="71" fillId="0" borderId="6" xfId="0" applyNumberFormat="1" applyFont="1" applyBorder="1">
      <alignment vertical="center"/>
    </xf>
    <xf numFmtId="9" fontId="71" fillId="0" borderId="6" xfId="0" applyNumberFormat="1" applyFont="1" applyBorder="1" applyAlignment="1">
      <alignment horizontal="center" vertical="center"/>
    </xf>
    <xf numFmtId="176" fontId="71" fillId="0" borderId="0" xfId="0" applyFont="1" applyFill="1">
      <alignment vertical="center"/>
    </xf>
    <xf numFmtId="176" fontId="68" fillId="2" borderId="1" xfId="3" applyFont="1">
      <alignment vertical="center"/>
    </xf>
    <xf numFmtId="176" fontId="71" fillId="0" borderId="0" xfId="0" applyFont="1" applyAlignment="1">
      <alignment horizontal="center" vertical="center"/>
    </xf>
    <xf numFmtId="176" fontId="71" fillId="0" borderId="0" xfId="0" applyNumberFormat="1" applyFont="1">
      <alignment vertical="center"/>
    </xf>
    <xf numFmtId="176" fontId="74" fillId="0" borderId="6" xfId="1" applyFont="1" applyBorder="1">
      <alignment vertical="center"/>
    </xf>
    <xf numFmtId="177" fontId="11" fillId="0" borderId="6" xfId="0" applyNumberFormat="1" applyFont="1" applyBorder="1" applyAlignment="1">
      <alignment vertical="center" wrapText="1"/>
    </xf>
    <xf numFmtId="176" fontId="0" fillId="0" borderId="6" xfId="0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6" fillId="2" borderId="8" xfId="3" applyBorder="1" applyAlignment="1">
      <alignment horizontal="right" vertical="center"/>
    </xf>
    <xf numFmtId="176" fontId="6" fillId="2" borderId="9" xfId="3" applyBorder="1" applyAlignment="1">
      <alignment horizontal="right" vertical="center"/>
    </xf>
    <xf numFmtId="176" fontId="6" fillId="2" borderId="10" xfId="3" applyBorder="1" applyAlignment="1">
      <alignment horizontal="right" vertical="center"/>
    </xf>
    <xf numFmtId="176" fontId="6" fillId="0" borderId="1" xfId="3" applyNumberFormat="1" applyFill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63" fillId="0" borderId="6" xfId="0" applyNumberFormat="1" applyFont="1" applyBorder="1" applyAlignment="1">
      <alignment horizontal="center" vertical="center"/>
    </xf>
    <xf numFmtId="176" fontId="64" fillId="0" borderId="6" xfId="0" applyNumberFormat="1" applyFont="1" applyBorder="1" applyAlignment="1">
      <alignment horizontal="center" vertical="center"/>
    </xf>
    <xf numFmtId="176" fontId="71" fillId="0" borderId="6" xfId="0" applyNumberFormat="1" applyFont="1" applyBorder="1" applyAlignment="1">
      <alignment horizontal="center" vertical="center"/>
    </xf>
    <xf numFmtId="176" fontId="6" fillId="2" borderId="9" xfId="3" applyNumberFormat="1" applyBorder="1" applyAlignment="1">
      <alignment horizontal="right" vertical="center"/>
    </xf>
    <xf numFmtId="176" fontId="0" fillId="0" borderId="0" xfId="0" applyNumberFormat="1" applyAlignment="1">
      <alignment horizontal="center" vertical="center"/>
    </xf>
    <xf numFmtId="176" fontId="11" fillId="0" borderId="6" xfId="0" applyNumberFormat="1" applyFont="1" applyBorder="1" applyAlignment="1">
      <alignment horizontal="center" vertical="center"/>
    </xf>
    <xf numFmtId="176" fontId="6" fillId="0" borderId="1" xfId="3" applyNumberFormat="1" applyFill="1">
      <alignment vertical="center"/>
    </xf>
    <xf numFmtId="176" fontId="6" fillId="0" borderId="3" xfId="3" applyNumberFormat="1" applyFill="1" applyBorder="1" applyAlignment="1">
      <alignment vertical="center"/>
    </xf>
    <xf numFmtId="176" fontId="8" fillId="2" borderId="7" xfId="2" applyNumberFormat="1" applyFont="1" applyBorder="1" applyAlignment="1">
      <alignment horizontal="center" vertical="center"/>
    </xf>
    <xf numFmtId="176" fontId="8" fillId="2" borderId="6" xfId="2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left" vertical="center"/>
    </xf>
    <xf numFmtId="176" fontId="6" fillId="2" borderId="4" xfId="3" applyNumberFormat="1" applyBorder="1" applyAlignment="1">
      <alignment horizontal="left" vertical="center"/>
    </xf>
    <xf numFmtId="176" fontId="0" fillId="0" borderId="0" xfId="0" applyNumberFormat="1">
      <alignment vertical="center"/>
    </xf>
    <xf numFmtId="176" fontId="11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/>
    </xf>
    <xf numFmtId="176" fontId="0" fillId="0" borderId="6" xfId="0" applyNumberFormat="1" applyBorder="1">
      <alignment vertical="center"/>
    </xf>
    <xf numFmtId="176" fontId="6" fillId="2" borderId="6" xfId="3" applyNumberFormat="1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176" fontId="68" fillId="0" borderId="1" xfId="3" applyNumberFormat="1" applyFont="1" applyFill="1">
      <alignment vertical="center"/>
    </xf>
    <xf numFmtId="176" fontId="68" fillId="0" borderId="3" xfId="3" applyNumberFormat="1" applyFont="1" applyFill="1" applyBorder="1" applyAlignment="1">
      <alignment vertical="center"/>
    </xf>
    <xf numFmtId="176" fontId="70" fillId="2" borderId="7" xfId="2" applyNumberFormat="1" applyFont="1" applyBorder="1" applyAlignment="1">
      <alignment horizontal="center" vertical="center"/>
    </xf>
    <xf numFmtId="176" fontId="70" fillId="2" borderId="6" xfId="2" applyNumberFormat="1" applyFont="1" applyBorder="1" applyAlignment="1">
      <alignment horizontal="center" vertical="center"/>
    </xf>
    <xf numFmtId="176" fontId="72" fillId="0" borderId="6" xfId="0" applyNumberFormat="1" applyFont="1" applyBorder="1" applyAlignment="1">
      <alignment horizontal="center" vertical="center"/>
    </xf>
    <xf numFmtId="176" fontId="71" fillId="0" borderId="6" xfId="0" applyNumberFormat="1" applyFont="1" applyBorder="1" applyAlignment="1">
      <alignment horizontal="left" vertical="center"/>
    </xf>
    <xf numFmtId="176" fontId="68" fillId="2" borderId="4" xfId="3" applyNumberFormat="1" applyFont="1" applyBorder="1" applyAlignment="1">
      <alignment horizontal="left" vertical="center"/>
    </xf>
    <xf numFmtId="176" fontId="71" fillId="0" borderId="0" xfId="0" applyNumberFormat="1" applyFont="1">
      <alignment vertical="center"/>
    </xf>
    <xf numFmtId="176" fontId="71" fillId="0" borderId="0" xfId="0" applyNumberFormat="1" applyFont="1" applyAlignment="1">
      <alignment horizontal="center" vertical="center"/>
    </xf>
    <xf numFmtId="176" fontId="71" fillId="0" borderId="6" xfId="0" applyNumberFormat="1" applyFont="1" applyBorder="1">
      <alignment vertical="center"/>
    </xf>
    <xf numFmtId="176" fontId="68" fillId="2" borderId="6" xfId="3" applyNumberFormat="1" applyFont="1" applyBorder="1" applyAlignment="1">
      <alignment horizontal="right" vertical="center"/>
    </xf>
    <xf numFmtId="176" fontId="71" fillId="0" borderId="6" xfId="0" applyNumberFormat="1" applyFont="1" applyFill="1" applyBorder="1">
      <alignment vertical="center"/>
    </xf>
    <xf numFmtId="178" fontId="72" fillId="0" borderId="6" xfId="0" applyNumberFormat="1" applyFont="1" applyBorder="1" applyAlignment="1">
      <alignment horizontal="center" vertical="center"/>
    </xf>
    <xf numFmtId="176" fontId="60" fillId="0" borderId="1" xfId="3" applyNumberFormat="1" applyFont="1" applyFill="1">
      <alignment vertical="center"/>
    </xf>
    <xf numFmtId="176" fontId="60" fillId="0" borderId="3" xfId="3" applyNumberFormat="1" applyFont="1" applyFill="1" applyBorder="1" applyAlignment="1">
      <alignment vertical="center"/>
    </xf>
    <xf numFmtId="176" fontId="62" fillId="2" borderId="7" xfId="2" applyNumberFormat="1" applyFont="1" applyBorder="1" applyAlignment="1">
      <alignment horizontal="center" vertical="center"/>
    </xf>
    <xf numFmtId="176" fontId="62" fillId="2" borderId="6" xfId="2" applyNumberFormat="1" applyFont="1" applyBorder="1" applyAlignment="1">
      <alignment horizontal="center" vertical="center"/>
    </xf>
    <xf numFmtId="176" fontId="65" fillId="0" borderId="6" xfId="0" applyNumberFormat="1" applyFont="1" applyBorder="1" applyAlignment="1">
      <alignment horizontal="center" vertical="center"/>
    </xf>
    <xf numFmtId="176" fontId="63" fillId="0" borderId="6" xfId="0" applyNumberFormat="1" applyFont="1" applyBorder="1" applyAlignment="1">
      <alignment horizontal="left" vertical="center"/>
    </xf>
    <xf numFmtId="176" fontId="60" fillId="2" borderId="4" xfId="3" applyNumberFormat="1" applyFont="1" applyBorder="1" applyAlignment="1">
      <alignment horizontal="left" vertical="center"/>
    </xf>
    <xf numFmtId="176" fontId="63" fillId="0" borderId="0" xfId="0" applyNumberFormat="1" applyFont="1">
      <alignment vertical="center"/>
    </xf>
    <xf numFmtId="176" fontId="63" fillId="0" borderId="0" xfId="0" applyNumberFormat="1" applyFont="1" applyAlignment="1">
      <alignment horizontal="center" vertical="center"/>
    </xf>
    <xf numFmtId="176" fontId="63" fillId="0" borderId="6" xfId="0" applyNumberFormat="1" applyFont="1" applyBorder="1">
      <alignment vertical="center"/>
    </xf>
    <xf numFmtId="176" fontId="60" fillId="2" borderId="6" xfId="3" applyNumberFormat="1" applyFont="1" applyBorder="1" applyAlignment="1">
      <alignment horizontal="right" vertical="center"/>
    </xf>
    <xf numFmtId="176" fontId="63" fillId="0" borderId="6" xfId="0" applyNumberFormat="1" applyFont="1" applyFill="1" applyBorder="1">
      <alignment vertical="center"/>
    </xf>
    <xf numFmtId="176" fontId="50" fillId="0" borderId="1" xfId="3" applyNumberFormat="1" applyFont="1" applyFill="1">
      <alignment vertical="center"/>
    </xf>
    <xf numFmtId="176" fontId="52" fillId="2" borderId="7" xfId="2" applyNumberFormat="1" applyFont="1" applyBorder="1" applyAlignment="1">
      <alignment horizontal="center" vertical="center"/>
    </xf>
    <xf numFmtId="176" fontId="52" fillId="2" borderId="6" xfId="2" applyNumberFormat="1" applyFont="1" applyBorder="1" applyAlignment="1">
      <alignment horizontal="center" vertical="center"/>
    </xf>
    <xf numFmtId="176" fontId="54" fillId="0" borderId="6" xfId="0" applyNumberFormat="1" applyFont="1" applyBorder="1" applyAlignment="1">
      <alignment horizontal="center" vertical="center"/>
    </xf>
    <xf numFmtId="176" fontId="53" fillId="0" borderId="0" xfId="0" applyNumberFormat="1" applyFont="1" applyFill="1">
      <alignment vertical="center"/>
    </xf>
    <xf numFmtId="176" fontId="53" fillId="0" borderId="0" xfId="0" applyNumberFormat="1" applyFont="1">
      <alignment vertical="center"/>
    </xf>
    <xf numFmtId="176" fontId="56" fillId="5" borderId="6" xfId="0" applyNumberFormat="1" applyFont="1" applyFill="1" applyBorder="1" applyAlignment="1">
      <alignment horizontal="center" vertical="center"/>
    </xf>
    <xf numFmtId="176" fontId="56" fillId="0" borderId="16" xfId="0" applyNumberFormat="1" applyFont="1" applyBorder="1" applyAlignment="1">
      <alignment horizontal="center" vertical="center"/>
    </xf>
    <xf numFmtId="176" fontId="56" fillId="4" borderId="6" xfId="0" applyNumberFormat="1" applyFont="1" applyFill="1" applyBorder="1" applyAlignment="1">
      <alignment horizontal="center" vertical="center"/>
    </xf>
    <xf numFmtId="176" fontId="56" fillId="5" borderId="16" xfId="0" applyNumberFormat="1" applyFont="1" applyFill="1" applyBorder="1" applyAlignment="1">
      <alignment horizontal="center" vertical="center"/>
    </xf>
    <xf numFmtId="176" fontId="53" fillId="0" borderId="0" xfId="0" applyNumberFormat="1" applyFont="1" applyAlignment="1">
      <alignment horizontal="center" vertical="center"/>
    </xf>
    <xf numFmtId="176" fontId="56" fillId="0" borderId="6" xfId="0" applyNumberFormat="1" applyFont="1" applyFill="1" applyBorder="1" applyAlignment="1">
      <alignment horizontal="center" vertical="center"/>
    </xf>
    <xf numFmtId="176" fontId="56" fillId="0" borderId="16" xfId="0" applyNumberFormat="1" applyFont="1" applyFill="1" applyBorder="1" applyAlignment="1">
      <alignment horizontal="center" vertical="center"/>
    </xf>
    <xf numFmtId="176" fontId="54" fillId="0" borderId="6" xfId="0" applyNumberFormat="1" applyFont="1" applyFill="1" applyBorder="1" applyAlignment="1">
      <alignment horizontal="center" vertical="center"/>
    </xf>
    <xf numFmtId="176" fontId="50" fillId="0" borderId="3" xfId="3" applyNumberFormat="1" applyFont="1" applyFill="1" applyBorder="1" applyAlignment="1">
      <alignment vertical="center"/>
    </xf>
    <xf numFmtId="176" fontId="53" fillId="0" borderId="6" xfId="0" applyNumberFormat="1" applyFont="1" applyBorder="1">
      <alignment vertical="center"/>
    </xf>
    <xf numFmtId="176" fontId="50" fillId="2" borderId="6" xfId="3" applyNumberFormat="1" applyFont="1" applyBorder="1" applyAlignment="1">
      <alignment horizontal="right" vertical="center"/>
    </xf>
    <xf numFmtId="176" fontId="53" fillId="0" borderId="6" xfId="0" applyNumberFormat="1" applyFont="1" applyFill="1" applyBorder="1">
      <alignment vertical="center"/>
    </xf>
    <xf numFmtId="176" fontId="43" fillId="4" borderId="6" xfId="0" applyNumberFormat="1" applyFont="1" applyFill="1" applyBorder="1" applyAlignment="1">
      <alignment horizontal="center" vertical="center"/>
    </xf>
    <xf numFmtId="176" fontId="43" fillId="0" borderId="16" xfId="0" applyNumberFormat="1" applyFont="1" applyBorder="1" applyAlignment="1">
      <alignment horizontal="center" vertical="center"/>
    </xf>
    <xf numFmtId="176" fontId="43" fillId="4" borderId="16" xfId="0" applyNumberFormat="1" applyFont="1" applyFill="1" applyBorder="1" applyAlignment="1">
      <alignment horizontal="center" vertical="center"/>
    </xf>
    <xf numFmtId="176" fontId="43" fillId="5" borderId="6" xfId="0" applyNumberFormat="1" applyFont="1" applyFill="1" applyBorder="1" applyAlignment="1">
      <alignment horizontal="center" vertical="center"/>
    </xf>
    <xf numFmtId="176" fontId="43" fillId="6" borderId="6" xfId="0" applyNumberFormat="1" applyFont="1" applyFill="1" applyBorder="1" applyAlignment="1">
      <alignment horizontal="center" vertical="center"/>
    </xf>
    <xf numFmtId="176" fontId="0" fillId="0" borderId="0" xfId="0" applyNumberFormat="1" applyFill="1">
      <alignment vertical="center"/>
    </xf>
    <xf numFmtId="176" fontId="38" fillId="0" borderId="6" xfId="0" applyNumberFormat="1" applyFont="1" applyBorder="1" applyAlignment="1">
      <alignment horizontal="center" vertical="center"/>
    </xf>
    <xf numFmtId="176" fontId="38" fillId="0" borderId="0" xfId="0" applyNumberFormat="1" applyFont="1" applyAlignment="1">
      <alignment horizontal="center" vertical="center"/>
    </xf>
    <xf numFmtId="176" fontId="9" fillId="0" borderId="0" xfId="0" applyNumberFormat="1" applyFont="1" applyBorder="1" applyAlignment="1">
      <alignment horizontal="center" vertical="center"/>
    </xf>
    <xf numFmtId="176" fontId="32" fillId="0" borderId="0" xfId="0" applyNumberFormat="1" applyFont="1">
      <alignment vertical="center"/>
    </xf>
    <xf numFmtId="176" fontId="25" fillId="0" borderId="1" xfId="3" applyNumberFormat="1" applyFont="1" applyFill="1">
      <alignment vertical="center"/>
    </xf>
    <xf numFmtId="176" fontId="27" fillId="2" borderId="7" xfId="2" applyNumberFormat="1" applyFont="1" applyBorder="1" applyAlignment="1">
      <alignment horizontal="center" vertical="center"/>
    </xf>
    <xf numFmtId="176" fontId="27" fillId="2" borderId="6" xfId="2" applyNumberFormat="1" applyFont="1" applyBorder="1" applyAlignment="1">
      <alignment horizontal="center" vertical="center"/>
    </xf>
    <xf numFmtId="176" fontId="30" fillId="0" borderId="6" xfId="0" applyNumberFormat="1" applyFont="1" applyBorder="1" applyAlignment="1">
      <alignment horizontal="center" vertical="center"/>
    </xf>
    <xf numFmtId="176" fontId="6" fillId="2" borderId="1" xfId="3" applyNumberFormat="1" applyAlignment="1">
      <alignment horizontal="center" vertical="center"/>
    </xf>
    <xf numFmtId="176" fontId="32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center"/>
    </xf>
    <xf numFmtId="176" fontId="28" fillId="0" borderId="0" xfId="0" applyNumberFormat="1" applyFont="1">
      <alignment vertical="center"/>
    </xf>
    <xf numFmtId="176" fontId="25" fillId="0" borderId="3" xfId="3" applyNumberFormat="1" applyFont="1" applyFill="1" applyBorder="1" applyAlignment="1">
      <alignment vertical="center"/>
    </xf>
    <xf numFmtId="176" fontId="28" fillId="0" borderId="6" xfId="0" applyNumberFormat="1" applyFont="1" applyBorder="1">
      <alignment vertical="center"/>
    </xf>
    <xf numFmtId="176" fontId="25" fillId="2" borderId="6" xfId="3" applyNumberFormat="1" applyFont="1" applyBorder="1" applyAlignment="1">
      <alignment horizontal="right" vertical="center"/>
    </xf>
    <xf numFmtId="176" fontId="28" fillId="0" borderId="6" xfId="0" applyNumberFormat="1" applyFont="1" applyFill="1" applyBorder="1">
      <alignment vertical="center"/>
    </xf>
    <xf numFmtId="176" fontId="6" fillId="0" borderId="3" xfId="3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9" fillId="0" borderId="5" xfId="0" applyNumberFormat="1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176" fontId="0" fillId="0" borderId="5" xfId="0" applyNumberFormat="1" applyFill="1" applyBorder="1">
      <alignment vertical="center"/>
    </xf>
    <xf numFmtId="176" fontId="9" fillId="0" borderId="6" xfId="0" applyNumberFormat="1" applyFont="1" applyFill="1" applyBorder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6" fontId="6" fillId="2" borderId="6" xfId="3" applyNumberFormat="1" applyBorder="1" applyAlignment="1">
      <alignment horizontal="center" vertical="center"/>
    </xf>
    <xf numFmtId="176" fontId="6" fillId="2" borderId="3" xfId="3" applyNumberFormat="1" applyBorder="1" applyAlignment="1">
      <alignment vertical="center"/>
    </xf>
    <xf numFmtId="176" fontId="6" fillId="2" borderId="1" xfId="3" applyNumberFormat="1">
      <alignment vertical="center"/>
    </xf>
    <xf numFmtId="176" fontId="14" fillId="2" borderId="6" xfId="3" applyNumberFormat="1" applyFont="1" applyBorder="1" applyAlignment="1">
      <alignment horizontal="center" vertical="center"/>
    </xf>
    <xf numFmtId="176" fontId="11" fillId="0" borderId="6" xfId="0" applyFont="1" applyFill="1" applyBorder="1" applyAlignment="1">
      <alignment horizontal="left" vertical="center" wrapText="1"/>
    </xf>
    <xf numFmtId="176" fontId="0" fillId="0" borderId="0" xfId="0" applyNumberFormat="1">
      <alignment vertical="center"/>
    </xf>
    <xf numFmtId="176" fontId="6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6" fillId="0" borderId="1" xfId="3" applyNumberFormat="1" applyFill="1">
      <alignment vertical="center"/>
    </xf>
    <xf numFmtId="176" fontId="8" fillId="2" borderId="7" xfId="2" applyNumberFormat="1" applyFont="1" applyBorder="1" applyAlignment="1">
      <alignment horizontal="center" vertical="center"/>
    </xf>
    <xf numFmtId="176" fontId="8" fillId="2" borderId="6" xfId="2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6" xfId="0" applyNumberFormat="1" applyBorder="1">
      <alignment vertical="center"/>
    </xf>
    <xf numFmtId="176" fontId="6" fillId="0" borderId="3" xfId="3" applyNumberFormat="1" applyFill="1" applyBorder="1" applyAlignment="1">
      <alignment horizontal="right" vertical="center"/>
    </xf>
    <xf numFmtId="176" fontId="6" fillId="0" borderId="3" xfId="3" applyNumberFormat="1" applyFill="1" applyBorder="1">
      <alignment vertical="center"/>
    </xf>
    <xf numFmtId="176" fontId="6" fillId="0" borderId="3" xfId="3" applyNumberFormat="1" applyFill="1" applyBorder="1" applyAlignment="1">
      <alignment horizontal="center" vertical="center"/>
    </xf>
    <xf numFmtId="176" fontId="6" fillId="0" borderId="1" xfId="3" applyNumberFormat="1" applyFill="1" applyAlignment="1">
      <alignment horizontal="center" vertical="center"/>
    </xf>
    <xf numFmtId="176" fontId="6" fillId="0" borderId="3" xfId="3" applyNumberFormat="1" applyFill="1" applyBorder="1" applyAlignment="1">
      <alignment vertical="center"/>
    </xf>
    <xf numFmtId="176" fontId="0" fillId="0" borderId="6" xfId="0" applyNumberFormat="1" applyBorder="1" applyAlignment="1">
      <alignment horizontal="left" vertical="center"/>
    </xf>
    <xf numFmtId="176" fontId="0" fillId="0" borderId="6" xfId="0" applyNumberFormat="1" applyBorder="1" applyAlignment="1">
      <alignment horizontal="center" vertical="center"/>
    </xf>
    <xf numFmtId="176" fontId="11" fillId="0" borderId="6" xfId="0" applyNumberFormat="1" applyFont="1" applyBorder="1" applyAlignment="1">
      <alignment horizontal="left" vertical="center"/>
    </xf>
    <xf numFmtId="176" fontId="6" fillId="2" borderId="4" xfId="3" applyNumberFormat="1" applyBorder="1" applyAlignment="1">
      <alignment horizontal="left" vertical="center"/>
    </xf>
    <xf numFmtId="176" fontId="11" fillId="0" borderId="6" xfId="0" applyNumberFormat="1" applyFont="1" applyBorder="1">
      <alignment vertical="center"/>
    </xf>
    <xf numFmtId="176" fontId="0" fillId="0" borderId="0" xfId="0" applyNumberFormat="1">
      <alignment vertical="center"/>
    </xf>
    <xf numFmtId="176" fontId="11" fillId="0" borderId="6" xfId="0" applyNumberFormat="1" applyFont="1" applyBorder="1" applyAlignment="1">
      <alignment horizontal="left" vertical="center"/>
    </xf>
    <xf numFmtId="176" fontId="6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6" fillId="2" borderId="8" xfId="3" applyNumberFormat="1" applyBorder="1" applyAlignment="1">
      <alignment horizontal="right" vertical="center"/>
    </xf>
    <xf numFmtId="176" fontId="6" fillId="2" borderId="9" xfId="3" applyNumberFormat="1" applyBorder="1" applyAlignment="1">
      <alignment horizontal="right" vertical="center"/>
    </xf>
    <xf numFmtId="176" fontId="6" fillId="2" borderId="10" xfId="3" applyNumberFormat="1" applyBorder="1" applyAlignment="1">
      <alignment horizontal="right" vertical="center"/>
    </xf>
    <xf numFmtId="176" fontId="6" fillId="0" borderId="1" xfId="3" applyNumberFormat="1" applyFill="1">
      <alignment vertical="center"/>
    </xf>
    <xf numFmtId="176" fontId="8" fillId="2" borderId="7" xfId="2" applyNumberFormat="1" applyFont="1" applyBorder="1" applyAlignment="1">
      <alignment horizontal="center" vertical="center"/>
    </xf>
    <xf numFmtId="176" fontId="8" fillId="2" borderId="6" xfId="2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9" fontId="6" fillId="0" borderId="3" xfId="3" applyNumberFormat="1" applyFill="1" applyBorder="1" applyAlignment="1">
      <alignment vertical="center"/>
    </xf>
    <xf numFmtId="9" fontId="33" fillId="0" borderId="6" xfId="1" applyNumberFormat="1" applyFont="1" applyBorder="1">
      <alignment vertical="center"/>
    </xf>
    <xf numFmtId="9" fontId="0" fillId="0" borderId="0" xfId="0" applyNumberFormat="1">
      <alignment vertical="center"/>
    </xf>
    <xf numFmtId="176" fontId="75" fillId="0" borderId="6" xfId="0" applyNumberFormat="1" applyFont="1" applyBorder="1" applyAlignment="1">
      <alignment horizontal="left" vertical="center"/>
    </xf>
    <xf numFmtId="176" fontId="0" fillId="0" borderId="6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71" fillId="0" borderId="11" xfId="0" applyFont="1" applyBorder="1" applyAlignment="1">
      <alignment horizontal="center" vertical="center"/>
    </xf>
    <xf numFmtId="176" fontId="71" fillId="0" borderId="22" xfId="0" applyFont="1" applyBorder="1" applyAlignment="1">
      <alignment horizontal="center" vertical="center"/>
    </xf>
    <xf numFmtId="176" fontId="71" fillId="0" borderId="12" xfId="0" applyFont="1" applyBorder="1" applyAlignment="1">
      <alignment horizontal="center" vertical="center"/>
    </xf>
    <xf numFmtId="176" fontId="0" fillId="0" borderId="0" xfId="0" applyBorder="1" applyAlignment="1">
      <alignment horizontal="left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1" xfId="0" applyNumberFormat="1" applyBorder="1" applyAlignment="1">
      <alignment horizontal="left" vertical="center"/>
    </xf>
    <xf numFmtId="176" fontId="0" fillId="0" borderId="12" xfId="0" applyNumberFormat="1" applyBorder="1">
      <alignment vertical="center"/>
    </xf>
    <xf numFmtId="176" fontId="4" fillId="0" borderId="6" xfId="0" applyNumberFormat="1" applyFont="1" applyBorder="1">
      <alignment vertical="center"/>
    </xf>
    <xf numFmtId="176" fontId="44" fillId="2" borderId="33" xfId="0" applyFont="1" applyFill="1" applyBorder="1" applyAlignment="1">
      <alignment horizontal="left" vertical="center" wrapText="1"/>
    </xf>
    <xf numFmtId="176" fontId="31" fillId="0" borderId="0" xfId="0" applyFont="1">
      <alignment vertical="center"/>
    </xf>
    <xf numFmtId="176" fontId="44" fillId="0" borderId="33" xfId="0" applyFont="1" applyBorder="1" applyAlignment="1">
      <alignment horizontal="left" vertical="center"/>
    </xf>
    <xf numFmtId="176" fontId="6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6" fillId="2" borderId="6" xfId="3" applyNumberFormat="1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176" fontId="0" fillId="0" borderId="0" xfId="0" applyNumberFormat="1">
      <alignment vertical="center"/>
    </xf>
    <xf numFmtId="176" fontId="6" fillId="0" borderId="1" xfId="3" applyNumberFormat="1" applyFill="1">
      <alignment vertical="center"/>
    </xf>
    <xf numFmtId="176" fontId="8" fillId="2" borderId="7" xfId="2" applyNumberFormat="1" applyFont="1" applyBorder="1" applyAlignment="1">
      <alignment horizontal="center" vertical="center"/>
    </xf>
    <xf numFmtId="176" fontId="8" fillId="2" borderId="6" xfId="2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11" fillId="0" borderId="0" xfId="5">
      <alignment vertical="center"/>
    </xf>
    <xf numFmtId="176" fontId="11" fillId="0" borderId="0" xfId="5" applyNumberFormat="1">
      <alignment vertical="center"/>
    </xf>
    <xf numFmtId="176" fontId="11" fillId="0" borderId="0" xfId="5" applyAlignment="1">
      <alignment horizontal="center" vertical="center"/>
    </xf>
    <xf numFmtId="176" fontId="11" fillId="0" borderId="6" xfId="5" applyBorder="1" applyAlignment="1">
      <alignment horizontal="left" vertical="center"/>
    </xf>
    <xf numFmtId="9" fontId="11" fillId="0" borderId="6" xfId="5" applyNumberFormat="1" applyBorder="1" applyAlignment="1">
      <alignment horizontal="center" vertical="center"/>
    </xf>
    <xf numFmtId="176" fontId="11" fillId="0" borderId="6" xfId="5" applyBorder="1">
      <alignment vertical="center"/>
    </xf>
    <xf numFmtId="14" fontId="11" fillId="0" borderId="6" xfId="5" applyNumberFormat="1" applyBorder="1">
      <alignment vertical="center"/>
    </xf>
    <xf numFmtId="176" fontId="11" fillId="0" borderId="6" xfId="5" applyBorder="1" applyAlignment="1">
      <alignment horizontal="center" vertical="center"/>
    </xf>
    <xf numFmtId="176" fontId="11" fillId="0" borderId="0" xfId="5" applyFill="1">
      <alignment vertical="center"/>
    </xf>
    <xf numFmtId="176" fontId="11" fillId="0" borderId="6" xfId="5" applyFont="1" applyBorder="1" applyAlignment="1">
      <alignment horizontal="left" vertical="center"/>
    </xf>
    <xf numFmtId="176" fontId="11" fillId="0" borderId="0" xfId="5" applyNumberFormat="1">
      <alignment vertical="center"/>
    </xf>
    <xf numFmtId="176" fontId="11" fillId="0" borderId="6" xfId="5" applyBorder="1" applyAlignment="1">
      <alignment horizontal="left" vertical="center" wrapText="1"/>
    </xf>
    <xf numFmtId="176" fontId="0" fillId="0" borderId="6" xfId="0" applyFont="1" applyFill="1" applyBorder="1">
      <alignment vertical="center"/>
    </xf>
    <xf numFmtId="179" fontId="0" fillId="0" borderId="6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11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11" fillId="0" borderId="6" xfId="0" applyNumberFormat="1" applyFont="1" applyBorder="1">
      <alignment vertical="center"/>
    </xf>
    <xf numFmtId="176" fontId="0" fillId="0" borderId="0" xfId="0" applyNumberFormat="1">
      <alignment vertical="center"/>
    </xf>
    <xf numFmtId="9" fontId="0" fillId="0" borderId="11" xfId="0" applyNumberFormat="1" applyBorder="1">
      <alignment vertical="center"/>
    </xf>
    <xf numFmtId="179" fontId="76" fillId="0" borderId="6" xfId="0" applyNumberFormat="1" applyFont="1" applyBorder="1">
      <alignment vertical="center"/>
    </xf>
    <xf numFmtId="179" fontId="11" fillId="0" borderId="6" xfId="0" applyNumberFormat="1" applyFont="1" applyBorder="1">
      <alignment vertical="center"/>
    </xf>
    <xf numFmtId="176" fontId="77" fillId="7" borderId="17" xfId="6" applyNumberFormat="1" applyBorder="1" applyAlignment="1">
      <alignment horizontal="center" vertical="center"/>
    </xf>
    <xf numFmtId="179" fontId="77" fillId="7" borderId="13" xfId="6" applyNumberFormat="1" applyBorder="1" applyAlignment="1">
      <alignment horizontal="center" vertical="center"/>
    </xf>
    <xf numFmtId="179" fontId="77" fillId="7" borderId="34" xfId="6" applyNumberFormat="1" applyBorder="1" applyAlignment="1">
      <alignment horizontal="center" vertical="center"/>
    </xf>
    <xf numFmtId="179" fontId="77" fillId="7" borderId="6" xfId="6" applyNumberFormat="1" applyBorder="1" applyAlignment="1">
      <alignment horizontal="center" vertical="center"/>
    </xf>
    <xf numFmtId="176" fontId="77" fillId="7" borderId="6" xfId="6" applyNumberFormat="1" applyBorder="1" applyAlignment="1">
      <alignment horizontal="center" vertical="center"/>
    </xf>
    <xf numFmtId="9" fontId="77" fillId="7" borderId="6" xfId="6" applyNumberFormat="1" applyBorder="1" applyAlignment="1">
      <alignment horizontal="center" vertical="center"/>
    </xf>
    <xf numFmtId="176" fontId="77" fillId="9" borderId="2" xfId="8" applyNumberFormat="1" applyBorder="1" applyAlignment="1">
      <alignment horizontal="center" vertical="center"/>
    </xf>
    <xf numFmtId="176" fontId="77" fillId="8" borderId="2" xfId="7" applyNumberFormat="1" applyBorder="1" applyAlignment="1">
      <alignment horizontal="center" vertical="center"/>
    </xf>
    <xf numFmtId="176" fontId="11" fillId="0" borderId="0" xfId="5" applyNumberFormat="1">
      <alignment vertical="center"/>
    </xf>
    <xf numFmtId="0" fontId="6" fillId="0" borderId="1" xfId="3" applyNumberFormat="1" applyFill="1">
      <alignment vertical="center"/>
    </xf>
    <xf numFmtId="0" fontId="8" fillId="2" borderId="7" xfId="2" applyNumberFormat="1" applyFont="1" applyBorder="1" applyAlignment="1">
      <alignment horizontal="center" vertical="center"/>
    </xf>
    <xf numFmtId="0" fontId="8" fillId="2" borderId="6" xfId="2" applyNumberFormat="1" applyFont="1" applyBorder="1" applyAlignment="1">
      <alignment horizontal="center" vertical="center"/>
    </xf>
    <xf numFmtId="0" fontId="9" fillId="0" borderId="6" xfId="5" applyNumberFormat="1" applyFont="1" applyBorder="1" applyAlignment="1">
      <alignment horizontal="center" vertical="center"/>
    </xf>
    <xf numFmtId="0" fontId="11" fillId="0" borderId="0" xfId="5" applyNumberFormat="1" applyAlignment="1">
      <alignment horizontal="center" vertical="center"/>
    </xf>
    <xf numFmtId="0" fontId="11" fillId="0" borderId="0" xfId="5" applyNumberFormat="1">
      <alignment vertical="center"/>
    </xf>
    <xf numFmtId="0" fontId="6" fillId="0" borderId="3" xfId="3" applyNumberFormat="1" applyFill="1" applyBorder="1" applyAlignment="1">
      <alignment vertical="center"/>
    </xf>
    <xf numFmtId="0" fontId="11" fillId="0" borderId="6" xfId="5" applyNumberFormat="1" applyBorder="1">
      <alignment vertical="center"/>
    </xf>
    <xf numFmtId="0" fontId="6" fillId="2" borderId="6" xfId="3" applyNumberFormat="1" applyBorder="1" applyAlignment="1">
      <alignment horizontal="right" vertical="center"/>
    </xf>
    <xf numFmtId="0" fontId="11" fillId="0" borderId="6" xfId="5" applyNumberFormat="1" applyFill="1" applyBorder="1">
      <alignment vertical="center"/>
    </xf>
    <xf numFmtId="176" fontId="3" fillId="0" borderId="6" xfId="0" applyFont="1" applyBorder="1" applyAlignment="1">
      <alignment vertical="center" wrapText="1"/>
    </xf>
    <xf numFmtId="0" fontId="0" fillId="0" borderId="6" xfId="0" applyNumberFormat="1" applyBorder="1">
      <alignment vertical="center"/>
    </xf>
    <xf numFmtId="0" fontId="0" fillId="0" borderId="6" xfId="0" applyNumberFormat="1" applyFill="1" applyBorder="1">
      <alignment vertical="center"/>
    </xf>
    <xf numFmtId="0" fontId="0" fillId="0" borderId="0" xfId="0" applyNumberFormat="1">
      <alignment vertical="center"/>
    </xf>
    <xf numFmtId="0" fontId="9" fillId="0" borderId="6" xfId="0" applyNumberFormat="1" applyFont="1" applyBorder="1" applyAlignment="1">
      <alignment horizontal="center" vertical="center"/>
    </xf>
    <xf numFmtId="0" fontId="37" fillId="2" borderId="6" xfId="2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1" fillId="0" borderId="6" xfId="0" applyNumberFormat="1" applyFont="1" applyBorder="1" applyAlignment="1">
      <alignment horizontal="left" vertical="center"/>
    </xf>
    <xf numFmtId="176" fontId="2" fillId="0" borderId="6" xfId="0" applyFont="1" applyBorder="1" applyAlignment="1">
      <alignment vertical="center" wrapText="1"/>
    </xf>
    <xf numFmtId="0" fontId="12" fillId="0" borderId="6" xfId="5" applyNumberFormat="1" applyFont="1" applyBorder="1">
      <alignment vertical="center"/>
    </xf>
    <xf numFmtId="0" fontId="0" fillId="0" borderId="11" xfId="0" applyNumberFormat="1" applyBorder="1">
      <alignment vertical="center"/>
    </xf>
    <xf numFmtId="176" fontId="11" fillId="0" borderId="24" xfId="0" applyFont="1" applyFill="1" applyBorder="1">
      <alignment vertical="center"/>
    </xf>
    <xf numFmtId="176" fontId="21" fillId="3" borderId="18" xfId="0" applyFont="1" applyFill="1" applyBorder="1" applyAlignment="1">
      <alignment horizontal="left" vertical="center" wrapText="1" readingOrder="1"/>
    </xf>
    <xf numFmtId="176" fontId="23" fillId="0" borderId="18" xfId="0" applyFont="1" applyBorder="1" applyAlignment="1">
      <alignment horizontal="left" vertical="center" wrapText="1" readingOrder="1"/>
    </xf>
    <xf numFmtId="176" fontId="20" fillId="0" borderId="18" xfId="0" applyFont="1" applyBorder="1" applyAlignment="1">
      <alignment horizontal="left" vertical="center" wrapText="1" readingOrder="1"/>
    </xf>
    <xf numFmtId="176" fontId="22" fillId="0" borderId="0" xfId="0" applyFont="1" applyAlignment="1">
      <alignment horizontal="left" vertical="center"/>
    </xf>
    <xf numFmtId="180" fontId="7" fillId="2" borderId="2" xfId="2" applyNumberFormat="1">
      <alignment vertical="center"/>
    </xf>
    <xf numFmtId="180" fontId="0" fillId="0" borderId="6" xfId="0" applyNumberFormat="1" applyBorder="1">
      <alignment vertical="center"/>
    </xf>
    <xf numFmtId="180" fontId="0" fillId="0" borderId="0" xfId="0" applyNumberFormat="1">
      <alignment vertical="center"/>
    </xf>
    <xf numFmtId="176" fontId="11" fillId="0" borderId="0" xfId="0" applyFont="1">
      <alignment vertical="center"/>
    </xf>
    <xf numFmtId="176" fontId="11" fillId="0" borderId="0" xfId="0" applyFont="1" applyFill="1" applyBorder="1">
      <alignment vertical="center"/>
    </xf>
    <xf numFmtId="14" fontId="11" fillId="0" borderId="6" xfId="0" applyNumberFormat="1" applyFont="1" applyBorder="1" applyAlignment="1">
      <alignment horizontal="left" vertical="center"/>
    </xf>
    <xf numFmtId="14" fontId="11" fillId="0" borderId="0" xfId="0" applyNumberFormat="1" applyFont="1">
      <alignment vertical="center"/>
    </xf>
    <xf numFmtId="176" fontId="0" fillId="0" borderId="4" xfId="0" applyBorder="1">
      <alignment vertical="center"/>
    </xf>
    <xf numFmtId="176" fontId="0" fillId="0" borderId="24" xfId="0" applyBorder="1">
      <alignment vertical="center"/>
    </xf>
    <xf numFmtId="176" fontId="0" fillId="0" borderId="5" xfId="0" applyBorder="1">
      <alignment vertical="center"/>
    </xf>
    <xf numFmtId="176" fontId="11" fillId="0" borderId="4" xfId="0" applyFont="1" applyBorder="1" applyAlignment="1">
      <alignment vertical="top" wrapText="1"/>
    </xf>
    <xf numFmtId="176" fontId="11" fillId="0" borderId="24" xfId="0" applyFont="1" applyBorder="1" applyAlignment="1">
      <alignment vertical="top" wrapText="1"/>
    </xf>
    <xf numFmtId="176" fontId="11" fillId="0" borderId="5" xfId="0" applyFont="1" applyBorder="1" applyAlignment="1">
      <alignment vertical="top" wrapText="1"/>
    </xf>
    <xf numFmtId="176" fontId="11" fillId="0" borderId="4" xfId="0" applyFont="1" applyBorder="1">
      <alignment vertical="center"/>
    </xf>
    <xf numFmtId="176" fontId="0" fillId="0" borderId="8" xfId="0" applyBorder="1">
      <alignment vertical="center"/>
    </xf>
    <xf numFmtId="176" fontId="0" fillId="0" borderId="32" xfId="0" applyBorder="1">
      <alignment vertical="center"/>
    </xf>
    <xf numFmtId="176" fontId="0" fillId="0" borderId="9" xfId="0" applyBorder="1">
      <alignment vertical="center"/>
    </xf>
    <xf numFmtId="176" fontId="0" fillId="0" borderId="0" xfId="0" applyBorder="1">
      <alignment vertical="center"/>
    </xf>
    <xf numFmtId="176" fontId="0" fillId="0" borderId="4" xfId="0" applyBorder="1" applyAlignment="1">
      <alignment vertical="center"/>
    </xf>
    <xf numFmtId="176" fontId="0" fillId="0" borderId="24" xfId="0" applyBorder="1" applyAlignment="1">
      <alignment vertical="center"/>
    </xf>
    <xf numFmtId="176" fontId="0" fillId="0" borderId="5" xfId="0" applyBorder="1" applyAlignment="1">
      <alignment vertical="center"/>
    </xf>
    <xf numFmtId="176" fontId="11" fillId="0" borderId="4" xfId="0" applyFont="1" applyBorder="1" applyAlignment="1">
      <alignment horizontal="center" vertical="center"/>
    </xf>
    <xf numFmtId="176" fontId="11" fillId="0" borderId="24" xfId="0" applyFont="1" applyBorder="1" applyAlignment="1">
      <alignment horizontal="center" vertical="center"/>
    </xf>
    <xf numFmtId="176" fontId="11" fillId="0" borderId="5" xfId="0" applyFon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76" fontId="11" fillId="0" borderId="4" xfId="0" applyFont="1" applyBorder="1" applyAlignment="1">
      <alignment vertical="center"/>
    </xf>
    <xf numFmtId="176" fontId="11" fillId="0" borderId="24" xfId="0" applyFont="1" applyBorder="1" applyAlignment="1">
      <alignment vertical="center"/>
    </xf>
    <xf numFmtId="176" fontId="11" fillId="0" borderId="5" xfId="0" applyFont="1" applyBorder="1" applyAlignment="1">
      <alignment vertical="center"/>
    </xf>
    <xf numFmtId="176" fontId="0" fillId="0" borderId="24" xfId="0" applyBorder="1" applyAlignment="1">
      <alignment horizontal="center" vertical="center"/>
    </xf>
    <xf numFmtId="176" fontId="0" fillId="0" borderId="5" xfId="0" applyBorder="1" applyAlignment="1">
      <alignment horizontal="center" vertical="center"/>
    </xf>
    <xf numFmtId="176" fontId="7" fillId="2" borderId="6" xfId="2" applyBorder="1" applyAlignment="1">
      <alignment horizontal="center" vertical="center"/>
    </xf>
    <xf numFmtId="14" fontId="7" fillId="2" borderId="6" xfId="2" applyNumberFormat="1" applyBorder="1" applyAlignment="1">
      <alignment horizontal="center" vertical="center"/>
    </xf>
    <xf numFmtId="176" fontId="23" fillId="0" borderId="19" xfId="0" applyFont="1" applyBorder="1" applyAlignment="1">
      <alignment horizontal="center" vertical="center" wrapText="1" readingOrder="1"/>
    </xf>
    <xf numFmtId="176" fontId="23" fillId="0" borderId="20" xfId="0" applyFont="1" applyBorder="1" applyAlignment="1">
      <alignment horizontal="center" vertical="center" wrapText="1" readingOrder="1"/>
    </xf>
    <xf numFmtId="176" fontId="23" fillId="0" borderId="21" xfId="0" applyFont="1" applyBorder="1" applyAlignment="1">
      <alignment horizontal="center" vertical="center" wrapText="1" readingOrder="1"/>
    </xf>
    <xf numFmtId="176" fontId="23" fillId="0" borderId="19" xfId="0" applyFont="1" applyBorder="1" applyAlignment="1">
      <alignment horizontal="left" vertical="center" wrapText="1" readingOrder="1"/>
    </xf>
    <xf numFmtId="176" fontId="23" fillId="0" borderId="20" xfId="0" applyFont="1" applyBorder="1" applyAlignment="1">
      <alignment horizontal="left" vertical="center" wrapText="1" readingOrder="1"/>
    </xf>
    <xf numFmtId="176" fontId="23" fillId="0" borderId="21" xfId="0" applyFont="1" applyBorder="1" applyAlignment="1">
      <alignment horizontal="left" vertical="center" wrapText="1" readingOrder="1"/>
    </xf>
    <xf numFmtId="176" fontId="7" fillId="2" borderId="6" xfId="2" applyNumberFormat="1" applyBorder="1" applyAlignment="1">
      <alignment horizontal="center" vertical="center" wrapText="1"/>
    </xf>
    <xf numFmtId="176" fontId="7" fillId="2" borderId="6" xfId="2" applyNumberFormat="1" applyBorder="1" applyAlignment="1">
      <alignment horizontal="center" vertical="center"/>
    </xf>
    <xf numFmtId="176" fontId="6" fillId="2" borderId="6" xfId="3" applyNumberFormat="1" applyBorder="1" applyAlignment="1">
      <alignment horizontal="center" vertical="center"/>
    </xf>
    <xf numFmtId="176" fontId="6" fillId="2" borderId="4" xfId="3" applyNumberFormat="1" applyBorder="1" applyAlignment="1">
      <alignment horizontal="left" vertical="center"/>
    </xf>
    <xf numFmtId="176" fontId="6" fillId="2" borderId="5" xfId="3" applyNumberFormat="1" applyBorder="1" applyAlignment="1">
      <alignment horizontal="left" vertical="center"/>
    </xf>
    <xf numFmtId="176" fontId="6" fillId="2" borderId="8" xfId="3" applyBorder="1" applyAlignment="1">
      <alignment horizontal="right" vertical="center"/>
    </xf>
    <xf numFmtId="176" fontId="6" fillId="2" borderId="9" xfId="3" applyBorder="1" applyAlignment="1">
      <alignment horizontal="right" vertical="center"/>
    </xf>
    <xf numFmtId="176" fontId="6" fillId="2" borderId="10" xfId="3" applyBorder="1" applyAlignment="1">
      <alignment horizontal="right" vertical="center"/>
    </xf>
    <xf numFmtId="176" fontId="6" fillId="2" borderId="14" xfId="3" applyBorder="1" applyAlignment="1">
      <alignment horizontal="right" vertical="center"/>
    </xf>
    <xf numFmtId="176" fontId="6" fillId="2" borderId="15" xfId="3" applyBorder="1" applyAlignment="1">
      <alignment horizontal="right" vertical="center"/>
    </xf>
    <xf numFmtId="176" fontId="6" fillId="2" borderId="16" xfId="3" applyBorder="1" applyAlignment="1">
      <alignment horizontal="right" vertical="center"/>
    </xf>
    <xf numFmtId="176" fontId="6" fillId="2" borderId="11" xfId="3" applyBorder="1" applyAlignment="1">
      <alignment horizontal="right" vertical="center"/>
    </xf>
    <xf numFmtId="176" fontId="6" fillId="2" borderId="12" xfId="3" applyBorder="1" applyAlignment="1">
      <alignment horizontal="right" vertical="center"/>
    </xf>
    <xf numFmtId="176" fontId="14" fillId="2" borderId="11" xfId="3" applyFont="1" applyBorder="1" applyAlignment="1">
      <alignment horizontal="right" vertical="center"/>
    </xf>
    <xf numFmtId="176" fontId="14" fillId="2" borderId="12" xfId="3" applyFont="1" applyBorder="1" applyAlignment="1">
      <alignment horizontal="right" vertical="center"/>
    </xf>
    <xf numFmtId="176" fontId="7" fillId="2" borderId="4" xfId="2" applyBorder="1" applyAlignment="1">
      <alignment horizontal="center" vertical="center" wrapText="1"/>
    </xf>
    <xf numFmtId="176" fontId="7" fillId="2" borderId="5" xfId="2" applyBorder="1" applyAlignment="1">
      <alignment horizontal="center" vertical="center" wrapText="1"/>
    </xf>
    <xf numFmtId="176" fontId="7" fillId="2" borderId="4" xfId="2" applyBorder="1" applyAlignment="1">
      <alignment horizontal="center" vertical="center"/>
    </xf>
    <xf numFmtId="176" fontId="7" fillId="2" borderId="5" xfId="2" applyBorder="1" applyAlignment="1">
      <alignment horizontal="center" vertical="center"/>
    </xf>
    <xf numFmtId="176" fontId="7" fillId="2" borderId="4" xfId="2" applyNumberFormat="1" applyBorder="1" applyAlignment="1">
      <alignment horizontal="center" vertical="center"/>
    </xf>
    <xf numFmtId="176" fontId="7" fillId="2" borderId="5" xfId="2" applyNumberFormat="1" applyBorder="1" applyAlignment="1">
      <alignment horizontal="center" vertical="center"/>
    </xf>
    <xf numFmtId="176" fontId="12" fillId="2" borderId="6" xfId="1" applyFill="1" applyBorder="1" applyAlignment="1">
      <alignment horizontal="center" vertical="center"/>
    </xf>
    <xf numFmtId="176" fontId="10" fillId="0" borderId="6" xfId="0" applyFont="1" applyBorder="1" applyAlignment="1">
      <alignment horizontal="center" vertical="center"/>
    </xf>
    <xf numFmtId="176" fontId="6" fillId="2" borderId="6" xfId="3" applyBorder="1" applyAlignment="1">
      <alignment horizontal="right" vertical="center"/>
    </xf>
    <xf numFmtId="176" fontId="6" fillId="2" borderId="6" xfId="3" applyBorder="1" applyAlignment="1">
      <alignment horizontal="center" vertical="center"/>
    </xf>
    <xf numFmtId="176" fontId="10" fillId="0" borderId="5" xfId="0" applyFont="1" applyBorder="1" applyAlignment="1">
      <alignment horizontal="center" vertical="center"/>
    </xf>
    <xf numFmtId="176" fontId="32" fillId="0" borderId="6" xfId="0" applyFont="1" applyBorder="1" applyAlignment="1">
      <alignment horizontal="center" vertical="center"/>
    </xf>
    <xf numFmtId="176" fontId="26" fillId="2" borderId="4" xfId="2" applyFont="1" applyBorder="1" applyAlignment="1">
      <alignment horizontal="center" vertical="center"/>
    </xf>
    <xf numFmtId="176" fontId="26" fillId="2" borderId="5" xfId="2" applyFont="1" applyBorder="1" applyAlignment="1">
      <alignment horizontal="center" vertical="center"/>
    </xf>
    <xf numFmtId="176" fontId="26" fillId="2" borderId="6" xfId="2" applyNumberFormat="1" applyFont="1" applyBorder="1" applyAlignment="1">
      <alignment horizontal="center" vertical="center" wrapText="1"/>
    </xf>
    <xf numFmtId="176" fontId="26" fillId="2" borderId="6" xfId="2" applyNumberFormat="1" applyFont="1" applyBorder="1" applyAlignment="1">
      <alignment horizontal="center" vertical="center"/>
    </xf>
    <xf numFmtId="176" fontId="26" fillId="2" borderId="6" xfId="2" applyFont="1" applyBorder="1" applyAlignment="1">
      <alignment horizontal="center" vertical="center"/>
    </xf>
    <xf numFmtId="176" fontId="25" fillId="2" borderId="8" xfId="3" applyFont="1" applyBorder="1" applyAlignment="1">
      <alignment horizontal="right" vertical="center"/>
    </xf>
    <xf numFmtId="176" fontId="25" fillId="2" borderId="9" xfId="3" applyFont="1" applyBorder="1" applyAlignment="1">
      <alignment horizontal="right" vertical="center"/>
    </xf>
    <xf numFmtId="176" fontId="25" fillId="2" borderId="10" xfId="3" applyFont="1" applyBorder="1" applyAlignment="1">
      <alignment horizontal="right" vertical="center"/>
    </xf>
    <xf numFmtId="176" fontId="25" fillId="2" borderId="11" xfId="3" applyFont="1" applyBorder="1" applyAlignment="1">
      <alignment horizontal="center" vertical="center"/>
    </xf>
    <xf numFmtId="176" fontId="25" fillId="2" borderId="12" xfId="3" applyFont="1" applyBorder="1" applyAlignment="1">
      <alignment horizontal="center" vertical="center"/>
    </xf>
    <xf numFmtId="176" fontId="26" fillId="2" borderId="4" xfId="2" applyFont="1" applyBorder="1" applyAlignment="1">
      <alignment horizontal="center" vertical="center" wrapText="1"/>
    </xf>
    <xf numFmtId="176" fontId="26" fillId="2" borderId="5" xfId="2" applyFont="1" applyBorder="1" applyAlignment="1">
      <alignment horizontal="center" vertical="center" wrapText="1"/>
    </xf>
    <xf numFmtId="176" fontId="6" fillId="2" borderId="11" xfId="3" applyBorder="1" applyAlignment="1">
      <alignment horizontal="center" vertical="center"/>
    </xf>
    <xf numFmtId="176" fontId="6" fillId="2" borderId="12" xfId="3" applyBorder="1" applyAlignment="1">
      <alignment horizontal="center" vertical="center"/>
    </xf>
    <xf numFmtId="176" fontId="11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0" fillId="0" borderId="12" xfId="0" applyBorder="1" applyAlignment="1">
      <alignment horizontal="center" vertical="center"/>
    </xf>
    <xf numFmtId="0" fontId="7" fillId="2" borderId="6" xfId="2" applyNumberFormat="1" applyBorder="1" applyAlignment="1">
      <alignment horizontal="center" vertical="center" wrapText="1"/>
    </xf>
    <xf numFmtId="0" fontId="7" fillId="2" borderId="6" xfId="2" applyNumberFormat="1" applyBorder="1" applyAlignment="1">
      <alignment horizontal="center" vertical="center"/>
    </xf>
    <xf numFmtId="176" fontId="33" fillId="0" borderId="6" xfId="1" applyFont="1" applyBorder="1" applyAlignment="1">
      <alignment horizontal="center" vertical="center"/>
    </xf>
    <xf numFmtId="176" fontId="10" fillId="0" borderId="11" xfId="0" applyFont="1" applyBorder="1" applyAlignment="1">
      <alignment horizontal="center" vertical="center"/>
    </xf>
    <xf numFmtId="176" fontId="10" fillId="0" borderId="12" xfId="0" applyFont="1" applyBorder="1" applyAlignment="1">
      <alignment horizontal="center" vertical="center"/>
    </xf>
    <xf numFmtId="176" fontId="7" fillId="2" borderId="4" xfId="2" applyNumberFormat="1" applyBorder="1" applyAlignment="1">
      <alignment horizontal="center" vertical="center" wrapText="1"/>
    </xf>
    <xf numFmtId="176" fontId="7" fillId="2" borderId="5" xfId="2" applyNumberFormat="1" applyBorder="1" applyAlignment="1">
      <alignment horizontal="center" vertical="center" wrapText="1"/>
    </xf>
    <xf numFmtId="176" fontId="51" fillId="2" borderId="6" xfId="2" applyFont="1" applyBorder="1" applyAlignment="1">
      <alignment horizontal="center" vertical="center"/>
    </xf>
    <xf numFmtId="176" fontId="50" fillId="2" borderId="8" xfId="3" applyFont="1" applyBorder="1" applyAlignment="1">
      <alignment horizontal="right" vertical="center"/>
    </xf>
    <xf numFmtId="176" fontId="50" fillId="2" borderId="9" xfId="3" applyFont="1" applyBorder="1" applyAlignment="1">
      <alignment horizontal="right" vertical="center"/>
    </xf>
    <xf numFmtId="176" fontId="50" fillId="2" borderId="10" xfId="3" applyFont="1" applyBorder="1" applyAlignment="1">
      <alignment horizontal="right" vertical="center"/>
    </xf>
    <xf numFmtId="176" fontId="50" fillId="2" borderId="11" xfId="3" applyFont="1" applyBorder="1" applyAlignment="1">
      <alignment horizontal="center" vertical="center"/>
    </xf>
    <xf numFmtId="176" fontId="50" fillId="2" borderId="12" xfId="3" applyFont="1" applyBorder="1" applyAlignment="1">
      <alignment horizontal="center" vertical="center"/>
    </xf>
    <xf numFmtId="176" fontId="58" fillId="0" borderId="6" xfId="0" applyFont="1" applyBorder="1" applyAlignment="1">
      <alignment horizontal="center" vertical="center"/>
    </xf>
    <xf numFmtId="176" fontId="51" fillId="2" borderId="4" xfId="2" applyFont="1" applyBorder="1" applyAlignment="1">
      <alignment horizontal="center" vertical="center"/>
    </xf>
    <xf numFmtId="176" fontId="51" fillId="2" borderId="5" xfId="2" applyFont="1" applyBorder="1" applyAlignment="1">
      <alignment horizontal="center" vertical="center"/>
    </xf>
    <xf numFmtId="176" fontId="51" fillId="2" borderId="6" xfId="2" applyNumberFormat="1" applyFont="1" applyBorder="1" applyAlignment="1">
      <alignment horizontal="center" vertical="center" wrapText="1"/>
    </xf>
    <xf numFmtId="176" fontId="51" fillId="2" borderId="6" xfId="2" applyNumberFormat="1" applyFont="1" applyBorder="1" applyAlignment="1">
      <alignment horizontal="center" vertical="center"/>
    </xf>
    <xf numFmtId="176" fontId="51" fillId="2" borderId="4" xfId="2" applyFont="1" applyBorder="1" applyAlignment="1">
      <alignment horizontal="center" vertical="center" wrapText="1"/>
    </xf>
    <xf numFmtId="176" fontId="51" fillId="2" borderId="5" xfId="2" applyFont="1" applyBorder="1" applyAlignment="1">
      <alignment horizontal="center" vertical="center" wrapText="1"/>
    </xf>
    <xf numFmtId="176" fontId="51" fillId="2" borderId="4" xfId="2" applyNumberFormat="1" applyFont="1" applyBorder="1" applyAlignment="1">
      <alignment horizontal="center" vertical="center" wrapText="1"/>
    </xf>
    <xf numFmtId="176" fontId="51" fillId="2" borderId="5" xfId="2" applyNumberFormat="1" applyFont="1" applyBorder="1" applyAlignment="1">
      <alignment horizontal="center" vertical="center" wrapText="1"/>
    </xf>
    <xf numFmtId="176" fontId="59" fillId="0" borderId="6" xfId="1" applyFont="1" applyBorder="1" applyAlignment="1">
      <alignment horizontal="center" vertical="center"/>
    </xf>
    <xf numFmtId="176" fontId="58" fillId="0" borderId="11" xfId="0" applyFont="1" applyBorder="1" applyAlignment="1">
      <alignment horizontal="center" vertical="center"/>
    </xf>
    <xf numFmtId="176" fontId="58" fillId="0" borderId="12" xfId="0" applyFont="1" applyBorder="1" applyAlignment="1">
      <alignment horizontal="center" vertical="center"/>
    </xf>
    <xf numFmtId="176" fontId="61" fillId="2" borderId="4" xfId="2" applyFont="1" applyBorder="1" applyAlignment="1">
      <alignment horizontal="center" vertical="center"/>
    </xf>
    <xf numFmtId="176" fontId="61" fillId="2" borderId="5" xfId="2" applyFont="1" applyBorder="1" applyAlignment="1">
      <alignment horizontal="center" vertical="center"/>
    </xf>
    <xf numFmtId="176" fontId="67" fillId="0" borderId="6" xfId="1" applyFont="1" applyBorder="1" applyAlignment="1">
      <alignment horizontal="center" vertical="center"/>
    </xf>
    <xf numFmtId="176" fontId="61" fillId="2" borderId="6" xfId="2" applyFont="1" applyBorder="1" applyAlignment="1">
      <alignment horizontal="center" vertical="center"/>
    </xf>
    <xf numFmtId="176" fontId="66" fillId="0" borderId="6" xfId="0" applyFont="1" applyBorder="1" applyAlignment="1">
      <alignment horizontal="center" vertical="center"/>
    </xf>
    <xf numFmtId="176" fontId="66" fillId="0" borderId="11" xfId="0" applyFont="1" applyBorder="1" applyAlignment="1">
      <alignment horizontal="center" vertical="center"/>
    </xf>
    <xf numFmtId="176" fontId="63" fillId="0" borderId="12" xfId="0" applyFont="1" applyBorder="1" applyAlignment="1">
      <alignment horizontal="center" vertical="center"/>
    </xf>
    <xf numFmtId="176" fontId="61" fillId="2" borderId="6" xfId="2" applyNumberFormat="1" applyFont="1" applyBorder="1" applyAlignment="1">
      <alignment horizontal="center" vertical="center"/>
    </xf>
    <xf numFmtId="176" fontId="60" fillId="2" borderId="11" xfId="3" applyFont="1" applyBorder="1" applyAlignment="1">
      <alignment horizontal="center" vertical="center"/>
    </xf>
    <xf numFmtId="176" fontId="60" fillId="2" borderId="12" xfId="3" applyFont="1" applyBorder="1" applyAlignment="1">
      <alignment horizontal="center" vertical="center"/>
    </xf>
    <xf numFmtId="176" fontId="61" fillId="2" borderId="6" xfId="2" applyNumberFormat="1" applyFont="1" applyBorder="1" applyAlignment="1">
      <alignment horizontal="center" vertical="center" wrapText="1"/>
    </xf>
    <xf numFmtId="176" fontId="61" fillId="2" borderId="4" xfId="2" applyFont="1" applyBorder="1" applyAlignment="1">
      <alignment horizontal="center" vertical="center" wrapText="1"/>
    </xf>
    <xf numFmtId="176" fontId="61" fillId="2" borderId="5" xfId="2" applyFont="1" applyBorder="1" applyAlignment="1">
      <alignment horizontal="center" vertical="center" wrapText="1"/>
    </xf>
    <xf numFmtId="176" fontId="69" fillId="2" borderId="6" xfId="2" applyNumberFormat="1" applyFont="1" applyBorder="1" applyAlignment="1">
      <alignment horizontal="center" vertical="center"/>
    </xf>
    <xf numFmtId="176" fontId="68" fillId="2" borderId="8" xfId="3" applyFont="1" applyBorder="1" applyAlignment="1">
      <alignment horizontal="right" vertical="center"/>
    </xf>
    <xf numFmtId="176" fontId="68" fillId="2" borderId="9" xfId="3" applyFont="1" applyBorder="1" applyAlignment="1">
      <alignment horizontal="right" vertical="center"/>
    </xf>
    <xf numFmtId="176" fontId="68" fillId="2" borderId="10" xfId="3" applyFont="1" applyBorder="1" applyAlignment="1">
      <alignment horizontal="right" vertical="center"/>
    </xf>
    <xf numFmtId="176" fontId="68" fillId="2" borderId="11" xfId="3" applyFont="1" applyBorder="1" applyAlignment="1">
      <alignment horizontal="center" vertical="center"/>
    </xf>
    <xf numFmtId="176" fontId="68" fillId="2" borderId="12" xfId="3" applyFont="1" applyBorder="1" applyAlignment="1">
      <alignment horizontal="center" vertical="center"/>
    </xf>
    <xf numFmtId="176" fontId="73" fillId="0" borderId="6" xfId="0" applyFont="1" applyBorder="1" applyAlignment="1">
      <alignment horizontal="center" vertical="center"/>
    </xf>
    <xf numFmtId="176" fontId="69" fillId="2" borderId="4" xfId="2" applyFont="1" applyBorder="1" applyAlignment="1">
      <alignment horizontal="center" vertical="center"/>
    </xf>
    <xf numFmtId="176" fontId="69" fillId="2" borderId="5" xfId="2" applyFont="1" applyBorder="1" applyAlignment="1">
      <alignment horizontal="center" vertical="center"/>
    </xf>
    <xf numFmtId="176" fontId="69" fillId="2" borderId="6" xfId="2" applyNumberFormat="1" applyFont="1" applyBorder="1" applyAlignment="1">
      <alignment horizontal="center" vertical="center" wrapText="1"/>
    </xf>
    <xf numFmtId="176" fontId="69" fillId="2" borderId="6" xfId="2" applyFont="1" applyBorder="1" applyAlignment="1">
      <alignment horizontal="center" vertical="center"/>
    </xf>
    <xf numFmtId="176" fontId="69" fillId="2" borderId="4" xfId="2" applyFont="1" applyBorder="1" applyAlignment="1">
      <alignment horizontal="center" vertical="center" wrapText="1"/>
    </xf>
    <xf numFmtId="176" fontId="69" fillId="2" borderId="5" xfId="2" applyFont="1" applyBorder="1" applyAlignment="1">
      <alignment horizontal="center" vertical="center" wrapText="1"/>
    </xf>
    <xf numFmtId="176" fontId="74" fillId="0" borderId="6" xfId="1" applyFont="1" applyBorder="1" applyAlignment="1">
      <alignment horizontal="center" vertical="center"/>
    </xf>
    <xf numFmtId="176" fontId="73" fillId="0" borderId="11" xfId="0" applyFont="1" applyBorder="1" applyAlignment="1">
      <alignment horizontal="center" vertical="center"/>
    </xf>
    <xf numFmtId="176" fontId="73" fillId="0" borderId="12" xfId="0" applyFont="1" applyBorder="1" applyAlignment="1">
      <alignment horizontal="center" vertical="center"/>
    </xf>
    <xf numFmtId="176" fontId="10" fillId="0" borderId="11" xfId="0" applyNumberFormat="1" applyFont="1" applyBorder="1" applyAlignment="1">
      <alignment horizontal="center" vertical="center"/>
    </xf>
    <xf numFmtId="176" fontId="10" fillId="0" borderId="12" xfId="0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176" fontId="33" fillId="0" borderId="6" xfId="1" applyNumberFormat="1" applyFont="1" applyBorder="1" applyAlignment="1">
      <alignment horizontal="center" vertical="center"/>
    </xf>
    <xf numFmtId="9" fontId="7" fillId="2" borderId="6" xfId="2" applyNumberFormat="1" applyBorder="1" applyAlignment="1">
      <alignment horizontal="center" vertical="center"/>
    </xf>
    <xf numFmtId="176" fontId="11" fillId="0" borderId="11" xfId="0" applyNumberFormat="1" applyFon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6" fillId="2" borderId="11" xfId="3" applyNumberFormat="1" applyBorder="1" applyAlignment="1">
      <alignment horizontal="center" vertical="center"/>
    </xf>
    <xf numFmtId="176" fontId="6" fillId="2" borderId="12" xfId="3" applyNumberFormat="1" applyBorder="1" applyAlignment="1">
      <alignment horizontal="center" vertical="center"/>
    </xf>
    <xf numFmtId="176" fontId="71" fillId="0" borderId="11" xfId="0" applyFont="1" applyBorder="1" applyAlignment="1">
      <alignment horizontal="center" vertical="center"/>
    </xf>
    <xf numFmtId="176" fontId="71" fillId="0" borderId="22" xfId="0" applyFont="1" applyBorder="1" applyAlignment="1">
      <alignment horizontal="center" vertical="center"/>
    </xf>
    <xf numFmtId="176" fontId="71" fillId="0" borderId="12" xfId="0" applyFont="1" applyBorder="1" applyAlignment="1">
      <alignment horizontal="center" vertical="center"/>
    </xf>
    <xf numFmtId="14" fontId="7" fillId="2" borderId="4" xfId="2" applyNumberFormat="1" applyBorder="1" applyAlignment="1">
      <alignment horizontal="center" vertical="center"/>
    </xf>
    <xf numFmtId="14" fontId="7" fillId="2" borderId="5" xfId="2" applyNumberFormat="1" applyBorder="1" applyAlignment="1">
      <alignment horizontal="center" vertical="center"/>
    </xf>
    <xf numFmtId="176" fontId="10" fillId="0" borderId="6" xfId="5" applyFont="1" applyBorder="1" applyAlignment="1">
      <alignment horizontal="center" vertical="center"/>
    </xf>
    <xf numFmtId="176" fontId="10" fillId="0" borderId="11" xfId="5" applyFont="1" applyBorder="1" applyAlignment="1">
      <alignment horizontal="center" vertical="center"/>
    </xf>
    <xf numFmtId="176" fontId="10" fillId="0" borderId="12" xfId="5" applyFont="1" applyBorder="1" applyAlignment="1">
      <alignment horizontal="center" vertical="center"/>
    </xf>
  </cellXfs>
  <cellStyles count="9">
    <cellStyle name="常规" xfId="0" builtinId="0"/>
    <cellStyle name="常规 2" xfId="5" xr:uid="{00000000-0005-0000-0000-000001000000}"/>
    <cellStyle name="超链接" xfId="4" builtinId="8"/>
    <cellStyle name="计算" xfId="3" builtinId="22"/>
    <cellStyle name="警告文本" xfId="1" builtinId="11"/>
    <cellStyle name="输出" xfId="2" builtinId="21"/>
    <cellStyle name="着色 2" xfId="6" builtinId="33"/>
    <cellStyle name="着色 5" xfId="7" builtinId="45"/>
    <cellStyle name="着色 6" xfId="8" builtinId="49"/>
  </cellStyles>
  <dxfs count="5607"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5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theme="4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5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strike/>
        <color theme="0" tint="-0.34998626667073579"/>
      </font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strike/>
        <color theme="0" tint="-0.34998626667073579"/>
      </font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0" defaultTableStyle="TableStyleMedium2"/>
  <colors>
    <mruColors>
      <color rgb="FF7DAE3A"/>
      <color rgb="FFECF5E7"/>
      <color rgb="FFFDECE3"/>
      <color rgb="FFFEF5F0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hartsheet" Target="chartsheets/sheet1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0.xml"/><Relationship Id="rId3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29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hartsheet" Target="chartsheets/sheet3.xml"/><Relationship Id="rId36" Type="http://schemas.openxmlformats.org/officeDocument/2006/relationships/worksheet" Target="worksheets/sheet3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hartsheet" Target="chartsheets/sheet2.xml"/><Relationship Id="rId30" Type="http://schemas.openxmlformats.org/officeDocument/2006/relationships/worksheet" Target="worksheets/sheet27.xml"/><Relationship Id="rId35" Type="http://schemas.openxmlformats.org/officeDocument/2006/relationships/worksheet" Target="worksheets/sheet3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'Sprint#14'!$G$61</c:f>
              <c:strCache>
                <c:ptCount val="1"/>
                <c:pt idx="0">
                  <c:v>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'Sprint#14'!$F$62:$F$69</c:f>
              <c:strCache>
                <c:ptCount val="8"/>
                <c:pt idx="0">
                  <c:v>资源</c:v>
                </c:pt>
                <c:pt idx="1">
                  <c:v>(空白)</c:v>
                </c:pt>
                <c:pt idx="2">
                  <c:v>陈健</c:v>
                </c:pt>
                <c:pt idx="3">
                  <c:v>钟敏燕</c:v>
                </c:pt>
                <c:pt idx="4">
                  <c:v>杜佳忆</c:v>
                </c:pt>
                <c:pt idx="5">
                  <c:v>全部</c:v>
                </c:pt>
                <c:pt idx="6">
                  <c:v>侯磊</c:v>
                </c:pt>
                <c:pt idx="7">
                  <c:v>余开强</c:v>
                </c:pt>
              </c:strCache>
            </c:strRef>
          </c:cat>
          <c:val>
            <c:numRef>
              <c:f>'Sprint#14'!$G$62:$G$69</c:f>
              <c:numCache>
                <c:formatCode>[$-804]aaa;@</c:formatCode>
                <c:ptCount val="8"/>
                <c:pt idx="0">
                  <c:v>0</c:v>
                </c:pt>
                <c:pt idx="2">
                  <c:v>56</c:v>
                </c:pt>
                <c:pt idx="3">
                  <c:v>97</c:v>
                </c:pt>
                <c:pt idx="4">
                  <c:v>70</c:v>
                </c:pt>
                <c:pt idx="5">
                  <c:v>6</c:v>
                </c:pt>
                <c:pt idx="6">
                  <c:v>63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3-4811-BBDD-68056B6544DE}"/>
            </c:ext>
          </c:extLst>
        </c:ser>
        <c:ser>
          <c:idx val="1"/>
          <c:order val="1"/>
          <c:tx>
            <c:strRef>
              <c:f>'Sprint#14'!$H$61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'Sprint#14'!$F$62:$F$69</c:f>
              <c:strCache>
                <c:ptCount val="8"/>
                <c:pt idx="0">
                  <c:v>资源</c:v>
                </c:pt>
                <c:pt idx="1">
                  <c:v>(空白)</c:v>
                </c:pt>
                <c:pt idx="2">
                  <c:v>陈健</c:v>
                </c:pt>
                <c:pt idx="3">
                  <c:v>钟敏燕</c:v>
                </c:pt>
                <c:pt idx="4">
                  <c:v>杜佳忆</c:v>
                </c:pt>
                <c:pt idx="5">
                  <c:v>全部</c:v>
                </c:pt>
                <c:pt idx="6">
                  <c:v>侯磊</c:v>
                </c:pt>
                <c:pt idx="7">
                  <c:v>余开强</c:v>
                </c:pt>
              </c:strCache>
            </c:strRef>
          </c:cat>
          <c:val>
            <c:numRef>
              <c:f>'Sprint#14'!$H$62:$H$69</c:f>
              <c:numCache>
                <c:formatCode>[$-804]aaa;@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7</c:v>
                </c:pt>
                <c:pt idx="4">
                  <c:v>0</c:v>
                </c:pt>
                <c:pt idx="5">
                  <c:v>1</c:v>
                </c:pt>
                <c:pt idx="6">
                  <c:v>6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3-4811-BBDD-68056B65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57568"/>
        <c:axId val="210559360"/>
      </c:barChart>
      <c:catAx>
        <c:axId val="2105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59360"/>
        <c:crosses val="autoZero"/>
        <c:auto val="1"/>
        <c:lblAlgn val="ctr"/>
        <c:lblOffset val="100"/>
        <c:noMultiLvlLbl val="0"/>
      </c:catAx>
      <c:valAx>
        <c:axId val="2105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F-4060-BB39-8CA697E3056C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F-4060-BB39-8CA697E3056C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E92F-4060-BB39-8CA697E3056C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F-4060-BB39-8CA697E3056C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F-4060-BB39-8CA697E3056C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F-4060-BB39-8CA697E3056C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E92F-4060-BB39-8CA697E3056C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2F-4060-BB39-8CA697E3056C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2F-4060-BB39-8CA697E3056C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2F-4060-BB39-8CA697E3056C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2F-4060-BB39-8CA697E3056C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2F-4060-BB39-8CA697E3056C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2F-4060-BB39-8CA697E3056C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2F-4060-BB39-8CA697E3056C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2F-4060-BB39-8CA697E3056C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2F-4060-BB39-8CA697E3056C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92F-4060-BB39-8CA697E3056C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92F-4060-BB39-8CA697E3056C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E92F-4060-BB39-8CA697E3056C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E92F-4060-BB39-8CA697E3056C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92F-4060-BB39-8CA697E3056C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92F-4060-BB39-8CA697E3056C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92F-4060-BB39-8CA697E3056C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92F-4060-BB39-8CA697E3056C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2F-4060-BB39-8CA697E3056C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92F-4060-BB39-8CA697E3056C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2F-4060-BB39-8CA697E3056C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2F-4060-BB39-8CA697E3056C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2F-4060-BB39-8CA697E3056C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92F-4060-BB39-8CA697E3056C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92F-4060-BB39-8CA697E3056C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92F-4060-BB39-8CA697E3056C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92F-4060-BB39-8CA697E3056C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92F-4060-BB39-8CA697E3056C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92F-4060-BB39-8CA697E3056C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92F-4060-BB39-8CA697E3056C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92F-4060-BB39-8CA697E3056C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E92F-4060-BB39-8CA697E30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146880"/>
        <c:axId val="365148416"/>
      </c:barChart>
      <c:catAx>
        <c:axId val="36514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5148416"/>
        <c:crosses val="autoZero"/>
        <c:auto val="1"/>
        <c:lblAlgn val="ctr"/>
        <c:lblOffset val="100"/>
        <c:noMultiLvlLbl val="0"/>
      </c:catAx>
      <c:valAx>
        <c:axId val="3651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514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5-4FD8-8313-8462051D2BAC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5-4FD8-8313-8462051D2BAC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4975-4FD8-8313-8462051D2BAC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5-4FD8-8313-8462051D2BAC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5-4FD8-8313-8462051D2BAC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5-4FD8-8313-8462051D2BAC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4975-4FD8-8313-8462051D2BAC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5-4FD8-8313-8462051D2BAC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75-4FD8-8313-8462051D2BAC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75-4FD8-8313-8462051D2BAC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75-4FD8-8313-8462051D2BAC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75-4FD8-8313-8462051D2BAC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75-4FD8-8313-8462051D2BAC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75-4FD8-8313-8462051D2BAC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75-4FD8-8313-8462051D2BAC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75-4FD8-8313-8462051D2BAC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75-4FD8-8313-8462051D2BAC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75-4FD8-8313-8462051D2BAC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4975-4FD8-8313-8462051D2BAC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4975-4FD8-8313-8462051D2BAC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75-4FD8-8313-8462051D2BAC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75-4FD8-8313-8462051D2BAC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75-4FD8-8313-8462051D2BAC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75-4FD8-8313-8462051D2BAC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75-4FD8-8313-8462051D2BAC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75-4FD8-8313-8462051D2BAC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75-4FD8-8313-8462051D2BAC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75-4FD8-8313-8462051D2BAC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75-4FD8-8313-8462051D2BAC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75-4FD8-8313-8462051D2BAC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75-4FD8-8313-8462051D2BAC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75-4FD8-8313-8462051D2BAC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75-4FD8-8313-8462051D2BAC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75-4FD8-8313-8462051D2BAC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75-4FD8-8313-8462051D2BAC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75-4FD8-8313-8462051D2BAC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75-4FD8-8313-8462051D2BAC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4975-4FD8-8313-8462051D2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413248"/>
        <c:axId val="379414784"/>
      </c:barChart>
      <c:catAx>
        <c:axId val="37941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414784"/>
        <c:crosses val="autoZero"/>
        <c:auto val="1"/>
        <c:lblAlgn val="ctr"/>
        <c:lblOffset val="100"/>
        <c:noMultiLvlLbl val="0"/>
      </c:catAx>
      <c:valAx>
        <c:axId val="3794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41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8-4187-8BA3-0558051AFA76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8-4187-8BA3-0558051AFA76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3DA8-4187-8BA3-0558051AFA76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8-4187-8BA3-0558051AFA76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8-4187-8BA3-0558051AFA76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A8-4187-8BA3-0558051AFA76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3DA8-4187-8BA3-0558051AFA76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A8-4187-8BA3-0558051AFA76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A8-4187-8BA3-0558051AFA76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A8-4187-8BA3-0558051AFA76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A8-4187-8BA3-0558051AFA76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A8-4187-8BA3-0558051AFA76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A8-4187-8BA3-0558051AFA76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A8-4187-8BA3-0558051AFA76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DA8-4187-8BA3-0558051AFA76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DA8-4187-8BA3-0558051AFA76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DA8-4187-8BA3-0558051AFA76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DA8-4187-8BA3-0558051AFA76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3DA8-4187-8BA3-0558051AFA76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3DA8-4187-8BA3-0558051AFA76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A8-4187-8BA3-0558051AFA76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DA8-4187-8BA3-0558051AFA76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DA8-4187-8BA3-0558051AFA76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DA8-4187-8BA3-0558051AFA76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A8-4187-8BA3-0558051AFA76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DA8-4187-8BA3-0558051AFA76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DA8-4187-8BA3-0558051AFA76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DA8-4187-8BA3-0558051AFA76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DA8-4187-8BA3-0558051AFA76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DA8-4187-8BA3-0558051AFA76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DA8-4187-8BA3-0558051AFA76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DA8-4187-8BA3-0558051AFA76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DA8-4187-8BA3-0558051AFA76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DA8-4187-8BA3-0558051AFA76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DA8-4187-8BA3-0558051AFA76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DA8-4187-8BA3-0558051AFA76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DA8-4187-8BA3-0558051AFA76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3DA8-4187-8BA3-0558051A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781120"/>
        <c:axId val="379782656"/>
      </c:barChart>
      <c:catAx>
        <c:axId val="37978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782656"/>
        <c:crosses val="autoZero"/>
        <c:auto val="1"/>
        <c:lblAlgn val="ctr"/>
        <c:lblOffset val="100"/>
        <c:noMultiLvlLbl val="0"/>
      </c:catAx>
      <c:valAx>
        <c:axId val="37978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78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2252662</xdr:colOff>
      <xdr:row>60</xdr:row>
      <xdr:rowOff>0</xdr:rowOff>
    </xdr:from>
    <xdr:to>
      <xdr:col>5</xdr:col>
      <xdr:colOff>4762</xdr:colOff>
      <xdr:row>75</xdr:row>
      <xdr:rowOff>28575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435C25-24FD-42F0-965B-A02CA5B421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F6B50F3-5CAC-4598-BAE9-A30C43B3F2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1483C5F-AFED-4039-B4A6-9ED393948A4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WeChat%20Files\FastestSnail\Files\backlo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陈健" refreshedDate="43039.432727777777" refreshedVersion="6" recordCount="55" xr:uid="{00000000-000A-0000-FFFF-FFFF00000000}">
  <cacheSource type="worksheet">
    <worksheetSource ref="F2:K57" sheet="Sprint#14"/>
  </cacheSource>
  <cacheFields count="6">
    <cacheField name="资源" numFmtId="176">
      <sharedItems containsBlank="1" count="8">
        <m/>
        <s v="陈健"/>
        <s v="杜佳忆"/>
        <s v="钟敏燕"/>
        <s v="全部"/>
        <s v="侯磊"/>
        <s v="余开强"/>
        <s v="黄龙" u="1"/>
      </sharedItems>
    </cacheField>
    <cacheField name="优先级" numFmtId="176">
      <sharedItems containsBlank="1"/>
    </cacheField>
    <cacheField name="开始时间" numFmtId="176">
      <sharedItems containsDate="1" containsBlank="1" containsMixedTypes="1" minDate="2017-02-13T00:00:00" maxDate="2017-02-22T00:00:00"/>
    </cacheField>
    <cacheField name="结束时间" numFmtId="176">
      <sharedItems containsDate="1" containsBlank="1" containsMixedTypes="1" minDate="2017-02-13T00:00:00" maxDate="2017-02-24T00:00:00"/>
    </cacheField>
    <cacheField name="预估_x000a_工时" numFmtId="176">
      <sharedItems containsString="0" containsBlank="1" containsNumber="1" containsInteger="1" minValue="2" maxValue="40"/>
    </cacheField>
    <cacheField name="实际_x000a_工时" numFmtId="176">
      <sharedItems containsString="0" containsBlank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">
  <r>
    <x v="0"/>
    <m/>
    <m/>
    <m/>
    <m/>
    <m/>
  </r>
  <r>
    <x v="1"/>
    <s v="重要不紧急"/>
    <d v="2017-02-13T00:00:00"/>
    <d v="2017-02-18T00:00:00"/>
    <n v="40"/>
    <n v="0"/>
  </r>
  <r>
    <x v="2"/>
    <s v="重要不紧急"/>
    <d v="2017-02-13T00:00:00"/>
    <d v="2017-02-13T00:00:00"/>
    <m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3"/>
    <s v="普通"/>
    <d v="2017-02-13T00:00:00"/>
    <d v="2017-02-18T00:00:00"/>
    <n v="40"/>
    <n v="0"/>
  </r>
  <r>
    <x v="3"/>
    <s v="普通"/>
    <d v="2017-02-13T00:00:00"/>
    <d v="2017-02-13T15:00:00"/>
    <n v="5"/>
    <n v="0"/>
  </r>
  <r>
    <x v="3"/>
    <s v="紧急不重要"/>
    <d v="2017-02-13T00:00:00"/>
    <d v="2017-02-13T15:00:00"/>
    <n v="5"/>
    <n v="0"/>
  </r>
  <r>
    <x v="3"/>
    <s v="紧急不重要"/>
    <d v="2017-02-20T00:00:00"/>
    <d v="2017-02-20T00:00:00"/>
    <n v="5"/>
    <n v="0"/>
  </r>
  <r>
    <x v="3"/>
    <s v="紧急不重要"/>
    <m/>
    <m/>
    <n v="21"/>
    <n v="0"/>
  </r>
  <r>
    <x v="0"/>
    <s v="紧急不重要"/>
    <d v="2017-02-21T00:00:00"/>
    <d v="2017-02-23T00:00:00"/>
    <m/>
    <n v="0"/>
  </r>
  <r>
    <x v="3"/>
    <s v="普通"/>
    <d v="2017-02-13T00:00:00"/>
    <m/>
    <m/>
    <n v="0"/>
  </r>
  <r>
    <x v="3"/>
    <s v="普通"/>
    <d v="2017-02-13T00:00:00"/>
    <m/>
    <m/>
    <n v="0"/>
  </r>
  <r>
    <x v="1"/>
    <s v="重要且紧急"/>
    <d v="2017-02-13T00:00:00"/>
    <d v="2017-02-13T09:00:00"/>
    <n v="3"/>
    <n v="0"/>
  </r>
  <r>
    <x v="3"/>
    <s v="紧急不重要"/>
    <d v="2017-02-13T00:00:00"/>
    <d v="2017-02-15T15:00:00"/>
    <n v="21"/>
    <n v="7"/>
  </r>
  <r>
    <x v="4"/>
    <s v="重要不紧急"/>
    <d v="2017-02-13T00:00:00"/>
    <d v="2017-02-13T09:00:00"/>
    <n v="3"/>
    <n v="1"/>
  </r>
  <r>
    <x v="2"/>
    <s v="普通"/>
    <d v="2017-02-13T00:00:00"/>
    <d v="2017-02-18T00:00:00"/>
    <n v="40"/>
    <n v="0"/>
  </r>
  <r>
    <x v="5"/>
    <s v="普通"/>
    <d v="2017-02-13T00:00:00"/>
    <d v="2017-02-15T15:00:00"/>
    <n v="21"/>
    <n v="6"/>
  </r>
  <r>
    <x v="5"/>
    <s v="普通"/>
    <d v="2017-02-13T00:00:00"/>
    <d v="2017-02-15T15:00:00"/>
    <n v="21"/>
    <n v="0"/>
  </r>
  <r>
    <x v="5"/>
    <s v="普通"/>
    <d v="2017-02-13T00:00:00"/>
    <d v="2017-02-15T15:00:00"/>
    <n v="21"/>
    <n v="0"/>
  </r>
  <r>
    <x v="1"/>
    <s v="重要且紧急"/>
    <d v="2017-02-14T00:00:00"/>
    <d v="2017-02-14T09:00:00"/>
    <n v="3"/>
    <n v="2"/>
  </r>
  <r>
    <x v="1"/>
    <s v="重要且紧急"/>
    <d v="2017-02-13T00:00:00"/>
    <d v="2017-02-13T09:00:00"/>
    <n v="3"/>
    <n v="0"/>
  </r>
  <r>
    <x v="6"/>
    <s v="普通"/>
    <d v="2017-02-13T00:00:00"/>
    <d v="2017-02-18T00:00:00"/>
    <n v="40"/>
    <n v="8"/>
  </r>
  <r>
    <x v="4"/>
    <s v="普通"/>
    <d v="2017-02-13T00:00:00"/>
    <d v="2017-02-13T09:00:00"/>
    <n v="3"/>
    <n v="0"/>
  </r>
  <r>
    <x v="1"/>
    <s v="重要且紧急"/>
    <d v="2017-02-14T00:00:00"/>
    <d v="2017-02-14T06:00:00"/>
    <n v="2"/>
    <n v="2"/>
  </r>
  <r>
    <x v="1"/>
    <s v="重要不紧急"/>
    <d v="2017-02-13T00:00:00"/>
    <d v="2017-02-13T15:00:00"/>
    <n v="5"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数据透视表4" cacheId="0" applyNumberFormats="0" applyBorderFormats="0" applyFontFormats="0" applyPatternFormats="0" applyAlignmentFormats="0" applyWidthHeightFormats="1" dataCaption="值" updatedVersion="6" useAutoFormatting="1" compact="0" compactData="0" gridDropZones="1">
  <location ref="F61:H70" firstHeaderRow="1" firstDataRow="2" firstDataCol="1"/>
  <pivotFields count="6">
    <pivotField axis="axisRow" compact="0" numFmtId="176" showAll="0">
      <items count="9">
        <item x="0"/>
        <item x="1"/>
        <item x="3"/>
        <item m="1" x="7"/>
        <item x="2"/>
        <item x="4"/>
        <item x="5"/>
        <item x="6"/>
        <item t="default"/>
      </items>
    </pivotField>
    <pivotField compact="0" numFmtId="176" showAll="0"/>
    <pivotField compact="0" numFmtId="176" showAll="0"/>
    <pivotField compact="0" numFmtId="176" showAll="0"/>
    <pivotField dataField="1" compact="0" numFmtId="176" showAll="0"/>
    <pivotField dataField="1" compact="0" numFmtId="176" showAll="0"/>
  </pivotFields>
  <rowFields count="1">
    <field x="0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预估" fld="4" baseField="0" baseItem="0" numFmtId="176"/>
    <dataField name="求和项:实际" fld="5" baseField="0" baseItem="0" numFmtId="17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ibbon&#27979;&#35797;&#29256;&#26412;@2017/8/11&#65306;optionbar%20&amp;%20systembutton%20&amp;%20backstag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&#25216;&#26415;&#20132;&#27969;@&#21313;&#25152;&#19968;&#37096;&#33322;&#31354;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&#25216;&#26415;&#20132;&#27969;@&#21313;&#25152;&#19968;&#37096;&#33322;&#31354;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zoomScaleNormal="100" workbookViewId="0">
      <pane ySplit="1" topLeftCell="A11" activePane="bottomLeft" state="frozen"/>
      <selection pane="bottomLeft" activeCell="B12" sqref="B12"/>
    </sheetView>
  </sheetViews>
  <sheetFormatPr defaultColWidth="9" defaultRowHeight="14.25"/>
  <cols>
    <col min="1" max="1" width="7.125" style="183" bestFit="1" customWidth="1"/>
    <col min="2" max="2" width="44.5" style="183" customWidth="1"/>
    <col min="3" max="3" width="10" style="185" customWidth="1"/>
    <col min="4" max="4" width="11.125" style="185" customWidth="1"/>
    <col min="5" max="5" width="7.125" style="186" bestFit="1" customWidth="1"/>
    <col min="6" max="6" width="9" style="183"/>
    <col min="7" max="7" width="43.5" style="183" customWidth="1"/>
    <col min="8" max="16384" width="9" style="183"/>
  </cols>
  <sheetData>
    <row r="1" spans="1:7" s="178" customFormat="1" ht="25.5" customHeight="1">
      <c r="A1" s="176" t="s">
        <v>0</v>
      </c>
      <c r="B1" s="176" t="s">
        <v>1</v>
      </c>
      <c r="C1" s="177" t="s">
        <v>2</v>
      </c>
      <c r="D1" s="177" t="s">
        <v>3</v>
      </c>
      <c r="E1" s="176" t="s">
        <v>793</v>
      </c>
      <c r="F1" s="176" t="s">
        <v>5</v>
      </c>
      <c r="G1" s="176" t="s">
        <v>6</v>
      </c>
    </row>
    <row r="2" spans="1:7" ht="106.5" customHeight="1">
      <c r="A2" s="179" t="s">
        <v>7</v>
      </c>
      <c r="B2" s="180" t="s">
        <v>8</v>
      </c>
      <c r="C2" s="181">
        <v>42583</v>
      </c>
      <c r="D2" s="181">
        <v>42643</v>
      </c>
      <c r="E2" s="179" t="s">
        <v>9</v>
      </c>
      <c r="F2" s="179"/>
      <c r="G2" s="182"/>
    </row>
    <row r="3" spans="1:7" ht="123.75" customHeight="1">
      <c r="A3" s="179" t="s">
        <v>10</v>
      </c>
      <c r="B3" s="180" t="s">
        <v>11</v>
      </c>
      <c r="C3" s="181">
        <v>42651</v>
      </c>
      <c r="D3" s="181">
        <v>42671</v>
      </c>
      <c r="E3" s="179" t="s">
        <v>9</v>
      </c>
      <c r="F3" s="179"/>
      <c r="G3" s="182"/>
    </row>
    <row r="4" spans="1:7" ht="180.75" customHeight="1">
      <c r="A4" s="179" t="s">
        <v>12</v>
      </c>
      <c r="B4" s="180" t="s">
        <v>13</v>
      </c>
      <c r="C4" s="181">
        <v>42675</v>
      </c>
      <c r="D4" s="181">
        <v>42759</v>
      </c>
      <c r="E4" s="179" t="s">
        <v>9</v>
      </c>
      <c r="F4" s="179" t="s">
        <v>14</v>
      </c>
      <c r="G4" s="182"/>
    </row>
    <row r="5" spans="1:7" ht="81" customHeight="1">
      <c r="A5" s="179" t="s">
        <v>15</v>
      </c>
      <c r="B5" s="60" t="s">
        <v>1659</v>
      </c>
      <c r="C5" s="181">
        <v>42780</v>
      </c>
      <c r="D5" s="181">
        <v>42860</v>
      </c>
      <c r="E5" s="179" t="s">
        <v>9</v>
      </c>
      <c r="F5" s="179" t="s">
        <v>790</v>
      </c>
      <c r="G5" s="56" t="s">
        <v>1777</v>
      </c>
    </row>
    <row r="6" spans="1:7" ht="66.75" customHeight="1">
      <c r="A6" s="179" t="s">
        <v>17</v>
      </c>
      <c r="B6" s="60" t="s">
        <v>799</v>
      </c>
      <c r="C6" s="181">
        <v>42861</v>
      </c>
      <c r="D6" s="181">
        <v>42990</v>
      </c>
      <c r="E6" s="179" t="s">
        <v>9</v>
      </c>
      <c r="F6" s="179" t="s">
        <v>1079</v>
      </c>
      <c r="G6" s="184" t="s">
        <v>1080</v>
      </c>
    </row>
    <row r="7" spans="1:7" ht="57">
      <c r="A7" s="179" t="s">
        <v>19</v>
      </c>
      <c r="B7" s="60" t="s">
        <v>1657</v>
      </c>
      <c r="C7" s="181">
        <v>43004</v>
      </c>
      <c r="D7" s="181">
        <v>43098</v>
      </c>
      <c r="E7" s="179" t="s">
        <v>9</v>
      </c>
      <c r="F7" s="179" t="s">
        <v>1642</v>
      </c>
      <c r="G7" s="184"/>
    </row>
    <row r="8" spans="1:7" ht="270.75">
      <c r="A8" s="179" t="s">
        <v>20</v>
      </c>
      <c r="B8" s="60" t="s">
        <v>1658</v>
      </c>
      <c r="C8" s="181">
        <v>43102</v>
      </c>
      <c r="D8" s="181">
        <v>43220</v>
      </c>
      <c r="E8" s="179" t="s">
        <v>16</v>
      </c>
      <c r="F8" s="179"/>
      <c r="G8" s="180" t="s">
        <v>1097</v>
      </c>
    </row>
    <row r="9" spans="1:7" ht="57.75" thickBot="1">
      <c r="A9" s="179" t="s">
        <v>21</v>
      </c>
      <c r="B9" s="60" t="s">
        <v>1653</v>
      </c>
      <c r="C9" s="181">
        <v>43221</v>
      </c>
      <c r="D9" s="181">
        <v>43311</v>
      </c>
      <c r="E9" s="179" t="s">
        <v>18</v>
      </c>
      <c r="F9" s="179"/>
      <c r="G9" s="425" t="s">
        <v>1645</v>
      </c>
    </row>
    <row r="10" spans="1:7" ht="28.5">
      <c r="A10" s="179" t="s">
        <v>800</v>
      </c>
      <c r="B10" s="60" t="s">
        <v>1649</v>
      </c>
      <c r="C10" s="181">
        <v>43221</v>
      </c>
      <c r="D10" s="181">
        <v>43342</v>
      </c>
      <c r="E10" s="179" t="s">
        <v>18</v>
      </c>
      <c r="F10" s="179"/>
      <c r="G10" s="426" t="s">
        <v>1652</v>
      </c>
    </row>
    <row r="11" spans="1:7" ht="171">
      <c r="A11" s="179" t="s">
        <v>1193</v>
      </c>
      <c r="B11" s="60" t="s">
        <v>1650</v>
      </c>
      <c r="C11" s="181">
        <v>43313</v>
      </c>
      <c r="D11" s="181">
        <v>43496</v>
      </c>
      <c r="E11" s="179" t="s">
        <v>18</v>
      </c>
      <c r="F11" s="179"/>
      <c r="G11" s="56" t="s">
        <v>1651</v>
      </c>
    </row>
    <row r="12" spans="1:7" ht="86.25" thickBot="1">
      <c r="A12" s="179" t="s">
        <v>1646</v>
      </c>
      <c r="B12" s="60" t="s">
        <v>1654</v>
      </c>
      <c r="C12" s="181">
        <v>43313</v>
      </c>
      <c r="D12" s="181">
        <v>43496</v>
      </c>
      <c r="E12" s="179" t="s">
        <v>18</v>
      </c>
      <c r="F12" s="179"/>
      <c r="G12" s="427" t="s">
        <v>1647</v>
      </c>
    </row>
    <row r="13" spans="1:7">
      <c r="A13" s="179" t="s">
        <v>1648</v>
      </c>
      <c r="B13" s="56" t="s">
        <v>1655</v>
      </c>
      <c r="C13" s="181">
        <v>43313</v>
      </c>
      <c r="D13" s="181">
        <v>43496</v>
      </c>
      <c r="E13" s="179" t="s">
        <v>18</v>
      </c>
      <c r="F13" s="179"/>
      <c r="G13" s="56" t="s">
        <v>1656</v>
      </c>
    </row>
  </sheetData>
  <phoneticPr fontId="19" type="noConversion"/>
  <conditionalFormatting sqref="C2:D2 F2:G8 A6:A13 F11:G11 F9:F10 F13:G13 F12">
    <cfRule type="expression" dxfId="5606" priority="9">
      <formula>MOD(ROW(),2)=1</formula>
    </cfRule>
  </conditionalFormatting>
  <conditionalFormatting sqref="C3:D3">
    <cfRule type="expression" dxfId="5605" priority="12">
      <formula>MOD(ROW(),2)=1</formula>
    </cfRule>
  </conditionalFormatting>
  <conditionalFormatting sqref="C4:D4">
    <cfRule type="expression" dxfId="5604" priority="11">
      <formula>MOD(ROW(),2)=1</formula>
    </cfRule>
  </conditionalFormatting>
  <conditionalFormatting sqref="C5:D8">
    <cfRule type="expression" dxfId="5603" priority="13">
      <formula>MOD(ROW(),2)=1</formula>
    </cfRule>
  </conditionalFormatting>
  <conditionalFormatting sqref="B12">
    <cfRule type="expression" dxfId="5602" priority="8">
      <formula>MOD(ROW(),2)=1</formula>
    </cfRule>
  </conditionalFormatting>
  <conditionalFormatting sqref="E2:E13">
    <cfRule type="cellIs" dxfId="5601" priority="1" operator="equal">
      <formula>"已中止"</formula>
    </cfRule>
    <cfRule type="cellIs" dxfId="5600" priority="2" operator="equal">
      <formula>"已取消"</formula>
    </cfRule>
    <cfRule type="cellIs" dxfId="5599" priority="3" operator="equal">
      <formula>"延迟"</formula>
    </cfRule>
    <cfRule type="cellIs" dxfId="5598" priority="4" operator="equal">
      <formula>"进行中"</formula>
    </cfRule>
    <cfRule type="cellIs" dxfId="5597" priority="5" operator="equal">
      <formula>"已完成"</formula>
    </cfRule>
    <cfRule type="expression" dxfId="5596" priority="6">
      <formula>MOD(ROW(),2)=1</formula>
    </cfRule>
  </conditionalFormatting>
  <conditionalFormatting sqref="B9:D10 A2:B5 B13:D13 B6:B11 C11:D13">
    <cfRule type="expression" dxfId="5595" priority="14">
      <formula>MOD(ROW(),2)=1</formula>
    </cfRule>
  </conditionalFormatting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Data!$I$2:$I$7</xm:f>
          </x14:formula1>
          <xm:sqref>E2:E1048576</xm:sqref>
        </x14:dataValidation>
        <x14:dataValidation type="list" allowBlank="1" showInputMessage="1" showErrorMessage="1" xr:uid="{00000000-0002-0000-0000-000001000000}">
          <x14:formula1>
            <xm:f>版本!$A$2:$A$38</xm:f>
          </x14:formula1>
          <xm:sqref>F1:F1048576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8"/>
  <sheetViews>
    <sheetView topLeftCell="A28" zoomScale="115" zoomScaleNormal="115" workbookViewId="0">
      <selection activeCell="B33" sqref="B33"/>
    </sheetView>
  </sheetViews>
  <sheetFormatPr defaultColWidth="9" defaultRowHeight="14.25"/>
  <cols>
    <col min="2" max="2" width="79.375" customWidth="1"/>
    <col min="3" max="3" width="7.125" bestFit="1" customWidth="1"/>
    <col min="4" max="4" width="11.625" style="107" bestFit="1" customWidth="1"/>
    <col min="5" max="5" width="7.125" bestFit="1" customWidth="1"/>
    <col min="6" max="6" width="18.25" customWidth="1"/>
  </cols>
  <sheetData>
    <row r="1" spans="1:6" s="19" customFormat="1" ht="15.75" customHeight="1">
      <c r="A1" s="39" t="s">
        <v>22</v>
      </c>
      <c r="B1" s="39" t="s">
        <v>23</v>
      </c>
      <c r="C1" s="39" t="s">
        <v>24</v>
      </c>
      <c r="D1" s="148" t="s">
        <v>25</v>
      </c>
      <c r="E1" s="39" t="s">
        <v>0</v>
      </c>
      <c r="F1" s="39" t="s">
        <v>6</v>
      </c>
    </row>
    <row r="2" spans="1:6">
      <c r="A2" s="12" t="s">
        <v>14</v>
      </c>
      <c r="B2" s="35"/>
      <c r="C2" s="12"/>
      <c r="D2" s="50"/>
      <c r="E2" s="12" t="s">
        <v>12</v>
      </c>
      <c r="F2" s="12"/>
    </row>
    <row r="3" spans="1:6" ht="28.5">
      <c r="A3" s="12" t="s">
        <v>26</v>
      </c>
      <c r="B3" s="35" t="s">
        <v>27</v>
      </c>
      <c r="C3" s="12"/>
      <c r="D3" s="50">
        <v>42815</v>
      </c>
      <c r="E3" s="12" t="s">
        <v>15</v>
      </c>
      <c r="F3" s="12"/>
    </row>
    <row r="4" spans="1:6">
      <c r="A4" s="12" t="s">
        <v>28</v>
      </c>
      <c r="B4" s="12" t="s">
        <v>29</v>
      </c>
      <c r="C4" s="12" t="s">
        <v>30</v>
      </c>
      <c r="D4" s="50">
        <v>42836</v>
      </c>
      <c r="E4" s="12" t="s">
        <v>15</v>
      </c>
      <c r="F4" s="12"/>
    </row>
    <row r="5" spans="1:6">
      <c r="A5" s="12" t="s">
        <v>31</v>
      </c>
      <c r="B5" s="12" t="s">
        <v>32</v>
      </c>
      <c r="C5" s="12" t="s">
        <v>30</v>
      </c>
      <c r="D5" s="50">
        <v>42838</v>
      </c>
      <c r="E5" s="12" t="s">
        <v>15</v>
      </c>
      <c r="F5" s="12"/>
    </row>
    <row r="6" spans="1:6">
      <c r="A6" s="12" t="s">
        <v>33</v>
      </c>
      <c r="B6" s="12" t="s">
        <v>32</v>
      </c>
      <c r="C6" s="12" t="s">
        <v>30</v>
      </c>
      <c r="D6" s="50"/>
      <c r="E6" s="12"/>
      <c r="F6" s="12"/>
    </row>
    <row r="7" spans="1:6" ht="42.75">
      <c r="A7" s="56" t="s">
        <v>360</v>
      </c>
      <c r="B7" s="60" t="s">
        <v>361</v>
      </c>
      <c r="C7" s="12" t="s">
        <v>77</v>
      </c>
      <c r="D7" s="50">
        <v>42863</v>
      </c>
      <c r="E7" s="56" t="s">
        <v>362</v>
      </c>
      <c r="F7" s="12"/>
    </row>
    <row r="8" spans="1:6">
      <c r="A8" s="56" t="s">
        <v>648</v>
      </c>
      <c r="B8" s="56" t="s">
        <v>664</v>
      </c>
      <c r="C8" s="12" t="s">
        <v>77</v>
      </c>
      <c r="D8" s="50">
        <v>42886</v>
      </c>
      <c r="E8" s="12" t="s">
        <v>15</v>
      </c>
      <c r="F8" s="12"/>
    </row>
    <row r="9" spans="1:6" ht="28.5">
      <c r="A9" s="56" t="s">
        <v>663</v>
      </c>
      <c r="B9" s="60" t="s">
        <v>665</v>
      </c>
      <c r="C9" s="12" t="s">
        <v>77</v>
      </c>
      <c r="D9" s="50">
        <v>42899</v>
      </c>
      <c r="E9" s="12" t="s">
        <v>17</v>
      </c>
      <c r="F9" s="12"/>
    </row>
    <row r="10" spans="1:6" ht="28.5">
      <c r="A10" s="56" t="s">
        <v>791</v>
      </c>
      <c r="B10" s="60" t="s">
        <v>792</v>
      </c>
      <c r="C10" s="12" t="s">
        <v>77</v>
      </c>
      <c r="D10" s="50">
        <v>42928</v>
      </c>
      <c r="E10" s="12" t="s">
        <v>17</v>
      </c>
      <c r="F10" s="12"/>
    </row>
    <row r="11" spans="1:6" ht="28.5">
      <c r="A11" s="12" t="s">
        <v>889</v>
      </c>
      <c r="B11" s="35" t="s">
        <v>890</v>
      </c>
      <c r="C11" s="12" t="s">
        <v>30</v>
      </c>
      <c r="D11" s="50">
        <v>42954</v>
      </c>
      <c r="E11" s="12" t="s">
        <v>17</v>
      </c>
      <c r="F11" s="12"/>
    </row>
    <row r="12" spans="1:6" ht="28.5">
      <c r="A12" s="56" t="s">
        <v>993</v>
      </c>
      <c r="B12" s="60" t="s">
        <v>996</v>
      </c>
      <c r="C12" s="12" t="s">
        <v>77</v>
      </c>
      <c r="D12" s="50">
        <v>42958</v>
      </c>
      <c r="E12" s="12" t="s">
        <v>17</v>
      </c>
      <c r="F12" s="12"/>
    </row>
    <row r="13" spans="1:6" ht="28.5">
      <c r="A13" s="56" t="s">
        <v>994</v>
      </c>
      <c r="B13" s="60" t="s">
        <v>995</v>
      </c>
      <c r="C13" s="12" t="s">
        <v>77</v>
      </c>
      <c r="D13" s="50">
        <v>42966</v>
      </c>
      <c r="E13" s="12" t="s">
        <v>17</v>
      </c>
      <c r="F13" s="12"/>
    </row>
    <row r="14" spans="1:6" ht="28.5">
      <c r="A14" s="56" t="s">
        <v>1078</v>
      </c>
      <c r="B14" s="60" t="s">
        <v>1082</v>
      </c>
      <c r="C14" s="12" t="s">
        <v>77</v>
      </c>
      <c r="D14" s="50">
        <v>42970</v>
      </c>
      <c r="E14" s="12" t="s">
        <v>17</v>
      </c>
      <c r="F14" s="12"/>
    </row>
    <row r="15" spans="1:6" ht="28.5">
      <c r="A15" s="56" t="s">
        <v>1073</v>
      </c>
      <c r="B15" s="60" t="s">
        <v>1081</v>
      </c>
      <c r="C15" s="12" t="s">
        <v>77</v>
      </c>
      <c r="D15" s="50">
        <v>42972</v>
      </c>
      <c r="E15" s="12" t="s">
        <v>17</v>
      </c>
      <c r="F15" s="12"/>
    </row>
    <row r="16" spans="1:6">
      <c r="A16" s="56" t="s">
        <v>1074</v>
      </c>
      <c r="B16" s="12" t="s">
        <v>1083</v>
      </c>
      <c r="C16" s="12" t="s">
        <v>77</v>
      </c>
      <c r="D16" s="50">
        <v>42977</v>
      </c>
      <c r="E16" s="12" t="s">
        <v>17</v>
      </c>
      <c r="F16" s="12"/>
    </row>
    <row r="17" spans="1:6" ht="42.75">
      <c r="A17" s="56" t="s">
        <v>1075</v>
      </c>
      <c r="B17" s="60" t="s">
        <v>1087</v>
      </c>
      <c r="C17" s="12" t="s">
        <v>30</v>
      </c>
      <c r="D17" s="50">
        <v>42983</v>
      </c>
      <c r="E17" s="12" t="s">
        <v>17</v>
      </c>
      <c r="F17" s="12"/>
    </row>
    <row r="18" spans="1:6">
      <c r="A18" s="56" t="s">
        <v>1076</v>
      </c>
      <c r="B18" s="60" t="s">
        <v>1084</v>
      </c>
      <c r="C18" s="12" t="s">
        <v>30</v>
      </c>
      <c r="D18" s="50">
        <v>42986</v>
      </c>
      <c r="E18" s="12" t="s">
        <v>17</v>
      </c>
      <c r="F18" s="12"/>
    </row>
    <row r="19" spans="1:6" ht="28.5">
      <c r="A19" s="56" t="s">
        <v>1077</v>
      </c>
      <c r="B19" s="60" t="s">
        <v>1984</v>
      </c>
      <c r="C19" s="12" t="s">
        <v>30</v>
      </c>
      <c r="D19" s="50">
        <v>42989</v>
      </c>
      <c r="E19" s="12" t="s">
        <v>17</v>
      </c>
      <c r="F19" s="12"/>
    </row>
    <row r="20" spans="1:6">
      <c r="A20" s="12" t="s">
        <v>1224</v>
      </c>
      <c r="B20" s="56" t="s">
        <v>1240</v>
      </c>
      <c r="C20" s="12" t="s">
        <v>30</v>
      </c>
      <c r="D20" s="50">
        <v>43026</v>
      </c>
      <c r="E20" s="12" t="s">
        <v>19</v>
      </c>
      <c r="F20" s="12"/>
    </row>
    <row r="21" spans="1:6" ht="57">
      <c r="A21" s="56" t="s">
        <v>1238</v>
      </c>
      <c r="B21" s="60" t="s">
        <v>1239</v>
      </c>
      <c r="C21" s="12" t="s">
        <v>30</v>
      </c>
      <c r="D21" s="50">
        <v>43032</v>
      </c>
      <c r="E21" s="12" t="s">
        <v>19</v>
      </c>
      <c r="F21" s="12"/>
    </row>
    <row r="22" spans="1:6" ht="59.25" customHeight="1">
      <c r="A22" s="56" t="s">
        <v>1277</v>
      </c>
      <c r="B22" s="60" t="s">
        <v>1278</v>
      </c>
      <c r="C22" s="12" t="s">
        <v>30</v>
      </c>
      <c r="D22" s="50">
        <v>43041</v>
      </c>
      <c r="E22" s="12" t="s">
        <v>19</v>
      </c>
      <c r="F22" s="12"/>
    </row>
    <row r="23" spans="1:6" ht="28.5">
      <c r="A23" s="12" t="s">
        <v>1275</v>
      </c>
      <c r="B23" s="35" t="s">
        <v>1303</v>
      </c>
      <c r="C23" s="12" t="s">
        <v>1276</v>
      </c>
      <c r="D23" s="50">
        <v>43047</v>
      </c>
      <c r="E23" s="12" t="s">
        <v>19</v>
      </c>
      <c r="F23" s="12"/>
    </row>
    <row r="24" spans="1:6" ht="90" customHeight="1">
      <c r="A24" s="12" t="s">
        <v>1302</v>
      </c>
      <c r="B24" s="35" t="s">
        <v>1304</v>
      </c>
      <c r="C24" s="12" t="s">
        <v>1276</v>
      </c>
      <c r="D24" s="50">
        <v>43053</v>
      </c>
      <c r="E24" s="12" t="s">
        <v>19</v>
      </c>
      <c r="F24" s="12"/>
    </row>
    <row r="25" spans="1:6" ht="114">
      <c r="A25" s="12" t="s">
        <v>1327</v>
      </c>
      <c r="B25" s="35" t="s">
        <v>1328</v>
      </c>
      <c r="C25" s="12" t="s">
        <v>1276</v>
      </c>
      <c r="D25" s="50">
        <v>43063</v>
      </c>
      <c r="E25" s="12" t="s">
        <v>19</v>
      </c>
      <c r="F25" s="12"/>
    </row>
    <row r="26" spans="1:6" ht="71.25">
      <c r="A26" s="56" t="s">
        <v>1343</v>
      </c>
      <c r="B26" s="60" t="s">
        <v>1985</v>
      </c>
      <c r="C26" s="12" t="s">
        <v>30</v>
      </c>
      <c r="D26" s="50">
        <v>43068</v>
      </c>
      <c r="E26" s="12" t="s">
        <v>19</v>
      </c>
      <c r="F26" s="12"/>
    </row>
    <row r="27" spans="1:6" ht="114">
      <c r="A27" s="56" t="s">
        <v>1474</v>
      </c>
      <c r="B27" s="60" t="s">
        <v>1986</v>
      </c>
      <c r="C27" s="12" t="s">
        <v>30</v>
      </c>
      <c r="D27" s="50">
        <v>43084</v>
      </c>
      <c r="E27" s="12" t="s">
        <v>19</v>
      </c>
      <c r="F27" s="12"/>
    </row>
    <row r="28" spans="1:6" ht="50.25" customHeight="1">
      <c r="A28" s="56" t="s">
        <v>1475</v>
      </c>
      <c r="B28" s="60" t="s">
        <v>1476</v>
      </c>
      <c r="C28" s="12" t="s">
        <v>30</v>
      </c>
      <c r="D28" s="50">
        <v>43095</v>
      </c>
      <c r="E28" s="12" t="s">
        <v>19</v>
      </c>
      <c r="F28" s="12"/>
    </row>
    <row r="29" spans="1:6" ht="33.75" customHeight="1">
      <c r="A29" s="61" t="s">
        <v>1477</v>
      </c>
      <c r="B29" s="58" t="s">
        <v>1987</v>
      </c>
      <c r="C29" s="41" t="s">
        <v>1478</v>
      </c>
      <c r="D29" s="50">
        <v>43110</v>
      </c>
      <c r="E29" s="56" t="s">
        <v>19</v>
      </c>
      <c r="F29" s="11"/>
    </row>
    <row r="30" spans="1:6" ht="42.75">
      <c r="A30" s="61" t="s">
        <v>1479</v>
      </c>
      <c r="B30" s="58" t="s">
        <v>1481</v>
      </c>
      <c r="C30" s="41" t="s">
        <v>1478</v>
      </c>
      <c r="D30" s="50">
        <v>43132</v>
      </c>
      <c r="E30" s="56" t="s">
        <v>19</v>
      </c>
      <c r="F30" s="11"/>
    </row>
    <row r="31" spans="1:6">
      <c r="A31" s="61" t="s">
        <v>1480</v>
      </c>
      <c r="B31" s="376" t="s">
        <v>1482</v>
      </c>
      <c r="C31" s="41" t="s">
        <v>1478</v>
      </c>
      <c r="D31" s="50">
        <v>43136</v>
      </c>
      <c r="E31" s="56" t="s">
        <v>20</v>
      </c>
      <c r="F31" s="11"/>
    </row>
    <row r="32" spans="1:6" ht="105.75" customHeight="1">
      <c r="A32" s="61" t="s">
        <v>1849</v>
      </c>
      <c r="B32" s="376" t="s">
        <v>1850</v>
      </c>
      <c r="C32" s="41" t="s">
        <v>59</v>
      </c>
      <c r="D32" s="50">
        <v>43258</v>
      </c>
      <c r="E32" s="56" t="s">
        <v>20</v>
      </c>
      <c r="F32" s="11"/>
    </row>
    <row r="33" spans="1:6" ht="85.5">
      <c r="A33" s="61" t="s">
        <v>1988</v>
      </c>
      <c r="B33" s="376" t="s">
        <v>1989</v>
      </c>
      <c r="C33" s="41" t="s">
        <v>1591</v>
      </c>
      <c r="D33" s="500">
        <v>43315</v>
      </c>
      <c r="E33" s="56" t="s">
        <v>20</v>
      </c>
      <c r="F33" s="11"/>
    </row>
    <row r="34" spans="1:6">
      <c r="A34" s="61"/>
      <c r="B34" s="376"/>
      <c r="C34" s="41"/>
      <c r="D34" s="50"/>
      <c r="E34" s="56"/>
      <c r="F34" s="11"/>
    </row>
    <row r="35" spans="1:6">
      <c r="A35" s="61"/>
      <c r="B35" s="376"/>
      <c r="C35" s="41"/>
      <c r="D35" s="50"/>
      <c r="E35" s="56"/>
      <c r="F35" s="11"/>
    </row>
    <row r="36" spans="1:6">
      <c r="A36" s="61"/>
      <c r="B36" s="376"/>
      <c r="C36" s="41"/>
      <c r="D36" s="50"/>
      <c r="E36" s="56"/>
      <c r="F36" s="11"/>
    </row>
    <row r="37" spans="1:6">
      <c r="A37" s="61"/>
      <c r="B37" s="376"/>
      <c r="C37" s="41"/>
      <c r="D37" s="50"/>
      <c r="E37" s="56"/>
      <c r="F37" s="11"/>
    </row>
    <row r="38" spans="1:6">
      <c r="A38" s="11"/>
      <c r="B38" s="11"/>
      <c r="C38" s="11"/>
      <c r="D38" s="14"/>
      <c r="E38" s="56"/>
      <c r="F38" s="11"/>
    </row>
  </sheetData>
  <phoneticPr fontId="19" type="noConversion"/>
  <conditionalFormatting sqref="F2:F28">
    <cfRule type="expression" dxfId="5594" priority="1">
      <formula>MOD(ROW(),2)=1</formula>
    </cfRule>
  </conditionalFormatting>
  <conditionalFormatting sqref="A2:E28 C29:E30 A29:A37 E31:E38 B31:D37">
    <cfRule type="expression" dxfId="5593" priority="2">
      <formula>MOD(ROW(),2)=1</formula>
    </cfRule>
  </conditionalFormatting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里程碑!$A$2:$A$13</xm:f>
          </x14:formula1>
          <xm:sqref>E1:E1048576</xm:sqref>
        </x14:dataValidation>
        <x14:dataValidation type="list" allowBlank="1" showInputMessage="1" showErrorMessage="1" xr:uid="{00000000-0002-0000-0100-000001000000}">
          <x14:formula1>
            <xm:f>Data!$J$2:$J$11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58"/>
  <sheetViews>
    <sheetView tabSelected="1" zoomScale="115" zoomScaleNormal="115" workbookViewId="0">
      <pane xSplit="5" ySplit="3" topLeftCell="F4" activePane="bottomRight" state="frozen"/>
      <selection pane="topRight"/>
      <selection pane="bottomLeft"/>
      <selection pane="bottomRight" activeCell="D24" sqref="D24:D50"/>
    </sheetView>
  </sheetViews>
  <sheetFormatPr defaultColWidth="9" defaultRowHeight="14.25"/>
  <cols>
    <col min="1" max="1" width="6.625" bestFit="1" customWidth="1"/>
    <col min="2" max="2" width="9.125" style="107" customWidth="1"/>
    <col min="3" max="3" width="11.125" style="107" bestFit="1" customWidth="1"/>
    <col min="4" max="4" width="7.125" bestFit="1" customWidth="1"/>
    <col min="5" max="5" width="5.375" customWidth="1"/>
    <col min="6" max="6" width="19.125" customWidth="1"/>
    <col min="7" max="7" width="12.75" customWidth="1"/>
    <col min="8" max="8" width="18.25" customWidth="1"/>
    <col min="9" max="9" width="8.625" customWidth="1"/>
    <col min="10" max="10" width="11.75" customWidth="1"/>
    <col min="11" max="11" width="6.625" customWidth="1"/>
    <col min="12" max="12" width="12.125" customWidth="1"/>
  </cols>
  <sheetData>
    <row r="1" spans="1:13">
      <c r="A1" s="498" t="s">
        <v>2026</v>
      </c>
      <c r="B1" s="501" t="s">
        <v>2027</v>
      </c>
      <c r="C1" s="501" t="s">
        <v>2028</v>
      </c>
      <c r="D1" s="498" t="s">
        <v>2029</v>
      </c>
      <c r="E1" s="498" t="s">
        <v>2030</v>
      </c>
      <c r="F1" s="498" t="s">
        <v>2031</v>
      </c>
      <c r="G1" s="498" t="s">
        <v>2032</v>
      </c>
      <c r="H1" s="498" t="s">
        <v>2033</v>
      </c>
      <c r="I1" s="498" t="s">
        <v>2034</v>
      </c>
      <c r="J1" s="498" t="s">
        <v>2035</v>
      </c>
      <c r="K1" s="498" t="s">
        <v>2036</v>
      </c>
      <c r="L1" s="498" t="s">
        <v>2037</v>
      </c>
    </row>
    <row r="2" spans="1:13">
      <c r="A2" s="527" t="s">
        <v>34</v>
      </c>
      <c r="B2" s="528" t="s">
        <v>2</v>
      </c>
      <c r="C2" s="528" t="s">
        <v>3</v>
      </c>
      <c r="D2" s="527" t="s">
        <v>0</v>
      </c>
      <c r="E2" s="527" t="s">
        <v>22</v>
      </c>
      <c r="F2" s="527" t="s">
        <v>35</v>
      </c>
      <c r="G2" s="527"/>
      <c r="H2" s="527" t="s">
        <v>354</v>
      </c>
      <c r="I2" s="527"/>
      <c r="J2" s="527"/>
      <c r="K2" s="132" t="s">
        <v>36</v>
      </c>
      <c r="L2" s="11"/>
    </row>
    <row r="3" spans="1:13" s="19" customFormat="1">
      <c r="A3" s="527"/>
      <c r="B3" s="528"/>
      <c r="C3" s="528"/>
      <c r="D3" s="527"/>
      <c r="E3" s="527"/>
      <c r="F3" s="132" t="s">
        <v>37</v>
      </c>
      <c r="G3" s="132" t="s">
        <v>38</v>
      </c>
      <c r="H3" s="132" t="s">
        <v>39</v>
      </c>
      <c r="I3" s="132" t="s">
        <v>40</v>
      </c>
      <c r="J3" s="132" t="s">
        <v>41</v>
      </c>
      <c r="K3" s="132"/>
      <c r="L3" s="132" t="s">
        <v>6</v>
      </c>
      <c r="M3" s="135"/>
    </row>
    <row r="4" spans="1:13">
      <c r="A4" s="47" t="s">
        <v>42</v>
      </c>
      <c r="B4" s="48">
        <v>42779</v>
      </c>
      <c r="C4" s="48">
        <v>42825</v>
      </c>
      <c r="D4" s="47" t="s">
        <v>15</v>
      </c>
      <c r="E4" s="47"/>
      <c r="F4" s="47"/>
      <c r="G4" s="47"/>
      <c r="H4" s="47"/>
      <c r="I4" s="47"/>
      <c r="J4" s="47"/>
      <c r="K4" s="47"/>
      <c r="L4" s="47"/>
    </row>
    <row r="5" spans="1:13" ht="171" hidden="1">
      <c r="A5" s="47" t="s">
        <v>43</v>
      </c>
      <c r="B5" s="48">
        <v>42830</v>
      </c>
      <c r="C5" s="48">
        <v>42839</v>
      </c>
      <c r="D5" s="47" t="s">
        <v>15</v>
      </c>
      <c r="E5" s="47" t="s">
        <v>31</v>
      </c>
      <c r="F5" s="49" t="s">
        <v>44</v>
      </c>
      <c r="G5" s="49" t="s">
        <v>45</v>
      </c>
      <c r="H5" s="49" t="s">
        <v>46</v>
      </c>
      <c r="I5" s="49" t="s">
        <v>47</v>
      </c>
      <c r="J5" s="49" t="s">
        <v>48</v>
      </c>
      <c r="K5" s="49"/>
      <c r="L5" s="47"/>
    </row>
    <row r="6" spans="1:13" ht="299.25" hidden="1">
      <c r="A6" s="47" t="s">
        <v>49</v>
      </c>
      <c r="B6" s="48">
        <v>42842</v>
      </c>
      <c r="C6" s="48">
        <v>42860</v>
      </c>
      <c r="D6" s="47" t="s">
        <v>15</v>
      </c>
      <c r="E6" s="47"/>
      <c r="F6" s="49" t="s">
        <v>50</v>
      </c>
      <c r="G6" s="57" t="s">
        <v>355</v>
      </c>
      <c r="H6" s="49" t="s">
        <v>373</v>
      </c>
      <c r="I6" s="49" t="s">
        <v>374</v>
      </c>
      <c r="J6" s="58" t="s">
        <v>687</v>
      </c>
      <c r="K6" s="47"/>
      <c r="L6" s="47"/>
    </row>
    <row r="7" spans="1:13" ht="327.75" hidden="1">
      <c r="A7" s="57" t="s">
        <v>352</v>
      </c>
      <c r="B7" s="48">
        <v>42863</v>
      </c>
      <c r="C7" s="48">
        <v>42882</v>
      </c>
      <c r="D7" s="57" t="s">
        <v>353</v>
      </c>
      <c r="E7" s="47"/>
      <c r="F7" s="58" t="s">
        <v>375</v>
      </c>
      <c r="G7" s="58" t="s">
        <v>581</v>
      </c>
      <c r="H7" s="58" t="s">
        <v>583</v>
      </c>
      <c r="I7" s="47"/>
      <c r="J7" s="58" t="s">
        <v>582</v>
      </c>
      <c r="K7" s="47"/>
      <c r="L7" s="47"/>
    </row>
    <row r="8" spans="1:13" ht="409.5" hidden="1">
      <c r="A8" s="57" t="s">
        <v>551</v>
      </c>
      <c r="B8" s="48">
        <v>42886</v>
      </c>
      <c r="C8" s="48">
        <v>42909</v>
      </c>
      <c r="D8" s="57" t="s">
        <v>552</v>
      </c>
      <c r="E8" s="47" t="s">
        <v>662</v>
      </c>
      <c r="F8" s="58" t="s">
        <v>649</v>
      </c>
      <c r="G8" s="47"/>
      <c r="H8" s="58" t="s">
        <v>678</v>
      </c>
      <c r="I8" s="58" t="s">
        <v>679</v>
      </c>
      <c r="J8" s="58" t="s">
        <v>688</v>
      </c>
      <c r="K8" s="47"/>
      <c r="L8" s="47"/>
    </row>
    <row r="9" spans="1:13" ht="256.5" hidden="1">
      <c r="A9" s="57" t="s">
        <v>647</v>
      </c>
      <c r="B9" s="48">
        <v>42912</v>
      </c>
      <c r="C9" s="48">
        <v>42923</v>
      </c>
      <c r="D9" s="47" t="s">
        <v>17</v>
      </c>
      <c r="E9" s="47"/>
      <c r="F9" s="58" t="s">
        <v>689</v>
      </c>
      <c r="G9" s="47"/>
      <c r="H9" s="58" t="s">
        <v>819</v>
      </c>
      <c r="I9" s="47"/>
      <c r="J9" s="47"/>
      <c r="K9" s="47"/>
      <c r="L9" s="47"/>
    </row>
    <row r="10" spans="1:13" ht="313.5" hidden="1">
      <c r="A10" s="57" t="s">
        <v>731</v>
      </c>
      <c r="B10" s="48">
        <v>42926</v>
      </c>
      <c r="C10" s="48">
        <v>42937</v>
      </c>
      <c r="D10" s="47" t="s">
        <v>17</v>
      </c>
      <c r="E10" s="47"/>
      <c r="F10" s="58" t="s">
        <v>732</v>
      </c>
      <c r="G10" s="47"/>
      <c r="H10" s="58" t="s">
        <v>817</v>
      </c>
      <c r="I10" s="47" t="s">
        <v>818</v>
      </c>
      <c r="J10" s="58" t="s">
        <v>896</v>
      </c>
      <c r="K10" s="47"/>
      <c r="L10" s="47"/>
    </row>
    <row r="11" spans="1:13" ht="174" hidden="1" customHeight="1">
      <c r="A11" s="57" t="s">
        <v>820</v>
      </c>
      <c r="B11" s="48">
        <v>42940</v>
      </c>
      <c r="C11" s="48">
        <v>42951</v>
      </c>
      <c r="D11" s="47" t="s">
        <v>17</v>
      </c>
      <c r="E11" s="47" t="s">
        <v>888</v>
      </c>
      <c r="F11" s="58" t="s">
        <v>894</v>
      </c>
      <c r="G11" s="58" t="s">
        <v>832</v>
      </c>
      <c r="H11" s="58" t="s">
        <v>895</v>
      </c>
      <c r="I11" s="57" t="s">
        <v>901</v>
      </c>
      <c r="J11" s="58" t="s">
        <v>902</v>
      </c>
      <c r="K11" s="47"/>
      <c r="L11" s="47"/>
    </row>
    <row r="12" spans="1:13" ht="242.25" hidden="1">
      <c r="A12" s="154" t="s">
        <v>887</v>
      </c>
      <c r="B12" s="14">
        <v>42954</v>
      </c>
      <c r="C12" s="14">
        <v>42965</v>
      </c>
      <c r="D12" s="155" t="s">
        <v>17</v>
      </c>
      <c r="E12" s="24" t="s">
        <v>1003</v>
      </c>
      <c r="F12" s="58" t="s">
        <v>897</v>
      </c>
      <c r="G12" s="156" t="s">
        <v>898</v>
      </c>
      <c r="H12" s="58" t="s">
        <v>1002</v>
      </c>
      <c r="I12" s="11"/>
      <c r="J12" s="11"/>
      <c r="K12" s="11"/>
      <c r="L12" s="11"/>
    </row>
    <row r="13" spans="1:13" ht="270.75" hidden="1">
      <c r="A13" s="24" t="s">
        <v>983</v>
      </c>
      <c r="B13" s="14">
        <v>42968</v>
      </c>
      <c r="C13" s="14">
        <v>42986</v>
      </c>
      <c r="D13" s="24" t="s">
        <v>984</v>
      </c>
      <c r="E13" s="11" t="s">
        <v>1096</v>
      </c>
      <c r="F13" s="58" t="s">
        <v>1004</v>
      </c>
      <c r="G13" s="58" t="s">
        <v>1005</v>
      </c>
      <c r="H13" s="49" t="s">
        <v>1093</v>
      </c>
      <c r="I13" s="49" t="s">
        <v>1095</v>
      </c>
      <c r="J13" s="49" t="s">
        <v>1094</v>
      </c>
      <c r="K13" s="11"/>
      <c r="L13" s="11"/>
    </row>
    <row r="14" spans="1:13" ht="156.75" hidden="1">
      <c r="A14" s="24" t="s">
        <v>1071</v>
      </c>
      <c r="B14" s="14">
        <v>42989</v>
      </c>
      <c r="C14" s="14">
        <v>43000</v>
      </c>
      <c r="D14" s="24" t="s">
        <v>1072</v>
      </c>
      <c r="E14" s="11"/>
      <c r="F14" s="58" t="s">
        <v>1098</v>
      </c>
      <c r="G14" s="11"/>
      <c r="H14" s="58" t="s">
        <v>1145</v>
      </c>
      <c r="I14" s="24" t="s">
        <v>1146</v>
      </c>
      <c r="J14" s="11"/>
      <c r="K14" s="11"/>
      <c r="L14" s="11"/>
    </row>
    <row r="15" spans="1:13" ht="228" hidden="1">
      <c r="A15" s="516" t="s">
        <v>1143</v>
      </c>
      <c r="B15" s="519">
        <v>43003</v>
      </c>
      <c r="C15" s="519">
        <v>43028</v>
      </c>
      <c r="D15" s="516" t="s">
        <v>1144</v>
      </c>
      <c r="E15" s="516" t="s">
        <v>1234</v>
      </c>
      <c r="F15" s="58" t="s">
        <v>1150</v>
      </c>
      <c r="G15" s="11"/>
      <c r="H15" s="58" t="s">
        <v>1245</v>
      </c>
      <c r="I15" s="11"/>
      <c r="J15" s="11"/>
      <c r="K15" s="11"/>
      <c r="L15" s="11"/>
    </row>
    <row r="16" spans="1:13" ht="409.5" hidden="1">
      <c r="A16" s="517"/>
      <c r="B16" s="520"/>
      <c r="C16" s="520"/>
      <c r="D16" s="517"/>
      <c r="E16" s="525"/>
      <c r="F16" s="58" t="s">
        <v>1147</v>
      </c>
      <c r="G16" s="11"/>
      <c r="H16" s="58" t="s">
        <v>1243</v>
      </c>
      <c r="I16" s="24" t="s">
        <v>1257</v>
      </c>
      <c r="J16" s="24" t="s">
        <v>1257</v>
      </c>
      <c r="K16" s="11"/>
      <c r="L16" s="11"/>
    </row>
    <row r="17" spans="1:26" ht="327.75" hidden="1">
      <c r="A17" s="517"/>
      <c r="B17" s="520"/>
      <c r="C17" s="520"/>
      <c r="D17" s="517"/>
      <c r="E17" s="525"/>
      <c r="F17" s="58" t="s">
        <v>1149</v>
      </c>
      <c r="G17" s="11"/>
      <c r="H17" s="58" t="s">
        <v>1244</v>
      </c>
      <c r="I17" s="11"/>
      <c r="J17" s="11"/>
      <c r="K17" s="11"/>
      <c r="L17" s="11"/>
    </row>
    <row r="18" spans="1:26" ht="85.5" hidden="1">
      <c r="A18" s="518"/>
      <c r="B18" s="521"/>
      <c r="C18" s="521"/>
      <c r="D18" s="518"/>
      <c r="E18" s="526"/>
      <c r="F18" s="58" t="s">
        <v>1148</v>
      </c>
      <c r="G18" s="11"/>
      <c r="H18" s="58" t="s">
        <v>1246</v>
      </c>
      <c r="I18" s="11"/>
      <c r="J18" s="11"/>
      <c r="K18" s="11"/>
      <c r="L18" s="11"/>
    </row>
    <row r="19" spans="1:26" ht="379.5" hidden="1" customHeight="1">
      <c r="A19" s="24" t="s">
        <v>1232</v>
      </c>
      <c r="B19" s="14">
        <v>43031</v>
      </c>
      <c r="C19" s="14">
        <v>43049</v>
      </c>
      <c r="D19" s="24" t="s">
        <v>1233</v>
      </c>
      <c r="E19" s="11"/>
      <c r="F19" s="58" t="s">
        <v>1247</v>
      </c>
      <c r="G19" s="58" t="s">
        <v>1267</v>
      </c>
      <c r="H19" s="58" t="s">
        <v>1368</v>
      </c>
      <c r="I19" s="24" t="s">
        <v>1376</v>
      </c>
      <c r="J19" s="24" t="s">
        <v>1377</v>
      </c>
      <c r="K19" s="11"/>
      <c r="L19" s="11"/>
    </row>
    <row r="20" spans="1:26" ht="267" hidden="1" customHeight="1">
      <c r="A20" s="24" t="s">
        <v>1291</v>
      </c>
      <c r="B20" s="14">
        <v>43052</v>
      </c>
      <c r="C20" s="14">
        <v>43070</v>
      </c>
      <c r="D20" s="24" t="s">
        <v>1292</v>
      </c>
      <c r="E20" s="11"/>
      <c r="F20" s="58" t="s">
        <v>1366</v>
      </c>
      <c r="G20" s="11"/>
      <c r="H20" s="58" t="s">
        <v>1367</v>
      </c>
      <c r="I20" s="24" t="s">
        <v>1376</v>
      </c>
      <c r="J20" s="24" t="s">
        <v>1376</v>
      </c>
      <c r="K20" s="11"/>
      <c r="L20" s="11"/>
    </row>
    <row r="21" spans="1:26" ht="409.5" hidden="1">
      <c r="A21" s="24" t="s">
        <v>1345</v>
      </c>
      <c r="B21" s="14">
        <v>43073</v>
      </c>
      <c r="C21" s="14">
        <v>43098</v>
      </c>
      <c r="D21" s="24" t="s">
        <v>1346</v>
      </c>
      <c r="E21" s="11"/>
      <c r="F21" s="58" t="s">
        <v>1369</v>
      </c>
      <c r="G21" s="11"/>
      <c r="H21" s="24"/>
      <c r="I21" s="11"/>
      <c r="J21" s="11"/>
      <c r="K21" s="11"/>
      <c r="L21" s="11"/>
    </row>
    <row r="22" spans="1:26" ht="270.75" hidden="1">
      <c r="A22" s="11" t="s">
        <v>1414</v>
      </c>
      <c r="B22" s="14">
        <v>43102</v>
      </c>
      <c r="C22" s="14">
        <v>43126</v>
      </c>
      <c r="D22" s="24" t="s">
        <v>1346</v>
      </c>
      <c r="E22" s="11"/>
      <c r="F22" s="58" t="s">
        <v>1494</v>
      </c>
      <c r="G22" s="11"/>
      <c r="H22" s="11"/>
      <c r="I22" s="11"/>
      <c r="J22" s="11"/>
      <c r="K22" s="11"/>
      <c r="L22" s="11"/>
    </row>
    <row r="23" spans="1:26" ht="299.25" hidden="1">
      <c r="A23" s="24" t="s">
        <v>1486</v>
      </c>
      <c r="B23" s="14">
        <v>43156</v>
      </c>
      <c r="C23" s="14">
        <v>43189</v>
      </c>
      <c r="D23" s="24" t="s">
        <v>1487</v>
      </c>
      <c r="E23" s="11"/>
      <c r="F23" s="58" t="s">
        <v>1569</v>
      </c>
      <c r="H23" s="11"/>
      <c r="I23" s="11"/>
      <c r="J23" s="11"/>
      <c r="K23" s="11"/>
      <c r="L23" s="11"/>
    </row>
    <row r="24" spans="1:26">
      <c r="A24" s="522" t="s">
        <v>1567</v>
      </c>
      <c r="B24" s="519">
        <v>43192</v>
      </c>
      <c r="C24" s="519">
        <v>43217</v>
      </c>
      <c r="D24" s="516" t="s">
        <v>1568</v>
      </c>
      <c r="E24" s="513"/>
      <c r="F24" s="505" t="s">
        <v>1584</v>
      </c>
      <c r="G24" s="502"/>
      <c r="H24" s="502"/>
      <c r="I24" s="502"/>
      <c r="J24" s="508"/>
      <c r="K24" s="502"/>
      <c r="L24" s="502"/>
      <c r="M24" s="509"/>
      <c r="N24" s="511"/>
      <c r="O24" s="511"/>
      <c r="P24" s="511"/>
      <c r="Q24" s="511"/>
      <c r="R24" s="502"/>
      <c r="S24" s="502"/>
      <c r="T24" s="502"/>
      <c r="U24" s="502"/>
      <c r="V24" s="502"/>
      <c r="W24" s="502"/>
      <c r="X24" s="502"/>
      <c r="Y24" s="502"/>
      <c r="Z24" s="502"/>
    </row>
    <row r="25" spans="1:26">
      <c r="A25" s="523"/>
      <c r="B25" s="520"/>
      <c r="C25" s="520"/>
      <c r="D25" s="517"/>
      <c r="E25" s="514"/>
      <c r="F25" s="506"/>
      <c r="G25" s="503"/>
      <c r="H25" s="503"/>
      <c r="I25" s="503"/>
      <c r="J25" s="503"/>
      <c r="K25" s="503"/>
      <c r="L25" s="503"/>
      <c r="M25" s="510"/>
      <c r="N25" s="512"/>
      <c r="O25" s="512"/>
      <c r="P25" s="512"/>
      <c r="Q25" s="512"/>
      <c r="R25" s="503"/>
      <c r="S25" s="503"/>
      <c r="T25" s="503"/>
      <c r="U25" s="503"/>
      <c r="V25" s="503"/>
      <c r="W25" s="503"/>
      <c r="X25" s="503"/>
      <c r="Y25" s="503"/>
      <c r="Z25" s="503"/>
    </row>
    <row r="26" spans="1:26">
      <c r="A26" s="523"/>
      <c r="B26" s="520"/>
      <c r="C26" s="520"/>
      <c r="D26" s="517"/>
      <c r="E26" s="514"/>
      <c r="F26" s="506"/>
      <c r="G26" s="503"/>
      <c r="H26" s="503"/>
      <c r="I26" s="503"/>
      <c r="J26" s="503"/>
      <c r="K26" s="503"/>
      <c r="L26" s="503"/>
      <c r="M26" s="510"/>
      <c r="N26" s="512"/>
      <c r="O26" s="512"/>
      <c r="P26" s="512"/>
      <c r="Q26" s="512"/>
      <c r="R26" s="503"/>
      <c r="S26" s="503"/>
      <c r="T26" s="503"/>
      <c r="U26" s="503"/>
      <c r="V26" s="503"/>
      <c r="W26" s="503"/>
      <c r="X26" s="503"/>
      <c r="Y26" s="503"/>
      <c r="Z26" s="503"/>
    </row>
    <row r="27" spans="1:26">
      <c r="A27" s="523"/>
      <c r="B27" s="520"/>
      <c r="C27" s="520"/>
      <c r="D27" s="517"/>
      <c r="E27" s="514"/>
      <c r="F27" s="506"/>
      <c r="G27" s="503"/>
      <c r="H27" s="503"/>
      <c r="I27" s="503"/>
      <c r="J27" s="503"/>
      <c r="K27" s="503"/>
      <c r="L27" s="503"/>
      <c r="M27" s="510"/>
      <c r="N27" s="512"/>
      <c r="O27" s="512"/>
      <c r="P27" s="512"/>
      <c r="Q27" s="512"/>
      <c r="R27" s="503"/>
      <c r="S27" s="503"/>
      <c r="T27" s="503"/>
      <c r="U27" s="503"/>
      <c r="V27" s="503"/>
      <c r="W27" s="503"/>
      <c r="X27" s="503"/>
      <c r="Y27" s="503"/>
      <c r="Z27" s="503"/>
    </row>
    <row r="28" spans="1:26">
      <c r="A28" s="523"/>
      <c r="B28" s="520"/>
      <c r="C28" s="520"/>
      <c r="D28" s="517"/>
      <c r="E28" s="514"/>
      <c r="F28" s="506"/>
      <c r="G28" s="503"/>
      <c r="H28" s="503"/>
      <c r="I28" s="503"/>
      <c r="J28" s="503"/>
      <c r="K28" s="503"/>
      <c r="L28" s="503"/>
      <c r="M28" s="510"/>
      <c r="N28" s="512"/>
      <c r="O28" s="512"/>
      <c r="P28" s="512"/>
      <c r="Q28" s="512"/>
      <c r="R28" s="503"/>
      <c r="S28" s="503"/>
      <c r="T28" s="503"/>
      <c r="U28" s="503"/>
      <c r="V28" s="503"/>
      <c r="W28" s="503"/>
      <c r="X28" s="503"/>
      <c r="Y28" s="503"/>
      <c r="Z28" s="503"/>
    </row>
    <row r="29" spans="1:26">
      <c r="A29" s="523"/>
      <c r="B29" s="520"/>
      <c r="C29" s="520"/>
      <c r="D29" s="517"/>
      <c r="E29" s="514"/>
      <c r="F29" s="506"/>
      <c r="G29" s="503"/>
      <c r="H29" s="503"/>
      <c r="I29" s="503"/>
      <c r="J29" s="503"/>
      <c r="K29" s="503"/>
      <c r="L29" s="503"/>
      <c r="M29" s="510"/>
      <c r="N29" s="512"/>
      <c r="O29" s="512"/>
      <c r="P29" s="512"/>
      <c r="Q29" s="512"/>
      <c r="R29" s="503"/>
      <c r="S29" s="503"/>
      <c r="T29" s="503"/>
      <c r="U29" s="503"/>
      <c r="V29" s="503"/>
      <c r="W29" s="503"/>
      <c r="X29" s="503"/>
      <c r="Y29" s="503"/>
      <c r="Z29" s="503"/>
    </row>
    <row r="30" spans="1:26">
      <c r="A30" s="523"/>
      <c r="B30" s="520"/>
      <c r="C30" s="520"/>
      <c r="D30" s="517"/>
      <c r="E30" s="514"/>
      <c r="F30" s="506"/>
      <c r="G30" s="503"/>
      <c r="H30" s="503"/>
      <c r="I30" s="503"/>
      <c r="J30" s="503"/>
      <c r="K30" s="503"/>
      <c r="L30" s="503"/>
      <c r="M30" s="510"/>
      <c r="N30" s="512"/>
      <c r="O30" s="512"/>
      <c r="P30" s="512"/>
      <c r="Q30" s="512"/>
      <c r="R30" s="503"/>
      <c r="S30" s="503"/>
      <c r="T30" s="503"/>
      <c r="U30" s="503"/>
      <c r="V30" s="503"/>
      <c r="W30" s="503"/>
      <c r="X30" s="503"/>
      <c r="Y30" s="503"/>
      <c r="Z30" s="503"/>
    </row>
    <row r="31" spans="1:26">
      <c r="A31" s="523"/>
      <c r="B31" s="520"/>
      <c r="C31" s="520"/>
      <c r="D31" s="517"/>
      <c r="E31" s="514"/>
      <c r="F31" s="506"/>
      <c r="G31" s="503"/>
      <c r="H31" s="503"/>
      <c r="I31" s="503"/>
      <c r="J31" s="503"/>
      <c r="K31" s="503"/>
      <c r="L31" s="503"/>
      <c r="M31" s="510"/>
      <c r="N31" s="512"/>
      <c r="O31" s="512"/>
      <c r="P31" s="512"/>
      <c r="Q31" s="512"/>
      <c r="R31" s="503"/>
      <c r="S31" s="503"/>
      <c r="T31" s="503"/>
      <c r="U31" s="503"/>
      <c r="V31" s="503"/>
      <c r="W31" s="503"/>
      <c r="X31" s="503"/>
      <c r="Y31" s="503"/>
      <c r="Z31" s="503"/>
    </row>
    <row r="32" spans="1:26">
      <c r="A32" s="523"/>
      <c r="B32" s="520"/>
      <c r="C32" s="520"/>
      <c r="D32" s="517"/>
      <c r="E32" s="514"/>
      <c r="F32" s="506"/>
      <c r="G32" s="503"/>
      <c r="H32" s="503"/>
      <c r="I32" s="503"/>
      <c r="J32" s="503"/>
      <c r="K32" s="503"/>
      <c r="L32" s="503"/>
      <c r="M32" s="510"/>
      <c r="N32" s="512"/>
      <c r="O32" s="512"/>
      <c r="P32" s="512"/>
      <c r="Q32" s="512"/>
      <c r="R32" s="503"/>
      <c r="S32" s="503"/>
      <c r="T32" s="503"/>
      <c r="U32" s="503"/>
      <c r="V32" s="503"/>
      <c r="W32" s="503"/>
      <c r="X32" s="503"/>
      <c r="Y32" s="503"/>
      <c r="Z32" s="503"/>
    </row>
    <row r="33" spans="1:26">
      <c r="A33" s="523"/>
      <c r="B33" s="520"/>
      <c r="C33" s="520"/>
      <c r="D33" s="517"/>
      <c r="E33" s="514"/>
      <c r="F33" s="506"/>
      <c r="G33" s="503"/>
      <c r="H33" s="503"/>
      <c r="I33" s="503"/>
      <c r="J33" s="503"/>
      <c r="K33" s="503"/>
      <c r="L33" s="503"/>
      <c r="M33" s="510"/>
      <c r="N33" s="512"/>
      <c r="O33" s="512"/>
      <c r="P33" s="512"/>
      <c r="Q33" s="512"/>
      <c r="R33" s="503"/>
      <c r="S33" s="503"/>
      <c r="T33" s="503"/>
      <c r="U33" s="503"/>
      <c r="V33" s="503"/>
      <c r="W33" s="503"/>
      <c r="X33" s="503"/>
      <c r="Y33" s="503"/>
      <c r="Z33" s="503"/>
    </row>
    <row r="34" spans="1:26">
      <c r="A34" s="523"/>
      <c r="B34" s="520"/>
      <c r="C34" s="520"/>
      <c r="D34" s="517"/>
      <c r="E34" s="514"/>
      <c r="F34" s="506"/>
      <c r="G34" s="503"/>
      <c r="H34" s="503"/>
      <c r="I34" s="503"/>
      <c r="J34" s="503"/>
      <c r="K34" s="503"/>
      <c r="L34" s="503"/>
      <c r="M34" s="510"/>
      <c r="N34" s="512"/>
      <c r="O34" s="512"/>
      <c r="P34" s="512"/>
      <c r="Q34" s="512"/>
      <c r="R34" s="503"/>
      <c r="S34" s="503"/>
      <c r="T34" s="503"/>
      <c r="U34" s="503"/>
      <c r="V34" s="503"/>
      <c r="W34" s="503"/>
      <c r="X34" s="503"/>
      <c r="Y34" s="503"/>
      <c r="Z34" s="503"/>
    </row>
    <row r="35" spans="1:26">
      <c r="A35" s="523"/>
      <c r="B35" s="520"/>
      <c r="C35" s="520"/>
      <c r="D35" s="517"/>
      <c r="E35" s="514"/>
      <c r="F35" s="506"/>
      <c r="G35" s="503"/>
      <c r="H35" s="503"/>
      <c r="I35" s="503"/>
      <c r="J35" s="503"/>
      <c r="K35" s="503"/>
      <c r="L35" s="503"/>
      <c r="M35" s="510"/>
      <c r="N35" s="512"/>
      <c r="O35" s="512"/>
      <c r="P35" s="512"/>
      <c r="Q35" s="512"/>
      <c r="R35" s="503"/>
      <c r="S35" s="503"/>
      <c r="T35" s="503"/>
      <c r="U35" s="503"/>
      <c r="V35" s="503"/>
      <c r="W35" s="503"/>
      <c r="X35" s="503"/>
      <c r="Y35" s="503"/>
      <c r="Z35" s="503"/>
    </row>
    <row r="36" spans="1:26">
      <c r="A36" s="523"/>
      <c r="B36" s="520"/>
      <c r="C36" s="520"/>
      <c r="D36" s="517"/>
      <c r="E36" s="514"/>
      <c r="F36" s="506"/>
      <c r="G36" s="503"/>
      <c r="H36" s="503"/>
      <c r="I36" s="503"/>
      <c r="J36" s="503"/>
      <c r="K36" s="503"/>
      <c r="L36" s="503"/>
      <c r="M36" s="510"/>
      <c r="N36" s="512"/>
      <c r="O36" s="512"/>
      <c r="P36" s="512"/>
      <c r="Q36" s="512"/>
      <c r="R36" s="503"/>
      <c r="S36" s="503"/>
      <c r="T36" s="503"/>
      <c r="U36" s="503"/>
      <c r="V36" s="503"/>
      <c r="W36" s="503"/>
      <c r="X36" s="503"/>
      <c r="Y36" s="503"/>
      <c r="Z36" s="503"/>
    </row>
    <row r="37" spans="1:26">
      <c r="A37" s="523"/>
      <c r="B37" s="520"/>
      <c r="C37" s="520"/>
      <c r="D37" s="517"/>
      <c r="E37" s="514"/>
      <c r="F37" s="506"/>
      <c r="G37" s="503"/>
      <c r="H37" s="503"/>
      <c r="I37" s="503"/>
      <c r="J37" s="503"/>
      <c r="K37" s="503"/>
      <c r="L37" s="503"/>
      <c r="M37" s="510"/>
      <c r="N37" s="512"/>
      <c r="O37" s="512"/>
      <c r="P37" s="512"/>
      <c r="Q37" s="512"/>
      <c r="R37" s="503"/>
      <c r="S37" s="503"/>
      <c r="T37" s="503"/>
      <c r="U37" s="503"/>
      <c r="V37" s="503"/>
      <c r="W37" s="503"/>
      <c r="X37" s="503"/>
      <c r="Y37" s="503"/>
      <c r="Z37" s="503"/>
    </row>
    <row r="38" spans="1:26">
      <c r="A38" s="523"/>
      <c r="B38" s="520"/>
      <c r="C38" s="520"/>
      <c r="D38" s="517"/>
      <c r="E38" s="514"/>
      <c r="F38" s="506"/>
      <c r="G38" s="503"/>
      <c r="H38" s="503"/>
      <c r="I38" s="503"/>
      <c r="J38" s="503"/>
      <c r="K38" s="503"/>
      <c r="L38" s="503"/>
      <c r="M38" s="510"/>
      <c r="N38" s="512"/>
      <c r="O38" s="512"/>
      <c r="P38" s="512"/>
      <c r="Q38" s="512"/>
      <c r="R38" s="503"/>
      <c r="S38" s="503"/>
      <c r="T38" s="503"/>
      <c r="U38" s="503"/>
      <c r="V38" s="503"/>
      <c r="W38" s="503"/>
      <c r="X38" s="503"/>
      <c r="Y38" s="503"/>
      <c r="Z38" s="503"/>
    </row>
    <row r="39" spans="1:26">
      <c r="A39" s="523"/>
      <c r="B39" s="520"/>
      <c r="C39" s="520"/>
      <c r="D39" s="517"/>
      <c r="E39" s="514"/>
      <c r="F39" s="506"/>
      <c r="G39" s="503"/>
      <c r="H39" s="503"/>
      <c r="I39" s="503"/>
      <c r="J39" s="503"/>
      <c r="K39" s="503"/>
      <c r="L39" s="503"/>
      <c r="M39" s="510"/>
      <c r="N39" s="512"/>
      <c r="O39" s="512"/>
      <c r="P39" s="512"/>
      <c r="Q39" s="512"/>
      <c r="R39" s="503"/>
      <c r="S39" s="503"/>
      <c r="T39" s="503"/>
      <c r="U39" s="503"/>
      <c r="V39" s="503"/>
      <c r="W39" s="503"/>
      <c r="X39" s="503"/>
      <c r="Y39" s="503"/>
      <c r="Z39" s="503"/>
    </row>
    <row r="40" spans="1:26">
      <c r="A40" s="523"/>
      <c r="B40" s="520"/>
      <c r="C40" s="520"/>
      <c r="D40" s="517"/>
      <c r="E40" s="514"/>
      <c r="F40" s="506"/>
      <c r="G40" s="503"/>
      <c r="H40" s="503"/>
      <c r="I40" s="503"/>
      <c r="J40" s="503"/>
      <c r="K40" s="503"/>
      <c r="L40" s="503"/>
      <c r="M40" s="510"/>
      <c r="N40" s="512"/>
      <c r="O40" s="512"/>
      <c r="P40" s="512"/>
      <c r="Q40" s="512"/>
      <c r="R40" s="503"/>
      <c r="S40" s="503"/>
      <c r="T40" s="503"/>
      <c r="U40" s="503"/>
      <c r="V40" s="503"/>
      <c r="W40" s="503"/>
      <c r="X40" s="503"/>
      <c r="Y40" s="503"/>
      <c r="Z40" s="503"/>
    </row>
    <row r="41" spans="1:26">
      <c r="A41" s="523"/>
      <c r="B41" s="520"/>
      <c r="C41" s="520"/>
      <c r="D41" s="517"/>
      <c r="E41" s="514"/>
      <c r="F41" s="506"/>
      <c r="G41" s="503"/>
      <c r="H41" s="503"/>
      <c r="I41" s="503"/>
      <c r="J41" s="503"/>
      <c r="K41" s="503"/>
      <c r="L41" s="503"/>
      <c r="M41" s="510"/>
      <c r="N41" s="512"/>
      <c r="O41" s="512"/>
      <c r="P41" s="512"/>
      <c r="Q41" s="512"/>
      <c r="R41" s="503"/>
      <c r="S41" s="503"/>
      <c r="T41" s="503"/>
      <c r="U41" s="503"/>
      <c r="V41" s="503"/>
      <c r="W41" s="503"/>
      <c r="X41" s="503"/>
      <c r="Y41" s="503"/>
      <c r="Z41" s="503"/>
    </row>
    <row r="42" spans="1:26" ht="8.25" customHeight="1">
      <c r="A42" s="523"/>
      <c r="B42" s="520"/>
      <c r="C42" s="520"/>
      <c r="D42" s="517"/>
      <c r="E42" s="514"/>
      <c r="F42" s="506"/>
      <c r="G42" s="503"/>
      <c r="H42" s="503"/>
      <c r="I42" s="503"/>
      <c r="J42" s="503"/>
      <c r="K42" s="503"/>
      <c r="L42" s="503"/>
      <c r="M42" s="510"/>
      <c r="N42" s="512"/>
      <c r="O42" s="512"/>
      <c r="P42" s="512"/>
      <c r="Q42" s="512"/>
      <c r="R42" s="503"/>
      <c r="S42" s="503"/>
      <c r="T42" s="503"/>
      <c r="U42" s="503"/>
      <c r="V42" s="503"/>
      <c r="W42" s="503"/>
      <c r="X42" s="503"/>
      <c r="Y42" s="503"/>
      <c r="Z42" s="503"/>
    </row>
    <row r="43" spans="1:26" hidden="1">
      <c r="A43" s="523"/>
      <c r="B43" s="520"/>
      <c r="C43" s="520"/>
      <c r="D43" s="517"/>
      <c r="E43" s="514"/>
      <c r="F43" s="506"/>
      <c r="G43" s="503"/>
      <c r="H43" s="503"/>
      <c r="I43" s="503"/>
      <c r="J43" s="503"/>
      <c r="K43" s="503"/>
      <c r="L43" s="503"/>
      <c r="M43" s="510"/>
      <c r="N43" s="512"/>
      <c r="O43" s="512"/>
      <c r="P43" s="512"/>
      <c r="Q43" s="512"/>
      <c r="R43" s="504"/>
      <c r="S43" s="504"/>
      <c r="T43" s="504"/>
      <c r="U43" s="504"/>
      <c r="V43" s="504"/>
      <c r="W43" s="504"/>
      <c r="X43" s="504"/>
      <c r="Y43" s="504"/>
      <c r="Z43" s="504"/>
    </row>
    <row r="44" spans="1:26" hidden="1">
      <c r="A44" s="523"/>
      <c r="B44" s="520"/>
      <c r="C44" s="520"/>
      <c r="D44" s="517"/>
      <c r="E44" s="514"/>
      <c r="F44" s="506"/>
      <c r="G44" s="503"/>
      <c r="H44" s="503"/>
      <c r="I44" s="503"/>
      <c r="J44" s="503"/>
      <c r="K44" s="503"/>
      <c r="L44" s="503"/>
      <c r="M44" s="510"/>
      <c r="N44" s="512"/>
      <c r="O44" s="512"/>
      <c r="P44" s="512"/>
      <c r="Q44" s="512"/>
    </row>
    <row r="45" spans="1:26" ht="11.25" hidden="1" customHeight="1">
      <c r="A45" s="523"/>
      <c r="B45" s="520"/>
      <c r="C45" s="520"/>
      <c r="D45" s="517"/>
      <c r="E45" s="514"/>
      <c r="F45" s="506"/>
      <c r="G45" s="503"/>
      <c r="H45" s="503"/>
      <c r="I45" s="503"/>
      <c r="J45" s="503"/>
      <c r="K45" s="503"/>
      <c r="L45" s="503"/>
      <c r="M45" s="510"/>
      <c r="N45" s="512"/>
      <c r="O45" s="512"/>
      <c r="P45" s="512"/>
      <c r="Q45" s="512"/>
    </row>
    <row r="46" spans="1:26" hidden="1">
      <c r="A46" s="523"/>
      <c r="B46" s="520"/>
      <c r="C46" s="520"/>
      <c r="D46" s="517"/>
      <c r="E46" s="514"/>
      <c r="F46" s="506"/>
      <c r="G46" s="503"/>
      <c r="H46" s="503"/>
      <c r="I46" s="503"/>
      <c r="J46" s="503"/>
      <c r="K46" s="503"/>
      <c r="L46" s="503"/>
      <c r="M46" s="510"/>
      <c r="N46" s="512"/>
      <c r="O46" s="512"/>
      <c r="P46" s="512"/>
      <c r="Q46" s="512"/>
    </row>
    <row r="47" spans="1:26" hidden="1">
      <c r="A47" s="523"/>
      <c r="B47" s="520"/>
      <c r="C47" s="520"/>
      <c r="D47" s="517"/>
      <c r="E47" s="514"/>
      <c r="F47" s="506"/>
      <c r="G47" s="503"/>
      <c r="H47" s="503"/>
      <c r="I47" s="503"/>
      <c r="J47" s="503"/>
      <c r="K47" s="503"/>
      <c r="L47" s="503"/>
      <c r="M47" s="510"/>
      <c r="N47" s="512"/>
      <c r="O47" s="512"/>
      <c r="P47" s="512"/>
      <c r="Q47" s="512"/>
    </row>
    <row r="48" spans="1:26" hidden="1">
      <c r="A48" s="523"/>
      <c r="B48" s="520"/>
      <c r="C48" s="520"/>
      <c r="D48" s="517"/>
      <c r="E48" s="514"/>
      <c r="F48" s="506"/>
      <c r="G48" s="503"/>
      <c r="H48" s="503"/>
      <c r="I48" s="503"/>
      <c r="J48" s="503"/>
      <c r="K48" s="503"/>
      <c r="L48" s="503"/>
      <c r="M48" s="510"/>
      <c r="N48" s="512"/>
      <c r="O48" s="512"/>
      <c r="P48" s="512"/>
      <c r="Q48" s="512"/>
    </row>
    <row r="49" spans="1:17" hidden="1">
      <c r="A49" s="523"/>
      <c r="B49" s="520"/>
      <c r="C49" s="520"/>
      <c r="D49" s="517"/>
      <c r="E49" s="514"/>
      <c r="F49" s="506"/>
      <c r="G49" s="503"/>
      <c r="H49" s="503"/>
      <c r="I49" s="503"/>
      <c r="J49" s="503"/>
      <c r="K49" s="503"/>
      <c r="L49" s="503"/>
      <c r="M49" s="510"/>
      <c r="N49" s="512"/>
      <c r="O49" s="512"/>
      <c r="P49" s="512"/>
      <c r="Q49" s="512"/>
    </row>
    <row r="50" spans="1:17" hidden="1">
      <c r="A50" s="524"/>
      <c r="B50" s="521"/>
      <c r="C50" s="521"/>
      <c r="D50" s="518"/>
      <c r="E50" s="515"/>
      <c r="F50" s="507"/>
      <c r="G50" s="504"/>
      <c r="H50" s="504"/>
      <c r="I50" s="504"/>
      <c r="J50" s="504"/>
      <c r="K50" s="504"/>
      <c r="L50" s="504"/>
      <c r="M50" s="510"/>
      <c r="N50" s="512"/>
      <c r="O50" s="512"/>
      <c r="P50" s="512"/>
      <c r="Q50" s="512"/>
    </row>
    <row r="51" spans="1:17" ht="311.25" hidden="1" customHeight="1">
      <c r="A51" s="24" t="s">
        <v>1669</v>
      </c>
      <c r="B51" s="14">
        <v>43222</v>
      </c>
      <c r="C51" s="14">
        <v>43253</v>
      </c>
      <c r="D51" s="24" t="s">
        <v>1670</v>
      </c>
      <c r="E51" s="11"/>
      <c r="F51" s="58" t="s">
        <v>1843</v>
      </c>
      <c r="G51" s="449" t="s">
        <v>1931</v>
      </c>
      <c r="H51" s="487" t="s">
        <v>1844</v>
      </c>
      <c r="I51" s="479" t="s">
        <v>1846</v>
      </c>
      <c r="J51" s="479" t="s">
        <v>1847</v>
      </c>
      <c r="K51" s="11"/>
      <c r="L51" s="11"/>
    </row>
    <row r="52" spans="1:17" ht="194.25" hidden="1" customHeight="1">
      <c r="A52" s="24" t="s">
        <v>1812</v>
      </c>
      <c r="B52" s="14">
        <v>43255</v>
      </c>
      <c r="C52" s="14">
        <v>43273</v>
      </c>
      <c r="D52" s="24" t="s">
        <v>1813</v>
      </c>
      <c r="E52" s="11"/>
      <c r="F52" s="487" t="s">
        <v>1845</v>
      </c>
      <c r="G52" s="449" t="s">
        <v>1932</v>
      </c>
      <c r="H52" s="58" t="s">
        <v>1881</v>
      </c>
      <c r="I52" s="24" t="s">
        <v>1930</v>
      </c>
      <c r="J52" s="24" t="s">
        <v>1930</v>
      </c>
      <c r="K52" s="11"/>
      <c r="L52" s="11"/>
    </row>
    <row r="53" spans="1:17" ht="246" hidden="1" customHeight="1">
      <c r="A53" s="24" t="s">
        <v>1862</v>
      </c>
      <c r="B53" s="14">
        <v>43276</v>
      </c>
      <c r="C53" s="14">
        <v>43295</v>
      </c>
      <c r="D53" s="11" t="s">
        <v>21</v>
      </c>
      <c r="E53" s="11"/>
      <c r="F53" s="58" t="s">
        <v>1900</v>
      </c>
      <c r="G53" s="449" t="s">
        <v>1933</v>
      </c>
      <c r="H53" s="58" t="s">
        <v>1935</v>
      </c>
      <c r="I53" s="11"/>
      <c r="J53" s="24" t="s">
        <v>1934</v>
      </c>
      <c r="K53" s="24" t="s">
        <v>1930</v>
      </c>
      <c r="L53" s="11"/>
    </row>
    <row r="54" spans="1:17" ht="258.75" customHeight="1">
      <c r="A54" s="24" t="s">
        <v>1926</v>
      </c>
      <c r="B54" s="14">
        <v>43304</v>
      </c>
      <c r="C54" s="14">
        <v>43329</v>
      </c>
      <c r="D54" s="11" t="s">
        <v>21</v>
      </c>
      <c r="E54" s="11"/>
      <c r="F54" s="58" t="s">
        <v>2016</v>
      </c>
      <c r="G54" s="449" t="s">
        <v>1969</v>
      </c>
      <c r="H54" s="58" t="s">
        <v>2017</v>
      </c>
      <c r="I54" s="24" t="s">
        <v>2018</v>
      </c>
      <c r="J54" s="58" t="s">
        <v>2019</v>
      </c>
      <c r="K54" s="11"/>
      <c r="L54" s="11"/>
    </row>
    <row r="55" spans="1:17" ht="193.5" customHeight="1">
      <c r="A55" s="24" t="s">
        <v>2002</v>
      </c>
      <c r="B55" s="14">
        <v>43332</v>
      </c>
      <c r="C55" s="14">
        <v>43357</v>
      </c>
      <c r="D55" s="11" t="s">
        <v>21</v>
      </c>
      <c r="E55" s="11"/>
      <c r="F55" s="58" t="s">
        <v>2015</v>
      </c>
      <c r="G55" s="441"/>
      <c r="H55" s="11"/>
      <c r="I55" s="11"/>
      <c r="J55" s="11"/>
      <c r="K55" s="11"/>
      <c r="L55" s="11"/>
    </row>
    <row r="56" spans="1:17">
      <c r="G56" s="441"/>
    </row>
    <row r="57" spans="1:17">
      <c r="G57" s="441"/>
    </row>
    <row r="58" spans="1:17">
      <c r="G58" s="441"/>
    </row>
  </sheetData>
  <mergeCells count="38">
    <mergeCell ref="F2:G2"/>
    <mergeCell ref="H2:J2"/>
    <mergeCell ref="A2:A3"/>
    <mergeCell ref="B2:B3"/>
    <mergeCell ref="C2:C3"/>
    <mergeCell ref="D2:D3"/>
    <mergeCell ref="E2:E3"/>
    <mergeCell ref="A15:A18"/>
    <mergeCell ref="B15:B18"/>
    <mergeCell ref="C15:C18"/>
    <mergeCell ref="D15:D18"/>
    <mergeCell ref="E15:E18"/>
    <mergeCell ref="E24:E50"/>
    <mergeCell ref="D24:D50"/>
    <mergeCell ref="C24:C50"/>
    <mergeCell ref="B24:B50"/>
    <mergeCell ref="A24:A50"/>
    <mergeCell ref="S24:S43"/>
    <mergeCell ref="T24:T43"/>
    <mergeCell ref="U24:U43"/>
    <mergeCell ref="V24:V43"/>
    <mergeCell ref="Q24:Q50"/>
    <mergeCell ref="W24:W43"/>
    <mergeCell ref="X24:X43"/>
    <mergeCell ref="Y24:Y43"/>
    <mergeCell ref="Z24:Z43"/>
    <mergeCell ref="F24:F50"/>
    <mergeCell ref="G24:G50"/>
    <mergeCell ref="H24:H50"/>
    <mergeCell ref="I24:I50"/>
    <mergeCell ref="J24:J50"/>
    <mergeCell ref="K24:K50"/>
    <mergeCell ref="L24:L50"/>
    <mergeCell ref="M24:M50"/>
    <mergeCell ref="N24:N50"/>
    <mergeCell ref="O24:O50"/>
    <mergeCell ref="P24:P50"/>
    <mergeCell ref="R24:R43"/>
  </mergeCells>
  <phoneticPr fontId="19" type="noConversion"/>
  <conditionalFormatting sqref="G51:G53 G55">
    <cfRule type="expression" dxfId="5592" priority="15">
      <formula>CELL("row")=ROW()</formula>
    </cfRule>
    <cfRule type="expression" dxfId="5591" priority="16">
      <formula>$A51&lt;&gt;""</formula>
    </cfRule>
  </conditionalFormatting>
  <conditionalFormatting sqref="G56">
    <cfRule type="expression" dxfId="5590" priority="7">
      <formula>CELL("row")=ROW()</formula>
    </cfRule>
    <cfRule type="expression" dxfId="5589" priority="8">
      <formula>$A56&lt;&gt;""</formula>
    </cfRule>
  </conditionalFormatting>
  <conditionalFormatting sqref="G57">
    <cfRule type="expression" dxfId="5588" priority="5">
      <formula>CELL("row")=ROW()</formula>
    </cfRule>
    <cfRule type="expression" dxfId="5587" priority="6">
      <formula>$A57&lt;&gt;""</formula>
    </cfRule>
  </conditionalFormatting>
  <conditionalFormatting sqref="G58">
    <cfRule type="expression" dxfId="5586" priority="3">
      <formula>CELL("row")=ROW()</formula>
    </cfRule>
    <cfRule type="expression" dxfId="5585" priority="4">
      <formula>$A58&lt;&gt;""</formula>
    </cfRule>
  </conditionalFormatting>
  <conditionalFormatting sqref="G54">
    <cfRule type="expression" dxfId="5584" priority="1">
      <formula>CELL("row")=ROW()</formula>
    </cfRule>
    <cfRule type="expression" dxfId="5583" priority="2">
      <formula>$A54&lt;&gt;""</formula>
    </cfRule>
  </conditionalFormatting>
  <hyperlinks>
    <hyperlink ref="G12" r:id="rId1" display="Ribbon测试版本@2017/8/11：optionbar &amp; systembutton &amp; backstage" xr:uid="{00000000-0004-0000-0200-000000000000}"/>
  </hyperlinks>
  <pageMargins left="0.25" right="0.25" top="0.75" bottom="0.75" header="0.3" footer="0.3"/>
  <pageSetup paperSize="9" orientation="landscape"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版本!$A$2:$A$28</xm:f>
          </x14:formula1>
          <xm:sqref>E4:E24 E51:E55</xm:sqref>
        </x14:dataValidation>
        <x14:dataValidation type="list" allowBlank="1" showInputMessage="1" showErrorMessage="1" xr:uid="{00000000-0002-0000-0200-000001000000}">
          <x14:formula1>
            <xm:f>里程碑!$A$2:$A$13</xm:f>
          </x14:formula1>
          <xm:sqref>D4:D24 D51:D55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7"/>
  <sheetViews>
    <sheetView workbookViewId="0">
      <selection activeCell="B7" sqref="B7:B11"/>
    </sheetView>
  </sheetViews>
  <sheetFormatPr defaultColWidth="9" defaultRowHeight="14.25"/>
  <cols>
    <col min="1" max="1" width="9.25" style="64" bestFit="1" customWidth="1"/>
    <col min="2" max="2" width="23.75" style="494" bestFit="1" customWidth="1"/>
    <col min="3" max="3" width="15.5" style="64" bestFit="1" customWidth="1"/>
    <col min="4" max="4" width="31.875" style="64" bestFit="1" customWidth="1"/>
    <col min="5" max="5" width="36" style="64" bestFit="1" customWidth="1"/>
    <col min="6" max="16384" width="9" style="64"/>
  </cols>
  <sheetData>
    <row r="1" spans="1:5" ht="15.75" thickBot="1">
      <c r="A1" s="63" t="s">
        <v>464</v>
      </c>
      <c r="B1" s="491" t="s">
        <v>465</v>
      </c>
      <c r="C1" s="63" t="s">
        <v>68</v>
      </c>
      <c r="D1" s="63" t="s">
        <v>466</v>
      </c>
      <c r="E1" s="63" t="s">
        <v>467</v>
      </c>
    </row>
    <row r="2" spans="1:5" ht="17.25" thickBot="1">
      <c r="A2" s="529" t="s">
        <v>468</v>
      </c>
      <c r="B2" s="492" t="s">
        <v>469</v>
      </c>
      <c r="C2" s="66" t="s">
        <v>470</v>
      </c>
      <c r="D2" s="65" t="s">
        <v>470</v>
      </c>
      <c r="E2" s="65" t="s">
        <v>471</v>
      </c>
    </row>
    <row r="3" spans="1:5" ht="17.25" thickBot="1">
      <c r="A3" s="530"/>
      <c r="B3" s="492" t="s">
        <v>472</v>
      </c>
      <c r="C3" s="65" t="s">
        <v>470</v>
      </c>
      <c r="D3" s="65" t="s">
        <v>470</v>
      </c>
      <c r="E3" s="65" t="s">
        <v>473</v>
      </c>
    </row>
    <row r="4" spans="1:5" ht="17.25" thickBot="1">
      <c r="A4" s="530"/>
      <c r="B4" s="492" t="s">
        <v>474</v>
      </c>
      <c r="C4" s="65" t="s">
        <v>470</v>
      </c>
      <c r="D4" s="65" t="s">
        <v>470</v>
      </c>
      <c r="E4" s="65" t="s">
        <v>475</v>
      </c>
    </row>
    <row r="5" spans="1:5" ht="17.25" thickBot="1">
      <c r="A5" s="530"/>
      <c r="B5" s="493" t="s">
        <v>1908</v>
      </c>
      <c r="C5" s="65"/>
      <c r="D5" s="65"/>
      <c r="E5" s="134" t="s">
        <v>1909</v>
      </c>
    </row>
    <row r="6" spans="1:5" ht="33.75" thickBot="1">
      <c r="A6" s="531"/>
      <c r="B6" s="492" t="s">
        <v>476</v>
      </c>
      <c r="C6" s="65" t="s">
        <v>470</v>
      </c>
      <c r="D6" s="65" t="s">
        <v>470</v>
      </c>
      <c r="E6" s="65" t="s">
        <v>477</v>
      </c>
    </row>
    <row r="7" spans="1:5" ht="30.75">
      <c r="A7" s="529" t="s">
        <v>478</v>
      </c>
      <c r="B7" s="532" t="s">
        <v>479</v>
      </c>
      <c r="C7" s="67" t="s">
        <v>470</v>
      </c>
      <c r="D7" s="68" t="s">
        <v>510</v>
      </c>
      <c r="E7" s="68" t="s">
        <v>511</v>
      </c>
    </row>
    <row r="8" spans="1:5" ht="16.5">
      <c r="A8" s="530"/>
      <c r="B8" s="533"/>
      <c r="C8" s="69"/>
      <c r="D8" s="70" t="s">
        <v>512</v>
      </c>
      <c r="E8" s="70" t="s">
        <v>513</v>
      </c>
    </row>
    <row r="9" spans="1:5" ht="16.5">
      <c r="A9" s="530"/>
      <c r="B9" s="533"/>
      <c r="C9" s="69"/>
      <c r="D9" s="70" t="s">
        <v>514</v>
      </c>
      <c r="E9" s="70" t="s">
        <v>515</v>
      </c>
    </row>
    <row r="10" spans="1:5" ht="16.5">
      <c r="A10" s="530"/>
      <c r="B10" s="533"/>
      <c r="C10" s="69"/>
      <c r="D10" s="70" t="s">
        <v>516</v>
      </c>
      <c r="E10" s="69"/>
    </row>
    <row r="11" spans="1:5" ht="17.25" thickBot="1">
      <c r="A11" s="530"/>
      <c r="B11" s="534"/>
      <c r="C11" s="71"/>
      <c r="D11" s="72" t="s">
        <v>517</v>
      </c>
      <c r="E11" s="71"/>
    </row>
    <row r="12" spans="1:5" ht="17.25" thickBot="1">
      <c r="A12" s="530"/>
      <c r="B12" s="492" t="s">
        <v>447</v>
      </c>
      <c r="C12" s="65" t="s">
        <v>470</v>
      </c>
      <c r="D12" s="65" t="s">
        <v>470</v>
      </c>
      <c r="E12" s="65" t="s">
        <v>480</v>
      </c>
    </row>
    <row r="13" spans="1:5" ht="17.25" thickBot="1">
      <c r="A13" s="530"/>
      <c r="B13" s="493" t="s">
        <v>666</v>
      </c>
      <c r="C13" s="65"/>
      <c r="D13" s="65"/>
      <c r="E13" s="134" t="s">
        <v>667</v>
      </c>
    </row>
    <row r="14" spans="1:5" ht="17.25" thickBot="1">
      <c r="A14" s="531"/>
      <c r="B14" s="493" t="s">
        <v>1863</v>
      </c>
      <c r="C14" s="65"/>
      <c r="D14" s="65"/>
      <c r="E14" s="134" t="s">
        <v>1864</v>
      </c>
    </row>
    <row r="15" spans="1:5" ht="33.75" thickBot="1">
      <c r="A15" s="65" t="s">
        <v>470</v>
      </c>
      <c r="B15" s="492" t="s">
        <v>481</v>
      </c>
      <c r="C15" s="65" t="s">
        <v>470</v>
      </c>
      <c r="D15" s="65" t="s">
        <v>470</v>
      </c>
      <c r="E15" s="65" t="s">
        <v>482</v>
      </c>
    </row>
    <row r="16" spans="1:5" ht="16.5">
      <c r="A16" s="529" t="s">
        <v>483</v>
      </c>
      <c r="B16" s="532" t="s">
        <v>454</v>
      </c>
      <c r="C16" s="73" t="s">
        <v>470</v>
      </c>
      <c r="D16" s="67" t="s">
        <v>484</v>
      </c>
      <c r="E16" s="68" t="s">
        <v>518</v>
      </c>
    </row>
    <row r="17" spans="1:5" ht="17.25" thickBot="1">
      <c r="A17" s="530"/>
      <c r="B17" s="534"/>
      <c r="C17" s="71"/>
      <c r="D17" s="71"/>
      <c r="E17" s="72" t="s">
        <v>519</v>
      </c>
    </row>
    <row r="18" spans="1:5" ht="17.25" thickBot="1">
      <c r="A18" s="530"/>
      <c r="B18" s="492" t="s">
        <v>485</v>
      </c>
      <c r="C18" s="65" t="s">
        <v>470</v>
      </c>
      <c r="D18" s="65" t="s">
        <v>470</v>
      </c>
      <c r="E18" s="65" t="s">
        <v>486</v>
      </c>
    </row>
    <row r="19" spans="1:5" ht="17.25" thickBot="1">
      <c r="A19" s="531"/>
      <c r="B19" s="492" t="s">
        <v>487</v>
      </c>
      <c r="C19" s="65" t="s">
        <v>470</v>
      </c>
      <c r="D19" s="65" t="s">
        <v>470</v>
      </c>
      <c r="E19" s="65" t="s">
        <v>488</v>
      </c>
    </row>
    <row r="20" spans="1:5" ht="17.25" thickBot="1">
      <c r="A20" s="529" t="s">
        <v>489</v>
      </c>
      <c r="B20" s="492" t="s">
        <v>490</v>
      </c>
      <c r="C20" s="65" t="s">
        <v>470</v>
      </c>
      <c r="D20" s="65" t="s">
        <v>470</v>
      </c>
      <c r="E20" s="65" t="s">
        <v>491</v>
      </c>
    </row>
    <row r="21" spans="1:5" ht="17.25" thickBot="1">
      <c r="A21" s="530"/>
      <c r="B21" s="492" t="s">
        <v>492</v>
      </c>
      <c r="C21" s="65" t="s">
        <v>470</v>
      </c>
      <c r="D21" s="65" t="s">
        <v>470</v>
      </c>
      <c r="E21" s="65" t="s">
        <v>493</v>
      </c>
    </row>
    <row r="22" spans="1:5" ht="33">
      <c r="A22" s="530"/>
      <c r="B22" s="532" t="s">
        <v>457</v>
      </c>
      <c r="C22" s="68" t="s">
        <v>520</v>
      </c>
      <c r="D22" s="68" t="s">
        <v>521</v>
      </c>
      <c r="E22" s="67" t="s">
        <v>494</v>
      </c>
    </row>
    <row r="23" spans="1:5" ht="16.5">
      <c r="A23" s="530"/>
      <c r="B23" s="533"/>
      <c r="C23" s="70" t="s">
        <v>522</v>
      </c>
      <c r="D23" s="70" t="s">
        <v>523</v>
      </c>
      <c r="E23" s="69"/>
    </row>
    <row r="24" spans="1:5" ht="17.25" thickBot="1">
      <c r="A24" s="530"/>
      <c r="B24" s="534"/>
      <c r="C24" s="72" t="s">
        <v>524</v>
      </c>
      <c r="D24" s="71"/>
      <c r="E24" s="71"/>
    </row>
    <row r="25" spans="1:5" ht="16.5">
      <c r="A25" s="530"/>
      <c r="B25" s="532" t="s">
        <v>462</v>
      </c>
      <c r="C25" s="68" t="s">
        <v>525</v>
      </c>
      <c r="D25" s="67" t="s">
        <v>470</v>
      </c>
      <c r="E25" s="67" t="s">
        <v>495</v>
      </c>
    </row>
    <row r="26" spans="1:5" ht="16.5">
      <c r="A26" s="530"/>
      <c r="B26" s="533"/>
      <c r="C26" s="70" t="s">
        <v>526</v>
      </c>
      <c r="D26" s="69"/>
      <c r="E26" s="69"/>
    </row>
    <row r="27" spans="1:5" ht="17.25" thickBot="1">
      <c r="A27" s="530"/>
      <c r="B27" s="534"/>
      <c r="C27" s="72" t="s">
        <v>527</v>
      </c>
      <c r="D27" s="71"/>
      <c r="E27" s="71"/>
    </row>
    <row r="28" spans="1:5" ht="17.25" thickBot="1">
      <c r="A28" s="531"/>
      <c r="B28" s="492" t="s">
        <v>496</v>
      </c>
      <c r="C28" s="65" t="s">
        <v>470</v>
      </c>
      <c r="D28" s="65" t="s">
        <v>470</v>
      </c>
      <c r="E28" s="65" t="s">
        <v>497</v>
      </c>
    </row>
    <row r="29" spans="1:5" ht="17.25" thickBot="1">
      <c r="A29" s="529" t="s">
        <v>498</v>
      </c>
      <c r="B29" s="492" t="s">
        <v>177</v>
      </c>
      <c r="C29" s="65" t="s">
        <v>528</v>
      </c>
      <c r="D29" s="65" t="s">
        <v>529</v>
      </c>
      <c r="E29" s="65" t="s">
        <v>530</v>
      </c>
    </row>
    <row r="30" spans="1:5" ht="16.5">
      <c r="A30" s="530"/>
      <c r="B30" s="532" t="s">
        <v>179</v>
      </c>
      <c r="C30" s="67" t="s">
        <v>528</v>
      </c>
      <c r="D30" s="74" t="s">
        <v>499</v>
      </c>
      <c r="E30" s="67" t="s">
        <v>531</v>
      </c>
    </row>
    <row r="31" spans="1:5" ht="16.5">
      <c r="A31" s="530"/>
      <c r="B31" s="533"/>
      <c r="C31" s="69"/>
      <c r="D31" s="75" t="s">
        <v>500</v>
      </c>
      <c r="E31" s="69"/>
    </row>
    <row r="32" spans="1:5" ht="17.25" thickBot="1">
      <c r="A32" s="530"/>
      <c r="B32" s="534"/>
      <c r="C32" s="71"/>
      <c r="D32" s="72" t="s">
        <v>532</v>
      </c>
      <c r="E32" s="71"/>
    </row>
    <row r="33" spans="1:5" ht="17.25" thickBot="1">
      <c r="A33" s="530"/>
      <c r="B33" s="492" t="s">
        <v>501</v>
      </c>
      <c r="C33" s="65" t="s">
        <v>528</v>
      </c>
      <c r="D33" s="65" t="s">
        <v>470</v>
      </c>
      <c r="E33" s="65" t="s">
        <v>502</v>
      </c>
    </row>
    <row r="34" spans="1:5" ht="17.25" thickBot="1">
      <c r="A34" s="530"/>
      <c r="B34" s="492" t="s">
        <v>181</v>
      </c>
      <c r="C34" s="65" t="s">
        <v>528</v>
      </c>
      <c r="D34" s="65" t="s">
        <v>470</v>
      </c>
      <c r="E34" s="65" t="s">
        <v>503</v>
      </c>
    </row>
    <row r="35" spans="1:5" ht="17.25" thickBot="1">
      <c r="A35" s="530"/>
      <c r="B35" s="492" t="s">
        <v>504</v>
      </c>
      <c r="C35" s="65" t="s">
        <v>528</v>
      </c>
      <c r="D35" s="65" t="s">
        <v>470</v>
      </c>
      <c r="E35" s="65" t="s">
        <v>505</v>
      </c>
    </row>
    <row r="36" spans="1:5" ht="33.75" thickBot="1">
      <c r="A36" s="530"/>
      <c r="B36" s="492" t="s">
        <v>506</v>
      </c>
      <c r="C36" s="65" t="s">
        <v>507</v>
      </c>
      <c r="D36" s="65" t="s">
        <v>470</v>
      </c>
      <c r="E36" s="65" t="s">
        <v>508</v>
      </c>
    </row>
    <row r="37" spans="1:5" ht="33.75" thickBot="1">
      <c r="A37" s="531"/>
      <c r="B37" s="492" t="s">
        <v>73</v>
      </c>
      <c r="C37" s="65" t="s">
        <v>507</v>
      </c>
      <c r="D37" s="65" t="s">
        <v>470</v>
      </c>
      <c r="E37" s="65" t="s">
        <v>509</v>
      </c>
    </row>
  </sheetData>
  <mergeCells count="10">
    <mergeCell ref="A2:A6"/>
    <mergeCell ref="A7:A14"/>
    <mergeCell ref="B7:B11"/>
    <mergeCell ref="A16:A19"/>
    <mergeCell ref="A20:A28"/>
    <mergeCell ref="A29:A37"/>
    <mergeCell ref="B30:B32"/>
    <mergeCell ref="B22:B24"/>
    <mergeCell ref="B25:B27"/>
    <mergeCell ref="B16:B17"/>
  </mergeCells>
  <phoneticPr fontId="19" type="noConversion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"/>
  <sheetViews>
    <sheetView zoomScale="85" zoomScaleNormal="85" workbookViewId="0">
      <selection activeCell="J22" sqref="J22"/>
    </sheetView>
  </sheetViews>
  <sheetFormatPr defaultColWidth="9" defaultRowHeight="14.25"/>
  <cols>
    <col min="1" max="1" width="5.25" style="497" customWidth="1"/>
    <col min="3" max="4" width="11.125" customWidth="1"/>
    <col min="5" max="5" width="26.5" customWidth="1"/>
    <col min="6" max="6" width="9" customWidth="1"/>
    <col min="7" max="7" width="14.5" customWidth="1"/>
    <col min="8" max="8" width="31.5" customWidth="1"/>
    <col min="9" max="9" width="29.5" customWidth="1"/>
  </cols>
  <sheetData>
    <row r="1" spans="1:9" s="2" customFormat="1" ht="21" customHeight="1">
      <c r="A1" s="495" t="s">
        <v>51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6</v>
      </c>
    </row>
    <row r="2" spans="1:9">
      <c r="A2" s="496">
        <v>1</v>
      </c>
      <c r="B2" s="41" t="s">
        <v>59</v>
      </c>
      <c r="C2" s="42">
        <v>42751</v>
      </c>
      <c r="D2" s="11"/>
      <c r="E2" s="43" t="s">
        <v>60</v>
      </c>
      <c r="F2" s="43" t="s">
        <v>61</v>
      </c>
      <c r="G2" s="44" t="s">
        <v>62</v>
      </c>
      <c r="H2" s="41" t="s">
        <v>63</v>
      </c>
      <c r="I2" s="11"/>
    </row>
    <row r="3" spans="1:9" ht="28.5">
      <c r="A3" s="496">
        <v>2</v>
      </c>
      <c r="B3" s="43" t="s">
        <v>59</v>
      </c>
      <c r="C3" s="45">
        <v>42795</v>
      </c>
      <c r="D3" s="14">
        <v>42837</v>
      </c>
      <c r="E3" s="43" t="s">
        <v>64</v>
      </c>
      <c r="F3" s="43" t="s">
        <v>65</v>
      </c>
      <c r="G3" s="44" t="s">
        <v>66</v>
      </c>
      <c r="H3" s="46" t="s">
        <v>67</v>
      </c>
      <c r="I3" s="11"/>
    </row>
    <row r="4" spans="1:9">
      <c r="A4" s="497">
        <v>3</v>
      </c>
      <c r="B4" s="498" t="s">
        <v>1936</v>
      </c>
      <c r="C4" s="42">
        <v>42937</v>
      </c>
      <c r="D4" s="11"/>
      <c r="E4" s="43" t="s">
        <v>1937</v>
      </c>
      <c r="F4" s="498" t="s">
        <v>1938</v>
      </c>
      <c r="G4" s="499" t="s">
        <v>1939</v>
      </c>
    </row>
  </sheetData>
  <phoneticPr fontId="1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topLeftCell="A7" zoomScale="115" zoomScaleNormal="115" workbookViewId="0">
      <selection activeCell="J12" sqref="J12"/>
    </sheetView>
  </sheetViews>
  <sheetFormatPr defaultRowHeight="14.25"/>
  <cols>
    <col min="3" max="3" width="11.125" style="51" bestFit="1" customWidth="1"/>
    <col min="4" max="4" width="14.875" style="51" bestFit="1" customWidth="1"/>
    <col min="5" max="5" width="61.25" style="152" bestFit="1" customWidth="1"/>
    <col min="8" max="9" width="11.25" customWidth="1"/>
    <col min="10" max="10" width="29.75" customWidth="1"/>
  </cols>
  <sheetData>
    <row r="1" spans="1:10" ht="23.25" customHeight="1">
      <c r="A1" s="39" t="s">
        <v>680</v>
      </c>
      <c r="B1" s="39" t="s">
        <v>681</v>
      </c>
      <c r="C1" s="145" t="s">
        <v>702</v>
      </c>
      <c r="D1" s="145" t="s">
        <v>752</v>
      </c>
      <c r="E1" s="149" t="s">
        <v>682</v>
      </c>
      <c r="F1" s="39" t="s">
        <v>685</v>
      </c>
      <c r="G1" s="39" t="s">
        <v>686</v>
      </c>
      <c r="H1" s="39" t="s">
        <v>684</v>
      </c>
      <c r="I1" s="39" t="s">
        <v>1391</v>
      </c>
      <c r="J1" s="39" t="s">
        <v>683</v>
      </c>
    </row>
    <row r="2" spans="1:10" ht="28.5">
      <c r="A2" s="24" t="s">
        <v>750</v>
      </c>
      <c r="B2" s="24" t="s">
        <v>206</v>
      </c>
      <c r="C2" s="146">
        <v>42929</v>
      </c>
      <c r="D2" s="147" t="s">
        <v>753</v>
      </c>
      <c r="E2" s="150" t="s">
        <v>754</v>
      </c>
      <c r="F2" s="24" t="s">
        <v>755</v>
      </c>
      <c r="G2" s="24" t="s">
        <v>751</v>
      </c>
      <c r="H2" s="146"/>
      <c r="I2" s="146"/>
      <c r="J2" s="11"/>
    </row>
    <row r="3" spans="1:10" ht="28.5">
      <c r="A3" s="11" t="s">
        <v>794</v>
      </c>
      <c r="B3" s="11" t="s">
        <v>795</v>
      </c>
      <c r="C3" s="146">
        <v>42931</v>
      </c>
      <c r="D3" s="146" t="s">
        <v>796</v>
      </c>
      <c r="E3" s="150" t="s">
        <v>797</v>
      </c>
      <c r="F3" s="24" t="s">
        <v>798</v>
      </c>
      <c r="G3" s="11" t="s">
        <v>59</v>
      </c>
      <c r="H3" s="146"/>
      <c r="I3" s="146"/>
      <c r="J3" s="11"/>
    </row>
    <row r="4" spans="1:10" ht="42.75">
      <c r="A4" s="11" t="s">
        <v>829</v>
      </c>
      <c r="B4" s="11" t="s">
        <v>206</v>
      </c>
      <c r="C4" s="146">
        <v>42940</v>
      </c>
      <c r="D4" s="147" t="s">
        <v>830</v>
      </c>
      <c r="E4" s="150" t="s">
        <v>1392</v>
      </c>
      <c r="F4" s="24" t="s">
        <v>755</v>
      </c>
      <c r="G4" s="24" t="s">
        <v>831</v>
      </c>
      <c r="H4" s="146"/>
      <c r="I4" s="146"/>
      <c r="J4" s="11"/>
    </row>
    <row r="5" spans="1:10" ht="42.75">
      <c r="A5" s="11" t="s">
        <v>847</v>
      </c>
      <c r="B5" s="11" t="s">
        <v>848</v>
      </c>
      <c r="C5" s="146">
        <v>42941</v>
      </c>
      <c r="D5" s="146" t="s">
        <v>849</v>
      </c>
      <c r="E5" s="151" t="s">
        <v>850</v>
      </c>
      <c r="F5" s="24" t="s">
        <v>1393</v>
      </c>
      <c r="G5" s="24" t="s">
        <v>1394</v>
      </c>
      <c r="H5" s="146"/>
      <c r="I5" s="146">
        <v>43076</v>
      </c>
      <c r="J5" s="24" t="s">
        <v>1395</v>
      </c>
    </row>
    <row r="6" spans="1:10" ht="28.5">
      <c r="A6" s="11" t="s">
        <v>851</v>
      </c>
      <c r="B6" s="11" t="s">
        <v>206</v>
      </c>
      <c r="C6" s="146">
        <v>42942</v>
      </c>
      <c r="D6" s="146" t="s">
        <v>852</v>
      </c>
      <c r="E6" s="151" t="s">
        <v>853</v>
      </c>
      <c r="F6" s="11" t="s">
        <v>1142</v>
      </c>
      <c r="G6" s="11" t="s">
        <v>206</v>
      </c>
      <c r="H6" s="146"/>
      <c r="I6" s="146"/>
      <c r="J6" s="11"/>
    </row>
    <row r="7" spans="1:10" ht="28.5">
      <c r="A7" s="11" t="s">
        <v>909</v>
      </c>
      <c r="B7" s="11" t="s">
        <v>910</v>
      </c>
      <c r="C7" s="146">
        <v>42957</v>
      </c>
      <c r="D7" s="146" t="s">
        <v>911</v>
      </c>
      <c r="E7" s="151" t="s">
        <v>912</v>
      </c>
      <c r="F7" s="24" t="s">
        <v>917</v>
      </c>
      <c r="G7" s="11" t="s">
        <v>30</v>
      </c>
      <c r="H7" s="146"/>
      <c r="I7" s="146"/>
      <c r="J7" s="11"/>
    </row>
    <row r="8" spans="1:10" ht="28.5">
      <c r="A8" s="24" t="s">
        <v>915</v>
      </c>
      <c r="B8" s="11" t="s">
        <v>768</v>
      </c>
      <c r="C8" s="146">
        <v>42961</v>
      </c>
      <c r="D8" s="147" t="s">
        <v>916</v>
      </c>
      <c r="E8" s="150" t="s">
        <v>919</v>
      </c>
      <c r="F8" s="24" t="s">
        <v>918</v>
      </c>
      <c r="G8" s="11" t="s">
        <v>285</v>
      </c>
      <c r="H8" s="146"/>
      <c r="I8" s="146"/>
      <c r="J8" s="11"/>
    </row>
    <row r="9" spans="1:10" ht="28.5">
      <c r="A9" s="24" t="s">
        <v>1318</v>
      </c>
      <c r="B9" s="24" t="s">
        <v>77</v>
      </c>
      <c r="C9" s="146">
        <v>43060</v>
      </c>
      <c r="D9" s="273" t="s">
        <v>1319</v>
      </c>
      <c r="E9" s="150" t="s">
        <v>1320</v>
      </c>
      <c r="F9" s="24" t="s">
        <v>1389</v>
      </c>
      <c r="G9" s="11" t="s">
        <v>77</v>
      </c>
      <c r="H9" s="146"/>
      <c r="I9" s="146">
        <v>43076</v>
      </c>
      <c r="J9" s="11" t="s">
        <v>1390</v>
      </c>
    </row>
    <row r="10" spans="1:10" ht="28.5">
      <c r="A10" s="24" t="s">
        <v>750</v>
      </c>
      <c r="B10" s="24" t="s">
        <v>1757</v>
      </c>
      <c r="C10" s="146">
        <v>43227</v>
      </c>
      <c r="D10" s="147" t="s">
        <v>434</v>
      </c>
      <c r="E10" s="150" t="s">
        <v>1758</v>
      </c>
      <c r="F10" s="24" t="s">
        <v>1759</v>
      </c>
      <c r="G10" s="11" t="s">
        <v>59</v>
      </c>
      <c r="H10" s="146"/>
      <c r="I10" s="146"/>
      <c r="J10" s="11"/>
    </row>
    <row r="11" spans="1:10">
      <c r="A11" s="24" t="s">
        <v>1857</v>
      </c>
      <c r="B11" s="24" t="s">
        <v>1858</v>
      </c>
      <c r="C11" s="146">
        <v>43272</v>
      </c>
      <c r="D11" s="147" t="s">
        <v>1859</v>
      </c>
      <c r="E11" s="150" t="s">
        <v>1860</v>
      </c>
      <c r="F11" s="24" t="s">
        <v>1861</v>
      </c>
      <c r="G11" s="11" t="s">
        <v>59</v>
      </c>
      <c r="H11" s="146"/>
      <c r="I11" s="146"/>
      <c r="J11" s="11"/>
    </row>
    <row r="12" spans="1:10" ht="48.75" customHeight="1">
      <c r="A12" s="24" t="s">
        <v>1874</v>
      </c>
      <c r="B12" s="24" t="s">
        <v>1875</v>
      </c>
      <c r="C12" s="147">
        <v>43278</v>
      </c>
      <c r="D12" s="147" t="s">
        <v>1876</v>
      </c>
      <c r="E12" s="150" t="s">
        <v>1878</v>
      </c>
      <c r="F12" s="24" t="s">
        <v>1877</v>
      </c>
      <c r="G12" s="24" t="s">
        <v>1875</v>
      </c>
      <c r="H12" s="146"/>
      <c r="I12" s="146"/>
      <c r="J12" s="11"/>
    </row>
    <row r="13" spans="1:10">
      <c r="A13" s="11"/>
      <c r="B13" s="11"/>
      <c r="C13" s="146"/>
      <c r="D13" s="146"/>
      <c r="E13" s="151"/>
      <c r="F13" s="11"/>
      <c r="G13" s="11"/>
      <c r="H13" s="146"/>
      <c r="I13" s="146"/>
      <c r="J13" s="11"/>
    </row>
    <row r="14" spans="1:10">
      <c r="A14" s="11"/>
      <c r="B14" s="11"/>
      <c r="C14" s="146"/>
      <c r="D14" s="146"/>
      <c r="E14" s="151"/>
      <c r="F14" s="11"/>
      <c r="G14" s="11"/>
      <c r="H14" s="146"/>
      <c r="I14" s="146"/>
      <c r="J14" s="11"/>
    </row>
    <row r="15" spans="1:10">
      <c r="A15" s="11"/>
      <c r="B15" s="11"/>
      <c r="C15" s="146"/>
      <c r="D15" s="146"/>
      <c r="E15" s="151"/>
      <c r="F15" s="11"/>
      <c r="G15" s="11"/>
      <c r="H15" s="146"/>
      <c r="I15" s="146"/>
      <c r="J15" s="11"/>
    </row>
    <row r="16" spans="1:10">
      <c r="A16" s="11"/>
      <c r="B16" s="11"/>
      <c r="C16" s="146"/>
      <c r="D16" s="146"/>
      <c r="E16" s="151"/>
      <c r="F16" s="11"/>
      <c r="G16" s="11"/>
      <c r="H16" s="146"/>
      <c r="I16" s="146"/>
      <c r="J16" s="11"/>
    </row>
    <row r="17" spans="1:10">
      <c r="A17" s="11"/>
      <c r="B17" s="11"/>
      <c r="C17" s="146"/>
      <c r="D17" s="146"/>
      <c r="E17" s="151"/>
      <c r="F17" s="11"/>
      <c r="G17" s="11"/>
      <c r="H17" s="146"/>
      <c r="I17" s="146"/>
      <c r="J17" s="11"/>
    </row>
    <row r="18" spans="1:10">
      <c r="A18" s="11"/>
      <c r="B18" s="11"/>
      <c r="C18" s="146"/>
      <c r="D18" s="146"/>
      <c r="E18" s="151"/>
      <c r="F18" s="11"/>
      <c r="G18" s="11"/>
      <c r="H18" s="146"/>
      <c r="I18" s="146"/>
      <c r="J18" s="11"/>
    </row>
    <row r="19" spans="1:10">
      <c r="A19" s="11"/>
      <c r="B19" s="11"/>
      <c r="C19" s="146"/>
      <c r="D19" s="146"/>
      <c r="E19" s="151"/>
      <c r="F19" s="11"/>
      <c r="G19" s="11"/>
      <c r="H19" s="146"/>
      <c r="I19" s="146"/>
      <c r="J19" s="11"/>
    </row>
    <row r="20" spans="1:10">
      <c r="A20" s="11"/>
      <c r="B20" s="11"/>
      <c r="C20" s="146"/>
      <c r="D20" s="146"/>
      <c r="E20" s="151"/>
      <c r="F20" s="11"/>
      <c r="G20" s="11"/>
      <c r="H20" s="146"/>
      <c r="I20" s="146"/>
      <c r="J20" s="11"/>
    </row>
    <row r="21" spans="1:10">
      <c r="A21" s="11"/>
      <c r="B21" s="11"/>
      <c r="C21" s="146"/>
      <c r="D21" s="146"/>
      <c r="E21" s="151"/>
      <c r="F21" s="11"/>
      <c r="G21" s="11"/>
      <c r="H21" s="146"/>
      <c r="I21" s="146"/>
      <c r="J21" s="11"/>
    </row>
    <row r="22" spans="1:10">
      <c r="A22" s="11"/>
      <c r="B22" s="11"/>
      <c r="C22" s="146"/>
      <c r="D22" s="146"/>
      <c r="E22" s="151"/>
      <c r="F22" s="11"/>
      <c r="G22" s="11"/>
      <c r="H22" s="146"/>
      <c r="I22" s="146"/>
      <c r="J22" s="11"/>
    </row>
    <row r="23" spans="1:10">
      <c r="A23" s="11"/>
      <c r="B23" s="11"/>
      <c r="C23" s="146"/>
      <c r="D23" s="146"/>
      <c r="E23" s="151"/>
      <c r="F23" s="11"/>
      <c r="G23" s="11"/>
      <c r="H23" s="146"/>
      <c r="I23" s="146"/>
      <c r="J23" s="11"/>
    </row>
    <row r="24" spans="1:10">
      <c r="A24" s="11"/>
      <c r="B24" s="11"/>
      <c r="C24" s="146"/>
      <c r="D24" s="146"/>
      <c r="E24" s="151"/>
      <c r="F24" s="11"/>
      <c r="G24" s="11"/>
      <c r="H24" s="146"/>
      <c r="I24" s="146"/>
      <c r="J24" s="11"/>
    </row>
    <row r="25" spans="1:10">
      <c r="A25" s="11"/>
      <c r="B25" s="11"/>
      <c r="C25" s="146"/>
      <c r="D25" s="146"/>
      <c r="E25" s="151"/>
      <c r="F25" s="11"/>
      <c r="G25" s="11"/>
      <c r="H25" s="146"/>
      <c r="I25" s="146"/>
      <c r="J25" s="11"/>
    </row>
    <row r="26" spans="1:10">
      <c r="A26" s="11"/>
      <c r="B26" s="11"/>
      <c r="C26" s="146"/>
      <c r="D26" s="146"/>
      <c r="E26" s="151"/>
      <c r="F26" s="11"/>
      <c r="G26" s="11"/>
      <c r="H26" s="146"/>
      <c r="I26" s="146"/>
      <c r="J26" s="11"/>
    </row>
    <row r="27" spans="1:10">
      <c r="A27" s="11"/>
      <c r="B27" s="11"/>
      <c r="C27" s="146"/>
      <c r="D27" s="146"/>
      <c r="E27" s="151"/>
      <c r="F27" s="11"/>
      <c r="G27" s="11"/>
      <c r="H27" s="146"/>
      <c r="I27" s="146"/>
      <c r="J27" s="11"/>
    </row>
    <row r="28" spans="1:10">
      <c r="A28" s="11"/>
      <c r="B28" s="11"/>
      <c r="C28" s="146"/>
      <c r="D28" s="146"/>
      <c r="E28" s="151"/>
      <c r="F28" s="11"/>
      <c r="G28" s="11"/>
      <c r="H28" s="146"/>
      <c r="I28" s="146"/>
      <c r="J28" s="11"/>
    </row>
    <row r="29" spans="1:10">
      <c r="A29" s="11"/>
      <c r="B29" s="11"/>
      <c r="C29" s="146"/>
      <c r="D29" s="146"/>
      <c r="E29" s="151"/>
      <c r="F29" s="11"/>
      <c r="G29" s="11"/>
      <c r="H29" s="146"/>
      <c r="I29" s="146"/>
      <c r="J29" s="11"/>
    </row>
    <row r="30" spans="1:10">
      <c r="A30" s="11"/>
      <c r="B30" s="11"/>
      <c r="C30" s="146"/>
      <c r="D30" s="146"/>
      <c r="E30" s="151"/>
      <c r="F30" s="11"/>
      <c r="G30" s="11"/>
      <c r="H30" s="146"/>
      <c r="I30" s="146"/>
      <c r="J30" s="11"/>
    </row>
    <row r="31" spans="1:10">
      <c r="A31" s="11"/>
      <c r="B31" s="11"/>
      <c r="C31" s="146"/>
      <c r="D31" s="146"/>
      <c r="E31" s="151"/>
      <c r="F31" s="11"/>
      <c r="G31" s="11"/>
      <c r="H31" s="146"/>
      <c r="I31" s="146"/>
      <c r="J31" s="11"/>
    </row>
    <row r="32" spans="1:10">
      <c r="A32" s="11"/>
      <c r="B32" s="11"/>
      <c r="C32" s="146"/>
      <c r="D32" s="146"/>
      <c r="E32" s="151"/>
      <c r="F32" s="11"/>
      <c r="G32" s="11"/>
      <c r="H32" s="146"/>
      <c r="I32" s="146"/>
      <c r="J32" s="11"/>
    </row>
    <row r="33" spans="1:10">
      <c r="A33" s="11"/>
      <c r="B33" s="11"/>
      <c r="C33" s="146"/>
      <c r="D33" s="146"/>
      <c r="E33" s="151"/>
      <c r="F33" s="11"/>
      <c r="G33" s="11"/>
      <c r="H33" s="146"/>
      <c r="I33" s="146"/>
      <c r="J33" s="11"/>
    </row>
    <row r="34" spans="1:10">
      <c r="A34" s="11"/>
      <c r="B34" s="11"/>
      <c r="C34" s="146"/>
      <c r="D34" s="146"/>
      <c r="E34" s="151"/>
      <c r="F34" s="11"/>
      <c r="G34" s="11"/>
      <c r="H34" s="146"/>
      <c r="I34" s="146"/>
      <c r="J34" s="11"/>
    </row>
    <row r="35" spans="1:10">
      <c r="A35" s="11"/>
      <c r="B35" s="11"/>
      <c r="C35" s="146"/>
      <c r="D35" s="146"/>
      <c r="E35" s="151"/>
      <c r="F35" s="11"/>
      <c r="G35" s="11"/>
      <c r="H35" s="146"/>
      <c r="I35" s="146"/>
      <c r="J35" s="11"/>
    </row>
  </sheetData>
  <phoneticPr fontId="19" type="noConversion"/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Data!$J$2:$J$11</xm:f>
          </x14:formula1>
          <xm:sqref>B2:B35 G2:G35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9"/>
  <sheetViews>
    <sheetView zoomScale="145" zoomScaleNormal="145" workbookViewId="0">
      <pane xSplit="1" ySplit="1" topLeftCell="F14" activePane="bottomRight" state="frozen"/>
      <selection pane="topRight"/>
      <selection pane="bottomLeft"/>
      <selection pane="bottomRight" activeCell="I21" sqref="I21"/>
    </sheetView>
  </sheetViews>
  <sheetFormatPr defaultColWidth="9" defaultRowHeight="14.25"/>
  <cols>
    <col min="1" max="1" width="17.5" style="5" customWidth="1"/>
    <col min="2" max="2" width="39.625" style="40" customWidth="1"/>
    <col min="3" max="3" width="9" style="5"/>
    <col min="4" max="8" width="9" style="40"/>
    <col min="9" max="9" width="32" style="40" customWidth="1"/>
    <col min="10" max="16384" width="9" style="40"/>
  </cols>
  <sheetData>
    <row r="1" spans="1:9" s="19" customFormat="1" ht="21" customHeight="1">
      <c r="A1" s="39" t="s">
        <v>51</v>
      </c>
      <c r="B1" s="39" t="s">
        <v>68</v>
      </c>
      <c r="C1" s="39" t="s">
        <v>0</v>
      </c>
      <c r="D1" s="39" t="s">
        <v>69</v>
      </c>
      <c r="E1" s="39" t="s">
        <v>70</v>
      </c>
      <c r="F1" s="39" t="s">
        <v>71</v>
      </c>
      <c r="G1" s="39" t="s">
        <v>4</v>
      </c>
      <c r="H1" s="39" t="s">
        <v>22</v>
      </c>
      <c r="I1" s="39" t="s">
        <v>6</v>
      </c>
    </row>
    <row r="2" spans="1:9">
      <c r="A2" s="12" t="s">
        <v>72</v>
      </c>
      <c r="B2" s="12" t="s">
        <v>73</v>
      </c>
      <c r="C2" s="13" t="s">
        <v>15</v>
      </c>
      <c r="D2" s="13" t="s">
        <v>74</v>
      </c>
      <c r="E2" s="13"/>
      <c r="F2" s="13" t="s">
        <v>59</v>
      </c>
      <c r="G2" s="11" t="s">
        <v>9</v>
      </c>
      <c r="H2" s="13" t="s">
        <v>363</v>
      </c>
      <c r="I2" s="12"/>
    </row>
    <row r="3" spans="1:9">
      <c r="A3" s="12" t="s">
        <v>75</v>
      </c>
      <c r="B3" s="12" t="s">
        <v>76</v>
      </c>
      <c r="C3" s="13"/>
      <c r="D3" s="13"/>
      <c r="E3" s="13"/>
      <c r="F3" s="13" t="s">
        <v>77</v>
      </c>
      <c r="G3" s="11" t="s">
        <v>18</v>
      </c>
      <c r="H3" s="13"/>
      <c r="I3" s="12"/>
    </row>
    <row r="4" spans="1:9">
      <c r="A4" s="12" t="s">
        <v>78</v>
      </c>
      <c r="B4" s="12" t="s">
        <v>79</v>
      </c>
      <c r="C4" s="13" t="s">
        <v>15</v>
      </c>
      <c r="D4" s="13" t="s">
        <v>74</v>
      </c>
      <c r="E4" s="13"/>
      <c r="F4" s="13" t="s">
        <v>30</v>
      </c>
      <c r="G4" s="11" t="s">
        <v>9</v>
      </c>
      <c r="H4" s="13" t="s">
        <v>33</v>
      </c>
      <c r="I4" s="12"/>
    </row>
    <row r="5" spans="1:9">
      <c r="A5" s="12" t="s">
        <v>80</v>
      </c>
      <c r="B5" s="12" t="s">
        <v>81</v>
      </c>
      <c r="C5" s="13"/>
      <c r="D5" s="13"/>
      <c r="E5" s="13"/>
      <c r="F5" s="13" t="s">
        <v>82</v>
      </c>
      <c r="G5" s="11"/>
      <c r="H5" s="13"/>
      <c r="I5" s="12"/>
    </row>
    <row r="6" spans="1:9">
      <c r="A6" s="12" t="s">
        <v>83</v>
      </c>
      <c r="B6" s="12" t="s">
        <v>84</v>
      </c>
      <c r="C6" s="13"/>
      <c r="D6" s="13"/>
      <c r="E6" s="13"/>
      <c r="F6" s="13" t="s">
        <v>82</v>
      </c>
      <c r="G6" s="11"/>
      <c r="H6" s="13"/>
      <c r="I6" s="12"/>
    </row>
    <row r="7" spans="1:9">
      <c r="A7" s="12" t="s">
        <v>85</v>
      </c>
      <c r="B7" s="12" t="s">
        <v>86</v>
      </c>
      <c r="C7" s="13"/>
      <c r="D7" s="13"/>
      <c r="E7" s="13"/>
      <c r="F7" s="13" t="s">
        <v>82</v>
      </c>
      <c r="G7" s="11"/>
      <c r="H7" s="13"/>
      <c r="I7" s="12"/>
    </row>
    <row r="8" spans="1:9">
      <c r="A8" s="12" t="s">
        <v>87</v>
      </c>
      <c r="B8" s="12" t="s">
        <v>88</v>
      </c>
      <c r="C8" s="13"/>
      <c r="D8" s="13"/>
      <c r="E8" s="13"/>
      <c r="F8" s="13"/>
      <c r="G8" s="11" t="s">
        <v>9</v>
      </c>
      <c r="H8" s="13"/>
      <c r="I8" s="12"/>
    </row>
    <row r="9" spans="1:9">
      <c r="A9" s="12" t="s">
        <v>89</v>
      </c>
      <c r="B9" s="12" t="s">
        <v>90</v>
      </c>
      <c r="C9" s="13"/>
      <c r="D9" s="13"/>
      <c r="E9" s="13"/>
      <c r="F9" s="13" t="s">
        <v>82</v>
      </c>
      <c r="G9" s="11"/>
      <c r="H9" s="13"/>
      <c r="I9" s="12"/>
    </row>
    <row r="10" spans="1:9">
      <c r="A10" s="56" t="s">
        <v>357</v>
      </c>
      <c r="B10" s="56" t="s">
        <v>358</v>
      </c>
      <c r="C10" s="59" t="s">
        <v>353</v>
      </c>
      <c r="D10" s="59" t="s">
        <v>359</v>
      </c>
      <c r="E10" s="13"/>
      <c r="F10" s="13" t="s">
        <v>59</v>
      </c>
      <c r="G10" s="11" t="s">
        <v>16</v>
      </c>
      <c r="H10" s="13"/>
      <c r="I10" s="12"/>
    </row>
    <row r="11" spans="1:9">
      <c r="A11" s="56" t="s">
        <v>435</v>
      </c>
      <c r="B11" s="56" t="s">
        <v>434</v>
      </c>
      <c r="C11" s="13"/>
      <c r="D11" s="13"/>
      <c r="E11" s="13"/>
      <c r="F11" s="13" t="s">
        <v>59</v>
      </c>
      <c r="G11" s="11" t="s">
        <v>9</v>
      </c>
      <c r="H11" s="13"/>
      <c r="I11" s="12"/>
    </row>
    <row r="12" spans="1:9">
      <c r="A12" s="56" t="s">
        <v>444</v>
      </c>
      <c r="B12" s="56" t="s">
        <v>445</v>
      </c>
      <c r="C12" s="13"/>
      <c r="D12" s="13"/>
      <c r="E12" s="13"/>
      <c r="F12" s="13"/>
      <c r="G12" s="11" t="s">
        <v>9</v>
      </c>
      <c r="H12" s="13"/>
      <c r="I12" s="12"/>
    </row>
    <row r="13" spans="1:9">
      <c r="A13" s="56" t="s">
        <v>446</v>
      </c>
      <c r="B13" s="56" t="s">
        <v>448</v>
      </c>
      <c r="C13" s="13"/>
      <c r="D13" s="13"/>
      <c r="E13" s="13"/>
      <c r="F13" s="13"/>
      <c r="G13" s="11" t="s">
        <v>9</v>
      </c>
      <c r="H13" s="13"/>
      <c r="I13" s="12"/>
    </row>
    <row r="14" spans="1:9">
      <c r="A14" s="56" t="s">
        <v>449</v>
      </c>
      <c r="B14" s="56" t="s">
        <v>450</v>
      </c>
      <c r="C14" s="13"/>
      <c r="D14" s="13"/>
      <c r="E14" s="13"/>
      <c r="F14" s="13"/>
      <c r="G14" s="11" t="s">
        <v>9</v>
      </c>
      <c r="H14" s="13"/>
      <c r="I14" s="12"/>
    </row>
    <row r="15" spans="1:9">
      <c r="A15" s="56" t="s">
        <v>451</v>
      </c>
      <c r="B15" s="56" t="s">
        <v>452</v>
      </c>
      <c r="C15" s="13"/>
      <c r="D15" s="13"/>
      <c r="E15" s="13"/>
      <c r="F15" s="13"/>
      <c r="G15" s="11" t="s">
        <v>9</v>
      </c>
      <c r="H15" s="13"/>
      <c r="I15" s="12"/>
    </row>
    <row r="16" spans="1:9">
      <c r="A16" s="56" t="s">
        <v>453</v>
      </c>
      <c r="B16" s="56" t="s">
        <v>455</v>
      </c>
      <c r="C16" s="13"/>
      <c r="D16" s="13"/>
      <c r="E16" s="13"/>
      <c r="F16" s="13"/>
      <c r="G16" s="11" t="s">
        <v>9</v>
      </c>
      <c r="H16" s="13"/>
      <c r="I16" s="12"/>
    </row>
    <row r="17" spans="1:9">
      <c r="A17" s="56" t="s">
        <v>456</v>
      </c>
      <c r="B17" s="56" t="s">
        <v>458</v>
      </c>
      <c r="C17" s="13"/>
      <c r="D17" s="13"/>
      <c r="E17" s="13"/>
      <c r="F17" s="13"/>
      <c r="G17" s="11" t="s">
        <v>9</v>
      </c>
      <c r="H17" s="13"/>
      <c r="I17" s="12"/>
    </row>
    <row r="18" spans="1:9">
      <c r="A18" s="56" t="s">
        <v>459</v>
      </c>
      <c r="B18" s="56" t="s">
        <v>460</v>
      </c>
      <c r="C18" s="13"/>
      <c r="D18" s="13"/>
      <c r="E18" s="13"/>
      <c r="F18" s="13"/>
      <c r="G18" s="11" t="s">
        <v>9</v>
      </c>
      <c r="H18" s="13"/>
      <c r="I18" s="12"/>
    </row>
    <row r="19" spans="1:9">
      <c r="A19" s="56" t="s">
        <v>461</v>
      </c>
      <c r="B19" s="56" t="s">
        <v>463</v>
      </c>
      <c r="C19" s="13"/>
      <c r="D19" s="13"/>
      <c r="E19" s="13"/>
      <c r="F19" s="13"/>
      <c r="G19" s="11" t="s">
        <v>9</v>
      </c>
      <c r="H19" s="13"/>
      <c r="I19" s="12"/>
    </row>
    <row r="20" spans="1:9">
      <c r="A20" s="56" t="s">
        <v>650</v>
      </c>
      <c r="B20" s="56" t="s">
        <v>651</v>
      </c>
      <c r="C20" s="13" t="s">
        <v>17</v>
      </c>
      <c r="D20" s="59" t="s">
        <v>1085</v>
      </c>
      <c r="E20" s="13"/>
      <c r="F20" s="13" t="s">
        <v>77</v>
      </c>
      <c r="G20" s="11" t="s">
        <v>9</v>
      </c>
      <c r="H20" s="59" t="s">
        <v>1086</v>
      </c>
      <c r="I20" s="12"/>
    </row>
    <row r="21" spans="1:9">
      <c r="A21" s="56" t="s">
        <v>1671</v>
      </c>
      <c r="B21" s="56" t="s">
        <v>1672</v>
      </c>
      <c r="C21" s="13" t="s">
        <v>21</v>
      </c>
      <c r="D21" s="59" t="s">
        <v>1674</v>
      </c>
      <c r="E21" s="13"/>
      <c r="F21" s="13"/>
      <c r="G21" s="11" t="s">
        <v>16</v>
      </c>
      <c r="H21" s="59"/>
      <c r="I21" s="12"/>
    </row>
    <row r="22" spans="1:9">
      <c r="A22" s="56" t="s">
        <v>1867</v>
      </c>
      <c r="B22" s="12"/>
      <c r="C22" s="13"/>
      <c r="D22" s="13"/>
      <c r="E22" s="13"/>
      <c r="F22" s="13"/>
      <c r="G22" s="11" t="s">
        <v>18</v>
      </c>
      <c r="H22" s="13"/>
      <c r="I22" s="12"/>
    </row>
    <row r="23" spans="1:9">
      <c r="A23" s="56"/>
      <c r="B23" s="56" t="s">
        <v>1675</v>
      </c>
      <c r="C23" s="13" t="s">
        <v>21</v>
      </c>
      <c r="D23" s="13"/>
      <c r="E23" s="13"/>
      <c r="F23" s="13"/>
      <c r="G23" s="11"/>
      <c r="H23" s="13"/>
      <c r="I23" s="12"/>
    </row>
    <row r="24" spans="1:9">
      <c r="A24" s="56"/>
      <c r="B24" s="56" t="s">
        <v>1676</v>
      </c>
      <c r="C24" s="13" t="s">
        <v>21</v>
      </c>
      <c r="D24" s="13"/>
      <c r="E24" s="13"/>
      <c r="F24" s="13"/>
      <c r="G24" s="11"/>
      <c r="H24" s="13"/>
      <c r="I24" s="12"/>
    </row>
    <row r="26" spans="1:9">
      <c r="A26" s="12"/>
      <c r="B26" s="12"/>
      <c r="C26" s="13"/>
      <c r="D26" s="13"/>
      <c r="E26" s="13"/>
      <c r="F26" s="13"/>
      <c r="G26" s="11"/>
      <c r="H26" s="13"/>
      <c r="I26" s="12"/>
    </row>
    <row r="27" spans="1:9">
      <c r="A27" s="12"/>
      <c r="B27" s="12"/>
      <c r="C27" s="13"/>
      <c r="D27" s="13"/>
      <c r="E27" s="13"/>
      <c r="F27" s="13"/>
      <c r="G27" s="11"/>
      <c r="H27" s="13"/>
      <c r="I27" s="12"/>
    </row>
    <row r="28" spans="1:9">
      <c r="A28" s="12"/>
      <c r="B28" s="12"/>
      <c r="C28" s="13"/>
      <c r="D28" s="13"/>
      <c r="E28" s="13"/>
      <c r="F28" s="13"/>
      <c r="G28" s="11"/>
      <c r="H28" s="13"/>
      <c r="I28" s="12"/>
    </row>
    <row r="29" spans="1:9">
      <c r="A29" s="12"/>
      <c r="B29" s="12"/>
      <c r="C29" s="13"/>
      <c r="D29" s="13"/>
      <c r="E29" s="13"/>
      <c r="F29" s="13"/>
      <c r="G29" s="11"/>
      <c r="H29" s="13"/>
      <c r="I29" s="12"/>
    </row>
    <row r="30" spans="1:9">
      <c r="A30" s="12"/>
      <c r="B30" s="12"/>
      <c r="C30" s="13"/>
      <c r="D30" s="13"/>
      <c r="E30" s="13"/>
      <c r="F30" s="13"/>
      <c r="G30" s="11"/>
      <c r="H30" s="13"/>
      <c r="I30" s="12"/>
    </row>
    <row r="31" spans="1:9">
      <c r="A31" s="12"/>
      <c r="B31" s="12"/>
      <c r="C31" s="13"/>
      <c r="D31" s="13"/>
      <c r="E31" s="13"/>
      <c r="F31" s="13"/>
      <c r="G31" s="11"/>
      <c r="H31" s="13"/>
      <c r="I31" s="12"/>
    </row>
    <row r="32" spans="1:9">
      <c r="A32" s="12"/>
      <c r="B32" s="12"/>
      <c r="C32" s="13"/>
      <c r="D32" s="13"/>
      <c r="E32" s="13"/>
      <c r="F32" s="13"/>
      <c r="G32" s="11"/>
      <c r="H32" s="13"/>
      <c r="I32" s="12"/>
    </row>
    <row r="33" spans="1:9">
      <c r="A33" s="12"/>
      <c r="B33" s="12"/>
      <c r="C33" s="13"/>
      <c r="D33" s="13"/>
      <c r="E33" s="13"/>
      <c r="F33" s="13"/>
      <c r="G33" s="11"/>
      <c r="H33" s="13"/>
      <c r="I33" s="12"/>
    </row>
    <row r="34" spans="1:9">
      <c r="A34" s="12"/>
      <c r="B34" s="12"/>
      <c r="C34" s="13"/>
      <c r="D34" s="13"/>
      <c r="E34" s="13"/>
      <c r="F34" s="13"/>
      <c r="G34" s="11"/>
      <c r="H34" s="13"/>
      <c r="I34" s="12"/>
    </row>
    <row r="35" spans="1:9">
      <c r="A35" s="12"/>
      <c r="B35" s="12"/>
      <c r="C35" s="13"/>
      <c r="D35" s="13"/>
      <c r="E35" s="13"/>
      <c r="F35" s="13"/>
      <c r="G35" s="11"/>
      <c r="H35" s="13"/>
      <c r="I35" s="12"/>
    </row>
    <row r="36" spans="1:9">
      <c r="A36" s="12"/>
      <c r="B36" s="12"/>
      <c r="C36" s="13"/>
      <c r="D36" s="13"/>
      <c r="E36" s="13"/>
      <c r="F36" s="13"/>
      <c r="G36" s="11"/>
      <c r="H36" s="13"/>
      <c r="I36" s="12"/>
    </row>
    <row r="37" spans="1:9">
      <c r="A37" s="12"/>
      <c r="B37" s="12"/>
      <c r="C37" s="13"/>
      <c r="D37" s="13"/>
      <c r="E37" s="13"/>
      <c r="F37" s="13"/>
      <c r="G37" s="11"/>
      <c r="H37" s="13"/>
      <c r="I37" s="12"/>
    </row>
    <row r="38" spans="1:9">
      <c r="A38" s="12"/>
      <c r="B38" s="12"/>
      <c r="C38" s="13"/>
      <c r="D38" s="13"/>
      <c r="E38" s="13"/>
      <c r="F38" s="13"/>
      <c r="G38" s="11"/>
      <c r="H38" s="13"/>
      <c r="I38" s="12"/>
    </row>
    <row r="39" spans="1:9">
      <c r="A39" s="12"/>
      <c r="B39" s="12"/>
      <c r="C39" s="13"/>
      <c r="D39" s="13"/>
      <c r="E39" s="13"/>
      <c r="F39" s="13"/>
      <c r="G39" s="11"/>
      <c r="H39" s="13"/>
      <c r="I39" s="12"/>
    </row>
    <row r="40" spans="1:9">
      <c r="A40" s="12"/>
      <c r="B40" s="12"/>
      <c r="C40" s="13"/>
      <c r="D40" s="13"/>
      <c r="E40" s="13"/>
      <c r="F40" s="13"/>
      <c r="G40" s="11"/>
      <c r="H40" s="13"/>
      <c r="I40" s="12"/>
    </row>
    <row r="41" spans="1:9">
      <c r="A41" s="12"/>
      <c r="B41" s="12"/>
      <c r="C41" s="13"/>
      <c r="D41" s="13"/>
      <c r="E41" s="13"/>
      <c r="F41" s="13"/>
      <c r="G41" s="11"/>
      <c r="H41" s="13"/>
      <c r="I41" s="12"/>
    </row>
    <row r="42" spans="1:9">
      <c r="A42" s="12"/>
      <c r="B42" s="12"/>
      <c r="C42" s="13"/>
      <c r="D42" s="13"/>
      <c r="E42" s="13"/>
      <c r="F42" s="13"/>
      <c r="G42" s="11"/>
      <c r="H42" s="13"/>
      <c r="I42" s="12"/>
    </row>
    <row r="43" spans="1:9">
      <c r="A43" s="12"/>
      <c r="B43" s="12"/>
      <c r="C43" s="13"/>
      <c r="D43" s="13"/>
      <c r="E43" s="13"/>
      <c r="F43" s="13"/>
      <c r="G43" s="11"/>
      <c r="H43" s="13"/>
      <c r="I43" s="12"/>
    </row>
    <row r="44" spans="1:9">
      <c r="A44" s="12"/>
      <c r="B44" s="12"/>
      <c r="C44" s="13"/>
      <c r="D44" s="13"/>
      <c r="E44" s="13"/>
      <c r="F44" s="13"/>
      <c r="G44" s="11"/>
      <c r="H44" s="13"/>
      <c r="I44" s="12"/>
    </row>
    <row r="45" spans="1:9">
      <c r="A45" s="12"/>
      <c r="B45" s="12"/>
      <c r="C45" s="13"/>
      <c r="D45" s="13"/>
      <c r="E45" s="13"/>
      <c r="F45" s="13"/>
      <c r="G45" s="11"/>
      <c r="H45" s="13"/>
      <c r="I45" s="12"/>
    </row>
    <row r="46" spans="1:9">
      <c r="A46" s="12"/>
      <c r="B46" s="12"/>
      <c r="C46" s="13"/>
      <c r="D46" s="13"/>
      <c r="E46" s="13"/>
      <c r="F46" s="13"/>
      <c r="G46" s="11"/>
      <c r="H46" s="13"/>
      <c r="I46" s="12"/>
    </row>
    <row r="47" spans="1:9">
      <c r="A47" s="12"/>
      <c r="B47" s="12"/>
      <c r="C47" s="13"/>
      <c r="D47" s="13"/>
      <c r="E47" s="13"/>
      <c r="F47" s="13"/>
      <c r="G47" s="11"/>
      <c r="H47" s="13"/>
      <c r="I47" s="12"/>
    </row>
    <row r="48" spans="1:9">
      <c r="A48" s="12"/>
      <c r="B48" s="12"/>
      <c r="C48" s="13"/>
      <c r="D48" s="13"/>
      <c r="E48" s="13"/>
      <c r="F48" s="13"/>
      <c r="G48" s="11"/>
      <c r="H48" s="13"/>
      <c r="I48" s="12"/>
    </row>
    <row r="49" spans="1:9">
      <c r="A49" s="12"/>
      <c r="B49" s="12"/>
      <c r="C49" s="13"/>
      <c r="D49" s="13"/>
      <c r="E49" s="13"/>
      <c r="F49" s="13"/>
      <c r="G49" s="11"/>
      <c r="H49" s="13"/>
      <c r="I49" s="12"/>
    </row>
    <row r="50" spans="1:9">
      <c r="A50" s="12"/>
      <c r="B50" s="12"/>
      <c r="C50" s="13"/>
      <c r="D50" s="13"/>
      <c r="E50" s="13"/>
      <c r="F50" s="13"/>
      <c r="G50" s="11"/>
      <c r="H50" s="13"/>
      <c r="I50" s="12"/>
    </row>
    <row r="51" spans="1:9">
      <c r="A51" s="12"/>
      <c r="B51" s="12"/>
      <c r="C51" s="13"/>
      <c r="D51" s="13"/>
      <c r="E51" s="13"/>
      <c r="F51" s="13"/>
      <c r="G51" s="11"/>
      <c r="H51" s="13"/>
      <c r="I51" s="12"/>
    </row>
    <row r="52" spans="1:9">
      <c r="A52" s="12"/>
      <c r="B52" s="12"/>
      <c r="C52" s="13"/>
      <c r="D52" s="13"/>
      <c r="E52" s="13"/>
      <c r="F52" s="13"/>
      <c r="G52" s="11"/>
      <c r="H52" s="13"/>
      <c r="I52" s="12"/>
    </row>
    <row r="53" spans="1:9">
      <c r="A53" s="12"/>
      <c r="B53" s="12"/>
      <c r="C53" s="13"/>
      <c r="D53" s="13"/>
      <c r="E53" s="13"/>
      <c r="F53" s="13"/>
      <c r="G53" s="11"/>
      <c r="H53" s="13"/>
      <c r="I53" s="12"/>
    </row>
    <row r="54" spans="1:9">
      <c r="A54" s="12"/>
      <c r="B54" s="12"/>
      <c r="C54" s="13"/>
      <c r="D54" s="13"/>
      <c r="E54" s="13"/>
      <c r="F54" s="13"/>
      <c r="G54" s="11"/>
      <c r="H54" s="13"/>
      <c r="I54" s="12"/>
    </row>
    <row r="55" spans="1:9">
      <c r="A55" s="12"/>
      <c r="B55" s="12"/>
      <c r="C55" s="13"/>
      <c r="D55" s="13"/>
      <c r="E55" s="13"/>
      <c r="F55" s="13"/>
      <c r="G55" s="11"/>
      <c r="H55" s="13"/>
      <c r="I55" s="12"/>
    </row>
    <row r="56" spans="1:9">
      <c r="A56" s="12"/>
      <c r="B56" s="12"/>
      <c r="C56" s="13"/>
      <c r="D56" s="13"/>
      <c r="E56" s="13"/>
      <c r="F56" s="13"/>
      <c r="G56" s="11"/>
      <c r="H56" s="13"/>
      <c r="I56" s="12"/>
    </row>
    <row r="57" spans="1:9">
      <c r="A57" s="12"/>
      <c r="B57" s="12"/>
      <c r="C57" s="13"/>
      <c r="D57" s="13"/>
      <c r="E57" s="13"/>
      <c r="F57" s="13"/>
      <c r="G57" s="11"/>
      <c r="H57" s="13"/>
      <c r="I57" s="12"/>
    </row>
    <row r="58" spans="1:9">
      <c r="A58" s="12"/>
      <c r="B58" s="12"/>
      <c r="C58" s="13"/>
      <c r="D58" s="13"/>
      <c r="E58" s="13"/>
      <c r="F58" s="13"/>
      <c r="G58" s="11"/>
      <c r="H58" s="13"/>
      <c r="I58" s="12"/>
    </row>
    <row r="59" spans="1:9">
      <c r="A59" s="12"/>
      <c r="B59" s="12"/>
      <c r="C59" s="13"/>
      <c r="D59" s="13"/>
      <c r="E59" s="13"/>
      <c r="F59" s="13"/>
      <c r="G59" s="11"/>
      <c r="H59" s="13"/>
      <c r="I59" s="12"/>
    </row>
    <row r="60" spans="1:9">
      <c r="A60" s="12"/>
      <c r="B60" s="12"/>
      <c r="C60" s="13"/>
      <c r="D60" s="13"/>
      <c r="E60" s="13"/>
      <c r="F60" s="13"/>
      <c r="G60" s="11"/>
      <c r="H60" s="13"/>
      <c r="I60" s="12"/>
    </row>
    <row r="61" spans="1:9">
      <c r="A61" s="12"/>
      <c r="B61" s="12"/>
      <c r="C61" s="13"/>
      <c r="D61" s="13"/>
      <c r="E61" s="13"/>
      <c r="F61" s="13"/>
      <c r="G61" s="11"/>
      <c r="H61" s="13"/>
      <c r="I61" s="12"/>
    </row>
    <row r="62" spans="1:9">
      <c r="A62" s="12"/>
      <c r="B62" s="12"/>
      <c r="C62" s="13"/>
      <c r="D62" s="13"/>
      <c r="E62" s="13"/>
      <c r="F62" s="13"/>
      <c r="G62" s="11"/>
      <c r="H62" s="13"/>
      <c r="I62" s="12"/>
    </row>
    <row r="63" spans="1:9">
      <c r="A63" s="12"/>
      <c r="B63" s="12"/>
      <c r="C63" s="13"/>
      <c r="D63" s="13"/>
      <c r="E63" s="13"/>
      <c r="F63" s="13"/>
      <c r="G63" s="11"/>
      <c r="H63" s="13"/>
      <c r="I63" s="12"/>
    </row>
    <row r="64" spans="1:9">
      <c r="A64" s="12"/>
      <c r="B64" s="12"/>
      <c r="C64" s="13"/>
      <c r="D64" s="13"/>
      <c r="E64" s="13"/>
      <c r="F64" s="13"/>
      <c r="G64" s="11"/>
      <c r="H64" s="13"/>
      <c r="I64" s="12"/>
    </row>
    <row r="65" spans="1:9">
      <c r="A65" s="12"/>
      <c r="B65" s="12"/>
      <c r="C65" s="13"/>
      <c r="D65" s="13"/>
      <c r="E65" s="13"/>
      <c r="F65" s="13"/>
      <c r="G65" s="11"/>
      <c r="H65" s="13"/>
      <c r="I65" s="12"/>
    </row>
    <row r="66" spans="1:9">
      <c r="A66" s="12"/>
      <c r="B66" s="12"/>
      <c r="C66" s="13"/>
      <c r="D66" s="13"/>
      <c r="E66" s="13"/>
      <c r="F66" s="13"/>
      <c r="G66" s="11"/>
      <c r="H66" s="13"/>
      <c r="I66" s="12"/>
    </row>
    <row r="67" spans="1:9">
      <c r="A67" s="12"/>
      <c r="B67" s="12"/>
      <c r="C67" s="13"/>
      <c r="D67" s="13"/>
      <c r="E67" s="13"/>
      <c r="F67" s="13"/>
      <c r="G67" s="11"/>
      <c r="H67" s="13"/>
      <c r="I67" s="12"/>
    </row>
    <row r="68" spans="1:9">
      <c r="A68" s="12"/>
      <c r="B68" s="12"/>
      <c r="C68" s="13"/>
      <c r="D68" s="13"/>
      <c r="E68" s="13"/>
      <c r="F68" s="13"/>
      <c r="G68" s="11"/>
      <c r="H68" s="13"/>
      <c r="I68" s="12"/>
    </row>
    <row r="69" spans="1:9">
      <c r="A69" s="12"/>
      <c r="B69" s="12"/>
      <c r="C69" s="13"/>
      <c r="D69" s="13"/>
      <c r="E69" s="13"/>
      <c r="F69" s="13"/>
      <c r="G69" s="11"/>
      <c r="H69" s="13"/>
      <c r="I69" s="12"/>
    </row>
    <row r="70" spans="1:9">
      <c r="A70" s="12"/>
      <c r="B70" s="12"/>
      <c r="C70" s="13"/>
      <c r="D70" s="13"/>
      <c r="E70" s="13"/>
      <c r="F70" s="13"/>
      <c r="G70" s="11"/>
      <c r="H70" s="13"/>
      <c r="I70" s="12"/>
    </row>
    <row r="71" spans="1:9">
      <c r="A71" s="12"/>
      <c r="B71" s="12"/>
      <c r="C71" s="13"/>
      <c r="D71" s="13"/>
      <c r="E71" s="13"/>
      <c r="F71" s="13"/>
      <c r="G71" s="11"/>
      <c r="H71" s="13"/>
      <c r="I71" s="12"/>
    </row>
    <row r="72" spans="1:9">
      <c r="A72" s="12"/>
      <c r="B72" s="12"/>
      <c r="C72" s="13"/>
      <c r="D72" s="13"/>
      <c r="E72" s="13"/>
      <c r="F72" s="13"/>
      <c r="G72" s="11"/>
      <c r="H72" s="13"/>
      <c r="I72" s="12"/>
    </row>
    <row r="73" spans="1:9">
      <c r="A73" s="12"/>
      <c r="B73" s="12"/>
      <c r="C73" s="13"/>
      <c r="D73" s="13"/>
      <c r="E73" s="13"/>
      <c r="F73" s="13"/>
      <c r="G73" s="11"/>
      <c r="H73" s="13"/>
      <c r="I73" s="12"/>
    </row>
    <row r="74" spans="1:9">
      <c r="A74" s="12"/>
      <c r="B74" s="12"/>
      <c r="C74" s="13"/>
      <c r="D74" s="13"/>
      <c r="E74" s="13"/>
      <c r="F74" s="13"/>
      <c r="G74" s="11"/>
      <c r="H74" s="13"/>
      <c r="I74" s="12"/>
    </row>
    <row r="75" spans="1:9">
      <c r="A75" s="12"/>
      <c r="B75" s="12"/>
      <c r="C75" s="13"/>
      <c r="D75" s="13"/>
      <c r="E75" s="13"/>
      <c r="F75" s="13"/>
      <c r="G75" s="11"/>
      <c r="H75" s="13"/>
      <c r="I75" s="12"/>
    </row>
    <row r="76" spans="1:9">
      <c r="A76" s="12"/>
      <c r="B76" s="12"/>
      <c r="C76" s="13"/>
      <c r="D76" s="13"/>
      <c r="E76" s="13"/>
      <c r="F76" s="13"/>
      <c r="G76" s="11"/>
      <c r="H76" s="13"/>
      <c r="I76" s="12"/>
    </row>
    <row r="77" spans="1:9">
      <c r="A77" s="12"/>
      <c r="B77" s="12"/>
      <c r="C77" s="13"/>
      <c r="D77" s="13"/>
      <c r="E77" s="13"/>
      <c r="F77" s="13"/>
      <c r="G77" s="11"/>
      <c r="H77" s="13"/>
      <c r="I77" s="12"/>
    </row>
    <row r="78" spans="1:9">
      <c r="A78" s="12"/>
      <c r="B78" s="12"/>
      <c r="C78" s="13"/>
      <c r="D78" s="13"/>
      <c r="E78" s="13"/>
      <c r="F78" s="13"/>
      <c r="G78" s="11"/>
      <c r="H78" s="13"/>
      <c r="I78" s="12"/>
    </row>
    <row r="79" spans="1:9">
      <c r="A79" s="12"/>
      <c r="B79" s="12"/>
      <c r="C79" s="13"/>
      <c r="D79" s="13"/>
      <c r="E79" s="13"/>
      <c r="F79" s="13"/>
      <c r="G79" s="11"/>
      <c r="H79" s="13"/>
      <c r="I79" s="12"/>
    </row>
    <row r="80" spans="1:9">
      <c r="A80" s="12"/>
      <c r="B80" s="12"/>
      <c r="C80" s="13"/>
      <c r="D80" s="13"/>
      <c r="E80" s="13"/>
      <c r="F80" s="13"/>
      <c r="G80" s="11"/>
      <c r="H80" s="13"/>
      <c r="I80" s="12"/>
    </row>
    <row r="81" spans="1:9">
      <c r="A81" s="12"/>
      <c r="B81" s="12"/>
      <c r="C81" s="13"/>
      <c r="D81" s="13"/>
      <c r="E81" s="13"/>
      <c r="F81" s="13"/>
      <c r="G81" s="11"/>
      <c r="H81" s="13"/>
      <c r="I81" s="12"/>
    </row>
    <row r="82" spans="1:9">
      <c r="A82" s="12"/>
      <c r="B82" s="12"/>
      <c r="C82" s="13"/>
      <c r="D82" s="13"/>
      <c r="E82" s="13"/>
      <c r="F82" s="13"/>
      <c r="G82" s="11"/>
      <c r="H82" s="13"/>
      <c r="I82" s="12"/>
    </row>
    <row r="83" spans="1:9">
      <c r="A83" s="12"/>
      <c r="B83" s="12"/>
      <c r="C83" s="13"/>
      <c r="D83" s="13"/>
      <c r="E83" s="13"/>
      <c r="F83" s="13"/>
      <c r="G83" s="11"/>
      <c r="H83" s="13"/>
      <c r="I83" s="12"/>
    </row>
    <row r="84" spans="1:9">
      <c r="A84" s="12"/>
      <c r="B84" s="12"/>
      <c r="C84" s="13"/>
      <c r="D84" s="13"/>
      <c r="E84" s="13"/>
      <c r="F84" s="13"/>
      <c r="G84" s="11"/>
      <c r="H84" s="13"/>
      <c r="I84" s="12"/>
    </row>
    <row r="85" spans="1:9">
      <c r="A85" s="12"/>
      <c r="B85" s="12"/>
      <c r="C85" s="13"/>
      <c r="D85" s="13"/>
      <c r="E85" s="13"/>
      <c r="F85" s="13"/>
      <c r="G85" s="11"/>
      <c r="H85" s="13"/>
      <c r="I85" s="12"/>
    </row>
    <row r="86" spans="1:9">
      <c r="A86" s="12"/>
      <c r="B86" s="12"/>
      <c r="C86" s="13"/>
      <c r="D86" s="13"/>
      <c r="E86" s="13"/>
      <c r="F86" s="13"/>
      <c r="G86" s="11"/>
      <c r="H86" s="13"/>
      <c r="I86" s="12"/>
    </row>
    <row r="87" spans="1:9">
      <c r="A87" s="12"/>
      <c r="B87" s="12"/>
      <c r="C87" s="13"/>
      <c r="D87" s="13"/>
      <c r="E87" s="13"/>
      <c r="F87" s="13"/>
      <c r="G87" s="11"/>
      <c r="H87" s="13"/>
      <c r="I87" s="12"/>
    </row>
    <row r="88" spans="1:9">
      <c r="A88" s="12"/>
      <c r="B88" s="12"/>
      <c r="C88" s="13"/>
      <c r="D88" s="13"/>
      <c r="E88" s="13"/>
      <c r="F88" s="13"/>
      <c r="G88" s="11"/>
      <c r="H88" s="13"/>
      <c r="I88" s="12"/>
    </row>
    <row r="89" spans="1:9">
      <c r="A89" s="12"/>
      <c r="B89" s="12"/>
      <c r="C89" s="13"/>
      <c r="D89" s="13"/>
      <c r="E89" s="13"/>
      <c r="F89" s="13"/>
      <c r="G89" s="11"/>
      <c r="H89" s="13"/>
      <c r="I89" s="12"/>
    </row>
    <row r="90" spans="1:9">
      <c r="A90" s="12"/>
      <c r="B90" s="12"/>
      <c r="C90" s="13"/>
      <c r="D90" s="13"/>
      <c r="E90" s="13"/>
      <c r="F90" s="13"/>
      <c r="G90" s="11"/>
      <c r="H90" s="13"/>
      <c r="I90" s="12"/>
    </row>
    <row r="91" spans="1:9">
      <c r="A91" s="12"/>
      <c r="B91" s="12"/>
      <c r="C91" s="13"/>
      <c r="D91" s="13"/>
      <c r="E91" s="13"/>
      <c r="F91" s="13"/>
      <c r="G91" s="11"/>
      <c r="H91" s="13"/>
      <c r="I91" s="12"/>
    </row>
    <row r="92" spans="1:9">
      <c r="A92" s="12"/>
      <c r="B92" s="12"/>
      <c r="C92" s="13"/>
      <c r="D92" s="13"/>
      <c r="E92" s="13"/>
      <c r="F92" s="13"/>
      <c r="G92" s="11"/>
      <c r="H92" s="13"/>
      <c r="I92" s="12"/>
    </row>
    <row r="93" spans="1:9">
      <c r="A93" s="12"/>
      <c r="B93" s="12"/>
      <c r="C93" s="13"/>
      <c r="D93" s="13"/>
      <c r="E93" s="13"/>
      <c r="F93" s="13"/>
      <c r="G93" s="11"/>
      <c r="H93" s="13"/>
      <c r="I93" s="12"/>
    </row>
    <row r="94" spans="1:9">
      <c r="A94" s="12"/>
      <c r="B94" s="12"/>
      <c r="C94" s="13"/>
      <c r="D94" s="13"/>
      <c r="E94" s="13"/>
      <c r="F94" s="13"/>
      <c r="G94" s="11"/>
      <c r="H94" s="13"/>
      <c r="I94" s="12"/>
    </row>
    <row r="95" spans="1:9">
      <c r="A95" s="12"/>
      <c r="B95" s="12"/>
      <c r="C95" s="13"/>
      <c r="D95" s="13"/>
      <c r="E95" s="13"/>
      <c r="F95" s="13"/>
      <c r="G95" s="11"/>
      <c r="H95" s="13"/>
      <c r="I95" s="12"/>
    </row>
    <row r="96" spans="1:9">
      <c r="A96" s="12"/>
      <c r="B96" s="12"/>
      <c r="C96" s="13"/>
      <c r="D96" s="13"/>
      <c r="E96" s="13"/>
      <c r="F96" s="13"/>
      <c r="G96" s="11"/>
      <c r="H96" s="13"/>
      <c r="I96" s="12"/>
    </row>
    <row r="97" spans="1:9">
      <c r="A97" s="12"/>
      <c r="B97" s="12"/>
      <c r="C97" s="13"/>
      <c r="D97" s="13"/>
      <c r="E97" s="13"/>
      <c r="F97" s="13"/>
      <c r="G97" s="11"/>
      <c r="H97" s="13"/>
      <c r="I97" s="12"/>
    </row>
    <row r="98" spans="1:9">
      <c r="A98" s="12"/>
      <c r="B98" s="12"/>
      <c r="C98" s="13"/>
      <c r="D98" s="13"/>
      <c r="E98" s="13"/>
      <c r="F98" s="13"/>
      <c r="G98" s="11"/>
      <c r="H98" s="13"/>
      <c r="I98" s="12"/>
    </row>
    <row r="99" spans="1:9">
      <c r="A99" s="12"/>
      <c r="B99" s="12"/>
      <c r="C99" s="13"/>
      <c r="D99" s="13"/>
      <c r="E99" s="13"/>
      <c r="F99" s="13"/>
      <c r="G99" s="11"/>
      <c r="H99" s="13"/>
      <c r="I99" s="12"/>
    </row>
  </sheetData>
  <phoneticPr fontId="19" type="noConversion"/>
  <conditionalFormatting sqref="B2 A26:F99 A6:F24 H26:I99 H2:I24">
    <cfRule type="expression" dxfId="5582" priority="8">
      <formula>MOD(ROW(),2)=1</formula>
    </cfRule>
  </conditionalFormatting>
  <conditionalFormatting sqref="B5">
    <cfRule type="expression" dxfId="5581" priority="7">
      <formula>MOD(ROW(),2)=1</formula>
    </cfRule>
  </conditionalFormatting>
  <conditionalFormatting sqref="G26:G99 G2:G24">
    <cfRule type="cellIs" dxfId="5580" priority="1" operator="equal">
      <formula>"已中止"</formula>
    </cfRule>
    <cfRule type="cellIs" dxfId="5579" priority="2" operator="equal">
      <formula>"已取消"</formula>
    </cfRule>
    <cfRule type="cellIs" dxfId="5578" priority="3" operator="equal">
      <formula>"延迟"</formula>
    </cfRule>
    <cfRule type="cellIs" dxfId="5577" priority="4" operator="equal">
      <formula>"进行中"</formula>
    </cfRule>
    <cfRule type="cellIs" dxfId="5576" priority="5" operator="equal">
      <formula>"已完成"</formula>
    </cfRule>
    <cfRule type="expression" dxfId="5575" priority="6">
      <formula>MOD(ROW(),2)=1</formula>
    </cfRule>
  </conditionalFormatting>
  <conditionalFormatting sqref="A3:F4 A2 C2:F2 A5 C5:F5">
    <cfRule type="expression" dxfId="5574" priority="9">
      <formula>MOD(ROW(),2)=1</formula>
    </cfRule>
  </conditionalFormatting>
  <pageMargins left="0.69930555555555596" right="0.69930555555555596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600-000000000000}">
          <x14:formula1>
            <xm:f>Data!$I$2:$I$7</xm:f>
          </x14:formula1>
          <xm:sqref>H100:H1048576 G26:G1048576 G2:G24</xm:sqref>
        </x14:dataValidation>
        <x14:dataValidation type="list" allowBlank="1" showInputMessage="1" showErrorMessage="1" xr:uid="{00000000-0002-0000-0600-000001000000}">
          <x14:formula1>
            <xm:f>Data!$H$2:$H$6</xm:f>
          </x14:formula1>
          <xm:sqref>F100:F1048576 E26:E1048576 E2:E24</xm:sqref>
        </x14:dataValidation>
        <x14:dataValidation type="list" allowBlank="1" showInputMessage="1" showErrorMessage="1" xr:uid="{00000000-0002-0000-0600-000002000000}">
          <x14:formula1>
            <xm:f>版本!$A$2:$A$28</xm:f>
          </x14:formula1>
          <xm:sqref>H26:H99 H2:H24</xm:sqref>
        </x14:dataValidation>
        <x14:dataValidation type="list" allowBlank="1" showInputMessage="1" showErrorMessage="1" xr:uid="{00000000-0002-0000-0600-000003000000}">
          <x14:formula1>
            <xm:f>里程碑!$A$2:$A$1003</xm:f>
          </x14:formula1>
          <xm:sqref>C26:C1048576 C2:C24</xm:sqref>
        </x14:dataValidation>
        <x14:dataValidation type="list" allowBlank="1" showInputMessage="1" showErrorMessage="1" xr:uid="{00000000-0002-0000-0600-000004000000}">
          <x14:formula1>
            <xm:f>Data!$J$2:$J$11</xm:f>
          </x14:formula1>
          <xm:sqref>F26:F99 F2:F24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48"/>
  <sheetViews>
    <sheetView zoomScaleNormal="100" workbookViewId="0">
      <pane xSplit="4" ySplit="1" topLeftCell="E89" activePane="bottomRight" state="frozen"/>
      <selection pane="topRight"/>
      <selection pane="bottomLeft"/>
      <selection pane="bottomRight" activeCell="C110" sqref="C110"/>
    </sheetView>
  </sheetViews>
  <sheetFormatPr defaultColWidth="9" defaultRowHeight="14.25"/>
  <cols>
    <col min="1" max="1" width="16" customWidth="1"/>
    <col min="2" max="2" width="14.75" customWidth="1"/>
    <col min="3" max="3" width="27.25" customWidth="1"/>
    <col min="4" max="4" width="35.875" bestFit="1" customWidth="1"/>
    <col min="11" max="11" width="42.375" customWidth="1"/>
  </cols>
  <sheetData>
    <row r="1" spans="1:11" s="19" customFormat="1" ht="37.5" customHeight="1">
      <c r="A1" s="38" t="s">
        <v>91</v>
      </c>
      <c r="B1" s="39" t="s">
        <v>68</v>
      </c>
      <c r="C1" s="38" t="s">
        <v>92</v>
      </c>
      <c r="D1" s="39" t="s">
        <v>93</v>
      </c>
      <c r="E1" s="39" t="s">
        <v>0</v>
      </c>
      <c r="F1" s="39" t="s">
        <v>94</v>
      </c>
      <c r="G1" s="39" t="s">
        <v>95</v>
      </c>
      <c r="H1" s="39" t="s">
        <v>70</v>
      </c>
      <c r="I1" s="39" t="s">
        <v>4</v>
      </c>
      <c r="J1" s="39" t="s">
        <v>22</v>
      </c>
      <c r="K1" s="39" t="s">
        <v>6</v>
      </c>
    </row>
    <row r="2" spans="1:11">
      <c r="A2" s="11" t="s">
        <v>80</v>
      </c>
      <c r="B2" s="12" t="str">
        <f>IF(A2="","",IFERROR(VLOOKUP(A2,Feature!A:B,2,FALSE),""))</f>
        <v>协助</v>
      </c>
      <c r="E2" s="11"/>
      <c r="F2" s="11"/>
      <c r="G2" s="11"/>
      <c r="H2" s="11"/>
      <c r="I2" s="11"/>
      <c r="J2" s="11"/>
      <c r="K2" s="12"/>
    </row>
    <row r="3" spans="1:11">
      <c r="A3" s="11"/>
      <c r="B3" s="12"/>
      <c r="C3" s="11" t="s">
        <v>96</v>
      </c>
      <c r="D3" s="12" t="s">
        <v>97</v>
      </c>
      <c r="E3" s="11"/>
      <c r="F3" s="11"/>
      <c r="G3" s="11"/>
      <c r="H3" s="11"/>
      <c r="I3" s="11"/>
      <c r="J3" s="11"/>
      <c r="K3" s="12"/>
    </row>
    <row r="4" spans="1:11">
      <c r="A4" s="11"/>
      <c r="B4" s="12"/>
      <c r="C4" s="24" t="s">
        <v>416</v>
      </c>
      <c r="D4" s="12" t="s">
        <v>99</v>
      </c>
      <c r="E4" s="11"/>
      <c r="F4" s="11"/>
      <c r="G4" s="11"/>
      <c r="H4" s="11"/>
      <c r="I4" s="11"/>
      <c r="J4" s="11"/>
      <c r="K4" s="12"/>
    </row>
    <row r="5" spans="1:11">
      <c r="A5" s="11"/>
      <c r="B5" s="12"/>
      <c r="C5" s="11" t="s">
        <v>414</v>
      </c>
      <c r="D5" s="12" t="s">
        <v>101</v>
      </c>
      <c r="E5" s="11"/>
      <c r="F5" s="11"/>
      <c r="G5" s="11"/>
      <c r="H5" s="11"/>
      <c r="I5" s="11"/>
      <c r="J5" s="11"/>
      <c r="K5" s="12"/>
    </row>
    <row r="6" spans="1:11">
      <c r="A6" s="11"/>
      <c r="B6" s="12"/>
      <c r="C6" s="24" t="s">
        <v>411</v>
      </c>
      <c r="D6" s="56" t="s">
        <v>707</v>
      </c>
      <c r="E6" s="11"/>
      <c r="F6" s="11"/>
      <c r="G6" s="11"/>
      <c r="H6" s="11"/>
      <c r="I6" s="11"/>
      <c r="J6" s="11"/>
      <c r="K6" s="12"/>
    </row>
    <row r="7" spans="1:11">
      <c r="A7" s="11"/>
      <c r="B7" s="12"/>
      <c r="C7" s="24" t="s">
        <v>1100</v>
      </c>
      <c r="D7" s="56" t="s">
        <v>1101</v>
      </c>
      <c r="E7" s="11"/>
      <c r="F7" s="11"/>
      <c r="G7" s="11"/>
      <c r="H7" s="11"/>
      <c r="I7" s="11"/>
      <c r="J7" s="11"/>
      <c r="K7" s="12"/>
    </row>
    <row r="8" spans="1:11">
      <c r="A8" s="11"/>
      <c r="B8" s="12"/>
      <c r="C8" s="24" t="s">
        <v>623</v>
      </c>
      <c r="D8" s="56" t="s">
        <v>621</v>
      </c>
      <c r="E8" s="11"/>
      <c r="F8" s="11"/>
      <c r="G8" s="11"/>
      <c r="H8" s="11"/>
      <c r="I8" s="11"/>
      <c r="J8" s="11"/>
      <c r="K8" s="12"/>
    </row>
    <row r="9" spans="1:11">
      <c r="A9" s="11" t="s">
        <v>83</v>
      </c>
      <c r="B9" s="12" t="str">
        <f>IF(A9="","",IFERROR(VLOOKUP(A9,Feature!A:B,2,FALSE),""))</f>
        <v>学习&amp;调研</v>
      </c>
      <c r="C9" s="24" t="s">
        <v>766</v>
      </c>
      <c r="D9" s="12" t="s">
        <v>103</v>
      </c>
      <c r="E9" s="11"/>
      <c r="F9" s="11"/>
      <c r="G9" s="11"/>
      <c r="H9" s="11"/>
      <c r="I9" s="11"/>
      <c r="J9" s="11"/>
      <c r="K9" s="12"/>
    </row>
    <row r="10" spans="1:11">
      <c r="A10" s="11"/>
      <c r="B10" s="12" t="s">
        <v>104</v>
      </c>
      <c r="C10" s="11" t="s">
        <v>105</v>
      </c>
      <c r="D10" s="12" t="s">
        <v>104</v>
      </c>
      <c r="E10" s="11"/>
      <c r="F10" s="11"/>
      <c r="G10" s="11"/>
      <c r="H10" s="11"/>
      <c r="I10" s="11"/>
      <c r="J10" s="11"/>
      <c r="K10" s="12"/>
    </row>
    <row r="11" spans="1:11">
      <c r="A11" s="11"/>
      <c r="B11" s="56" t="s">
        <v>756</v>
      </c>
      <c r="C11" s="24" t="s">
        <v>758</v>
      </c>
      <c r="D11" s="56" t="s">
        <v>757</v>
      </c>
      <c r="E11" s="11"/>
      <c r="F11" s="11"/>
      <c r="G11" s="11"/>
      <c r="H11" s="11"/>
      <c r="I11" s="11"/>
      <c r="J11" s="11"/>
      <c r="K11" s="12"/>
    </row>
    <row r="12" spans="1:11">
      <c r="A12" s="11"/>
      <c r="B12" s="56" t="s">
        <v>613</v>
      </c>
      <c r="C12" s="24" t="s">
        <v>615</v>
      </c>
      <c r="D12" s="56" t="s">
        <v>614</v>
      </c>
      <c r="E12" s="11"/>
      <c r="F12" s="11"/>
      <c r="G12" s="11"/>
      <c r="H12" s="11"/>
      <c r="I12" s="11"/>
      <c r="J12" s="11"/>
      <c r="K12" s="12"/>
    </row>
    <row r="13" spans="1:11">
      <c r="A13" s="11" t="s">
        <v>106</v>
      </c>
      <c r="B13" s="12" t="s">
        <v>107</v>
      </c>
      <c r="C13" s="11" t="s">
        <v>108</v>
      </c>
      <c r="D13" s="12" t="s">
        <v>109</v>
      </c>
      <c r="E13" s="11"/>
      <c r="F13" s="11"/>
      <c r="G13" s="11"/>
      <c r="H13" s="11"/>
      <c r="I13" s="11"/>
      <c r="J13" s="11"/>
      <c r="K13" s="12"/>
    </row>
    <row r="14" spans="1:11">
      <c r="A14" s="11" t="s">
        <v>85</v>
      </c>
      <c r="B14" s="12" t="str">
        <f>IF(A14="","",IFERROR(VLOOKUP(A14,Feature!A:B,2,FALSE),""))</f>
        <v>公司内部管理会议</v>
      </c>
      <c r="C14" s="11" t="s">
        <v>110</v>
      </c>
      <c r="D14" s="12" t="s">
        <v>111</v>
      </c>
      <c r="E14" s="11"/>
      <c r="F14" s="11"/>
      <c r="G14" s="11"/>
      <c r="H14" s="11"/>
      <c r="I14" s="11"/>
      <c r="J14" s="11"/>
      <c r="K14" s="12"/>
    </row>
    <row r="15" spans="1:11">
      <c r="A15" s="11" t="s">
        <v>89</v>
      </c>
      <c r="B15" s="12" t="str">
        <f>IF(A15="","",IFERROR(VLOOKUP(A15,Feature!A:B,2,FALSE),""))</f>
        <v>项目活动</v>
      </c>
      <c r="C15" s="11"/>
      <c r="D15" s="12"/>
      <c r="E15" s="11"/>
      <c r="F15" s="11"/>
      <c r="G15" s="11"/>
      <c r="H15" s="11"/>
      <c r="I15" s="11"/>
      <c r="J15" s="11"/>
      <c r="K15" s="12"/>
    </row>
    <row r="16" spans="1:11">
      <c r="A16" s="11"/>
      <c r="B16" s="12" t="str">
        <f>IF(A16="","",IFERROR(VLOOKUP(A16,Feature!A:B,2,FALSE),""))</f>
        <v/>
      </c>
      <c r="C16" s="11" t="s">
        <v>112</v>
      </c>
      <c r="D16" s="12" t="s">
        <v>113</v>
      </c>
      <c r="E16" s="11"/>
      <c r="F16" s="11"/>
      <c r="G16" s="11"/>
      <c r="H16" s="11"/>
      <c r="I16" s="11"/>
      <c r="J16" s="11"/>
      <c r="K16" s="12"/>
    </row>
    <row r="17" spans="1:11">
      <c r="A17" s="11"/>
      <c r="B17" s="12" t="str">
        <f>IF(A17="","",IFERROR(VLOOKUP(A17,Feature!A:B,2,FALSE),""))</f>
        <v/>
      </c>
      <c r="C17" s="11" t="s">
        <v>114</v>
      </c>
      <c r="D17" s="12" t="s">
        <v>115</v>
      </c>
      <c r="E17" s="11"/>
      <c r="F17" s="11"/>
      <c r="G17" s="11"/>
      <c r="H17" s="11"/>
      <c r="I17" s="11"/>
      <c r="J17" s="11"/>
      <c r="K17" s="12"/>
    </row>
    <row r="18" spans="1:11">
      <c r="A18" s="11"/>
      <c r="B18" s="12" t="str">
        <f>IF(A18="","",IFERROR(VLOOKUP(A18,Feature!A:B,2,FALSE),""))</f>
        <v/>
      </c>
      <c r="C18" s="11" t="s">
        <v>116</v>
      </c>
      <c r="D18" s="12" t="s">
        <v>117</v>
      </c>
      <c r="E18" s="11"/>
      <c r="F18" s="11"/>
      <c r="G18" s="11"/>
      <c r="H18" s="11"/>
      <c r="I18" s="11"/>
      <c r="J18" s="11"/>
      <c r="K18" s="12"/>
    </row>
    <row r="19" spans="1:11">
      <c r="A19" s="11"/>
      <c r="B19" s="12" t="str">
        <f>IF(A19="","",IFERROR(VLOOKUP(A19,Feature!A:B,2,FALSE),""))</f>
        <v/>
      </c>
      <c r="C19" s="11" t="s">
        <v>118</v>
      </c>
      <c r="D19" s="12" t="s">
        <v>119</v>
      </c>
      <c r="E19" s="11"/>
      <c r="F19" s="11"/>
      <c r="G19" s="11"/>
      <c r="H19" s="11"/>
      <c r="I19" s="11"/>
      <c r="J19" s="11"/>
      <c r="K19" s="12"/>
    </row>
    <row r="20" spans="1:11">
      <c r="A20" s="11"/>
      <c r="B20" s="12" t="str">
        <f>IF(A20="","",IFERROR(VLOOKUP(A20,Feature!A:B,2,FALSE),""))</f>
        <v/>
      </c>
      <c r="C20" s="11" t="s">
        <v>120</v>
      </c>
      <c r="D20" s="12" t="s">
        <v>121</v>
      </c>
      <c r="E20" s="11"/>
      <c r="F20" s="11"/>
      <c r="G20" s="11"/>
      <c r="H20" s="11"/>
      <c r="I20" s="11"/>
      <c r="J20" s="11"/>
      <c r="K20" s="12"/>
    </row>
    <row r="21" spans="1:11">
      <c r="A21" s="11"/>
      <c r="B21" s="12" t="str">
        <f>IF(A21="","",IFERROR(VLOOKUP(A21,Feature!A:B,2,FALSE),""))</f>
        <v/>
      </c>
      <c r="C21" s="11" t="s">
        <v>122</v>
      </c>
      <c r="D21" s="12" t="s">
        <v>123</v>
      </c>
      <c r="E21" s="11"/>
      <c r="F21" s="11"/>
      <c r="G21" s="11"/>
      <c r="H21" s="11"/>
      <c r="I21" s="11"/>
      <c r="J21" s="11"/>
      <c r="K21" s="12"/>
    </row>
    <row r="22" spans="1:11">
      <c r="A22" s="11"/>
      <c r="B22" s="12" t="str">
        <f>IF(A22="","",IFERROR(VLOOKUP(A22,Feature!A:B,2,FALSE),""))</f>
        <v/>
      </c>
      <c r="C22" s="11" t="s">
        <v>124</v>
      </c>
      <c r="D22" s="12" t="s">
        <v>125</v>
      </c>
      <c r="E22" s="11"/>
      <c r="F22" s="11"/>
      <c r="G22" s="11"/>
      <c r="H22" s="11"/>
      <c r="I22" s="11"/>
      <c r="J22" s="11"/>
      <c r="K22" s="12"/>
    </row>
    <row r="23" spans="1:11">
      <c r="A23" s="11"/>
      <c r="B23" s="12" t="str">
        <f>IF(A23="","",IFERROR(VLOOKUP(A23,Feature!A:B,2,FALSE),""))</f>
        <v/>
      </c>
      <c r="C23" s="11" t="s">
        <v>126</v>
      </c>
      <c r="D23" s="12" t="s">
        <v>127</v>
      </c>
      <c r="E23" s="11"/>
      <c r="F23" s="11"/>
      <c r="G23" s="11"/>
      <c r="H23" s="11"/>
      <c r="I23" s="11"/>
      <c r="J23" s="11"/>
      <c r="K23" s="12"/>
    </row>
    <row r="24" spans="1:11">
      <c r="A24" s="12"/>
      <c r="B24" s="12"/>
      <c r="C24" s="11"/>
      <c r="D24" s="12"/>
      <c r="E24" s="11"/>
      <c r="F24" s="11"/>
      <c r="G24" s="11"/>
      <c r="H24" s="11"/>
      <c r="I24" s="11"/>
      <c r="J24" s="11"/>
      <c r="K24" s="12"/>
    </row>
    <row r="25" spans="1:11">
      <c r="A25" s="24" t="s">
        <v>589</v>
      </c>
      <c r="B25" s="56" t="s">
        <v>590</v>
      </c>
      <c r="C25" s="11"/>
      <c r="D25" s="12"/>
      <c r="E25" s="11"/>
      <c r="F25" s="11"/>
      <c r="G25" s="11"/>
      <c r="H25" s="11"/>
      <c r="I25" s="11"/>
      <c r="J25" s="11"/>
      <c r="K25" s="12"/>
    </row>
    <row r="26" spans="1:11">
      <c r="A26" s="11"/>
      <c r="B26" s="12" t="str">
        <f>IF(A26="","",IFERROR(VLOOKUP(A26,Feature!A:B,2,FALSE),""))</f>
        <v/>
      </c>
      <c r="C26" s="24" t="s">
        <v>593</v>
      </c>
      <c r="D26" s="56" t="s">
        <v>592</v>
      </c>
      <c r="E26" s="11"/>
      <c r="F26" s="11"/>
      <c r="G26" s="11"/>
      <c r="H26" s="11"/>
      <c r="I26" s="11"/>
      <c r="J26" s="11"/>
      <c r="K26" s="12"/>
    </row>
    <row r="27" spans="1:11">
      <c r="A27" s="24"/>
      <c r="B27" s="56"/>
      <c r="C27" s="24" t="s">
        <v>1130</v>
      </c>
      <c r="D27" s="56" t="s">
        <v>1131</v>
      </c>
      <c r="E27" s="11"/>
      <c r="F27" s="11"/>
      <c r="G27" s="11"/>
      <c r="H27" s="11"/>
      <c r="I27" s="11"/>
      <c r="J27" s="11"/>
      <c r="K27" s="12"/>
    </row>
    <row r="28" spans="1:11">
      <c r="A28" s="11"/>
      <c r="B28" s="12"/>
      <c r="C28" s="24"/>
      <c r="D28" s="56"/>
      <c r="E28" s="11"/>
      <c r="F28" s="11"/>
      <c r="G28" s="11"/>
      <c r="H28" s="11"/>
      <c r="I28" s="11"/>
      <c r="J28" s="11"/>
      <c r="K28" s="12"/>
    </row>
    <row r="29" spans="1:11">
      <c r="A29" s="56" t="s">
        <v>369</v>
      </c>
      <c r="B29" s="12" t="str">
        <f>IF(A29="","",IFERROR(VLOOKUP(A29,Feature!A:B,2,FALSE),""))</f>
        <v>应用部署工具</v>
      </c>
      <c r="C29" s="11"/>
      <c r="D29" s="12"/>
      <c r="E29" s="11" t="s">
        <v>15</v>
      </c>
      <c r="F29" s="11"/>
      <c r="G29" s="11"/>
      <c r="H29" s="11"/>
      <c r="I29" s="11" t="s">
        <v>9</v>
      </c>
      <c r="J29" s="11" t="s">
        <v>363</v>
      </c>
      <c r="K29" s="12"/>
    </row>
    <row r="30" spans="1:11">
      <c r="A30" s="11"/>
      <c r="B30" s="12" t="str">
        <f>IF(A30="","",IFERROR(VLOOKUP(A30,Feature!A:B,2,FALSE),""))</f>
        <v/>
      </c>
      <c r="C30" s="11" t="s">
        <v>128</v>
      </c>
      <c r="D30" s="23" t="s">
        <v>129</v>
      </c>
      <c r="E30" s="11" t="s">
        <v>15</v>
      </c>
      <c r="F30" s="11"/>
      <c r="G30" s="11"/>
      <c r="H30" s="11"/>
      <c r="I30" s="11" t="s">
        <v>9</v>
      </c>
      <c r="J30" s="11"/>
      <c r="K30" s="12"/>
    </row>
    <row r="31" spans="1:11">
      <c r="A31" s="11"/>
      <c r="B31" s="12" t="str">
        <f>IF(A31="","",IFERROR(VLOOKUP(A31,Feature!A:B,2,FALSE),""))</f>
        <v/>
      </c>
      <c r="C31" s="11" t="s">
        <v>130</v>
      </c>
      <c r="D31" s="12" t="s">
        <v>131</v>
      </c>
      <c r="E31" s="11" t="s">
        <v>15</v>
      </c>
      <c r="F31" s="11"/>
      <c r="G31" s="11"/>
      <c r="H31" s="11"/>
      <c r="I31" s="11" t="s">
        <v>9</v>
      </c>
      <c r="J31" s="11"/>
      <c r="K31" s="12"/>
    </row>
    <row r="32" spans="1:11">
      <c r="A32" s="11"/>
      <c r="B32" s="12" t="str">
        <f>IF(A32="","",IFERROR(VLOOKUP(A32,Feature!A:B,2,FALSE),""))</f>
        <v/>
      </c>
      <c r="C32" s="11" t="s">
        <v>132</v>
      </c>
      <c r="D32" s="12" t="s">
        <v>133</v>
      </c>
      <c r="E32" s="11" t="s">
        <v>15</v>
      </c>
      <c r="F32" s="11"/>
      <c r="G32" s="11"/>
      <c r="H32" s="11"/>
      <c r="I32" s="11" t="s">
        <v>9</v>
      </c>
      <c r="J32" s="11"/>
      <c r="K32" s="12"/>
    </row>
    <row r="33" spans="1:11">
      <c r="A33" s="11"/>
      <c r="B33" s="12" t="str">
        <f>IF(A33="","",IFERROR(VLOOKUP(A33,Feature!A:B,2,FALSE),""))</f>
        <v/>
      </c>
      <c r="C33" s="24" t="s">
        <v>406</v>
      </c>
      <c r="D33" s="12" t="s">
        <v>135</v>
      </c>
      <c r="E33" s="11" t="s">
        <v>15</v>
      </c>
      <c r="F33" s="11"/>
      <c r="G33" s="11"/>
      <c r="H33" s="11"/>
      <c r="I33" s="11" t="s">
        <v>9</v>
      </c>
      <c r="J33" s="11"/>
      <c r="K33" s="12"/>
    </row>
    <row r="34" spans="1:11">
      <c r="A34" s="11"/>
      <c r="B34" s="12" t="str">
        <f>IF(A34="","",IFERROR(VLOOKUP(A34,Feature!A:B,2,FALSE),""))</f>
        <v/>
      </c>
      <c r="C34" s="11" t="s">
        <v>136</v>
      </c>
      <c r="D34" s="12" t="s">
        <v>137</v>
      </c>
      <c r="E34" s="11" t="s">
        <v>15</v>
      </c>
      <c r="F34" s="11"/>
      <c r="G34" s="11"/>
      <c r="H34" s="11"/>
      <c r="I34" s="11" t="s">
        <v>9</v>
      </c>
      <c r="J34" s="11"/>
      <c r="K34" s="12"/>
    </row>
    <row r="35" spans="1:11">
      <c r="A35" s="11"/>
      <c r="B35" s="12"/>
      <c r="C35" s="11" t="s">
        <v>138</v>
      </c>
      <c r="D35" s="12" t="s">
        <v>139</v>
      </c>
      <c r="E35" s="11" t="s">
        <v>17</v>
      </c>
      <c r="F35" s="11"/>
      <c r="G35" s="11"/>
      <c r="H35" s="11"/>
      <c r="I35" s="11" t="s">
        <v>9</v>
      </c>
      <c r="J35" s="11"/>
      <c r="K35" s="12"/>
    </row>
    <row r="36" spans="1:11">
      <c r="A36" s="11"/>
      <c r="B36" s="12"/>
      <c r="C36" s="11" t="s">
        <v>140</v>
      </c>
      <c r="D36" s="12" t="s">
        <v>141</v>
      </c>
      <c r="E36" s="11" t="s">
        <v>19</v>
      </c>
      <c r="F36" s="11"/>
      <c r="G36" s="11"/>
      <c r="H36" s="11"/>
      <c r="I36" s="11" t="s">
        <v>9</v>
      </c>
      <c r="J36" s="11"/>
      <c r="K36" s="12"/>
    </row>
    <row r="37" spans="1:11">
      <c r="A37" s="11"/>
      <c r="B37" s="12"/>
      <c r="C37" s="11" t="s">
        <v>142</v>
      </c>
      <c r="D37" s="12" t="s">
        <v>143</v>
      </c>
      <c r="E37" s="11" t="s">
        <v>20</v>
      </c>
      <c r="F37" s="11"/>
      <c r="G37" s="11"/>
      <c r="H37" s="11"/>
      <c r="I37" s="11" t="s">
        <v>9</v>
      </c>
      <c r="J37" s="11"/>
      <c r="K37" s="12"/>
    </row>
    <row r="38" spans="1:11">
      <c r="A38" s="11"/>
      <c r="B38" s="12"/>
      <c r="C38" s="52" t="s">
        <v>336</v>
      </c>
      <c r="D38" s="12" t="s">
        <v>145</v>
      </c>
      <c r="E38" s="11"/>
      <c r="F38" s="11"/>
      <c r="G38" s="11"/>
      <c r="H38" s="11"/>
      <c r="I38" s="11" t="s">
        <v>9</v>
      </c>
      <c r="J38" s="11"/>
      <c r="K38" s="12"/>
    </row>
    <row r="39" spans="1:11">
      <c r="A39" s="11"/>
      <c r="B39" s="12"/>
      <c r="C39" s="52" t="s">
        <v>338</v>
      </c>
      <c r="D39" s="53" t="s">
        <v>337</v>
      </c>
      <c r="E39" s="11"/>
      <c r="F39" s="11"/>
      <c r="G39" s="11"/>
      <c r="H39" s="11"/>
      <c r="I39" s="11" t="s">
        <v>9</v>
      </c>
      <c r="J39" s="11"/>
      <c r="K39" s="12"/>
    </row>
    <row r="40" spans="1:11">
      <c r="A40" s="11"/>
      <c r="B40" s="12"/>
      <c r="C40" s="24" t="s">
        <v>364</v>
      </c>
      <c r="D40" s="56" t="s">
        <v>442</v>
      </c>
      <c r="E40" s="11" t="s">
        <v>15</v>
      </c>
      <c r="F40" s="11"/>
      <c r="G40" s="11"/>
      <c r="H40" s="11"/>
      <c r="I40" s="11" t="s">
        <v>248</v>
      </c>
      <c r="J40" s="11"/>
      <c r="K40" s="12"/>
    </row>
    <row r="41" spans="1:11">
      <c r="A41" s="11"/>
      <c r="B41" s="12"/>
      <c r="C41" s="24" t="s">
        <v>584</v>
      </c>
      <c r="D41" s="56" t="s">
        <v>585</v>
      </c>
      <c r="E41" s="11" t="s">
        <v>15</v>
      </c>
      <c r="F41" s="11"/>
      <c r="G41" s="11"/>
      <c r="H41" s="11"/>
      <c r="I41" s="11" t="s">
        <v>248</v>
      </c>
      <c r="J41" s="11"/>
      <c r="K41" s="12"/>
    </row>
    <row r="42" spans="1:11">
      <c r="A42" s="11"/>
      <c r="B42" s="12"/>
      <c r="C42" s="24" t="s">
        <v>1831</v>
      </c>
      <c r="D42" s="56" t="s">
        <v>1832</v>
      </c>
      <c r="E42" s="11"/>
      <c r="F42" s="11"/>
      <c r="G42" s="11"/>
      <c r="H42" s="11"/>
      <c r="I42" s="11" t="s">
        <v>18</v>
      </c>
      <c r="J42" s="11"/>
      <c r="K42" s="12"/>
    </row>
    <row r="43" spans="1:11">
      <c r="A43" s="11"/>
      <c r="B43" s="12"/>
      <c r="C43" s="24"/>
      <c r="D43" s="56"/>
      <c r="E43" s="11"/>
      <c r="F43" s="11"/>
      <c r="G43" s="11"/>
      <c r="H43" s="11"/>
      <c r="I43" s="11"/>
      <c r="J43" s="11"/>
      <c r="K43" s="12"/>
    </row>
    <row r="44" spans="1:11">
      <c r="A44" s="12" t="s">
        <v>78</v>
      </c>
      <c r="B44" s="12" t="str">
        <f>IF(A44="","",IFERROR(VLOOKUP(A44,Feature!A:B,2,FALSE),""))</f>
        <v>扩展文件翻译工具</v>
      </c>
      <c r="C44" s="11"/>
      <c r="D44" s="12"/>
      <c r="E44" s="11" t="s">
        <v>15</v>
      </c>
      <c r="F44" s="11"/>
      <c r="G44" s="11"/>
      <c r="H44" s="11"/>
      <c r="I44" s="11" t="s">
        <v>9</v>
      </c>
      <c r="J44" s="11" t="s">
        <v>31</v>
      </c>
      <c r="K44" s="12"/>
    </row>
    <row r="45" spans="1:11">
      <c r="A45" s="11"/>
      <c r="B45" s="12" t="str">
        <f>IF(A45="","",IFERROR(VLOOKUP(A45,Feature!A:B,2,FALSE),""))</f>
        <v/>
      </c>
      <c r="C45" s="11" t="s">
        <v>146</v>
      </c>
      <c r="D45" s="12" t="s">
        <v>147</v>
      </c>
      <c r="E45" s="11" t="s">
        <v>15</v>
      </c>
      <c r="F45" s="11"/>
      <c r="G45" s="11"/>
      <c r="H45" s="11"/>
      <c r="I45" s="11" t="s">
        <v>9</v>
      </c>
      <c r="J45" s="11"/>
      <c r="K45" s="12"/>
    </row>
    <row r="46" spans="1:11">
      <c r="A46" s="11"/>
      <c r="B46" s="12" t="str">
        <f>IF(A46="","",IFERROR(VLOOKUP(A46,Feature!A:B,2,FALSE),""))</f>
        <v/>
      </c>
      <c r="C46" s="11" t="s">
        <v>148</v>
      </c>
      <c r="D46" s="12" t="s">
        <v>149</v>
      </c>
      <c r="E46" s="11" t="s">
        <v>15</v>
      </c>
      <c r="F46" s="11"/>
      <c r="G46" s="11"/>
      <c r="H46" s="11"/>
      <c r="I46" s="11" t="s">
        <v>9</v>
      </c>
      <c r="J46" s="11"/>
      <c r="K46" s="12"/>
    </row>
    <row r="47" spans="1:11">
      <c r="A47" s="11"/>
      <c r="B47" s="12" t="str">
        <f>IF(A47="","",IFERROR(VLOOKUP(A47,Feature!A:B,2,FALSE),""))</f>
        <v/>
      </c>
      <c r="C47" s="11" t="s">
        <v>150</v>
      </c>
      <c r="D47" s="12" t="s">
        <v>151</v>
      </c>
      <c r="E47" s="11" t="s">
        <v>15</v>
      </c>
      <c r="F47" s="11"/>
      <c r="G47" s="11"/>
      <c r="H47" s="11"/>
      <c r="I47" s="11" t="s">
        <v>9</v>
      </c>
      <c r="J47" s="11"/>
      <c r="K47" s="12"/>
    </row>
    <row r="48" spans="1:11">
      <c r="A48" s="11"/>
      <c r="B48" s="12" t="str">
        <f>IF(A48="","",IFERROR(VLOOKUP(A48,Feature!A:B,2,FALSE),""))</f>
        <v/>
      </c>
      <c r="C48" s="11" t="s">
        <v>152</v>
      </c>
      <c r="D48" s="12" t="s">
        <v>153</v>
      </c>
      <c r="E48" s="11" t="s">
        <v>15</v>
      </c>
      <c r="F48" s="11"/>
      <c r="G48" s="11"/>
      <c r="H48" s="11"/>
      <c r="I48" s="11" t="s">
        <v>9</v>
      </c>
      <c r="J48" s="11"/>
      <c r="K48" s="12"/>
    </row>
    <row r="49" spans="1:11">
      <c r="A49" s="11"/>
      <c r="B49" s="12" t="str">
        <f>IF(A49="","",IFERROR(VLOOKUP(A49,Feature!A:B,2,FALSE),""))</f>
        <v/>
      </c>
      <c r="C49" s="11" t="s">
        <v>154</v>
      </c>
      <c r="D49" s="12" t="s">
        <v>155</v>
      </c>
      <c r="E49" s="11" t="s">
        <v>15</v>
      </c>
      <c r="F49" s="11"/>
      <c r="G49" s="11"/>
      <c r="H49" s="11"/>
      <c r="I49" s="11" t="s">
        <v>9</v>
      </c>
      <c r="J49" s="11"/>
      <c r="K49" s="12"/>
    </row>
    <row r="50" spans="1:11">
      <c r="A50" s="11"/>
      <c r="B50" s="12" t="str">
        <f>IF(A50="","",IFERROR(VLOOKUP(A50,Feature!A:B,2,FALSE),""))</f>
        <v/>
      </c>
      <c r="C50" s="11" t="s">
        <v>156</v>
      </c>
      <c r="D50" s="12" t="s">
        <v>157</v>
      </c>
      <c r="E50" s="11" t="s">
        <v>15</v>
      </c>
      <c r="F50" s="11"/>
      <c r="G50" s="11"/>
      <c r="H50" s="11"/>
      <c r="I50" s="11" t="s">
        <v>9</v>
      </c>
      <c r="J50" s="11"/>
      <c r="K50" s="12"/>
    </row>
    <row r="51" spans="1:11">
      <c r="A51" s="11"/>
      <c r="B51" s="12" t="str">
        <f>IF(A51="","",IFERROR(VLOOKUP(A51,Feature!A:B,2,FALSE),""))</f>
        <v/>
      </c>
      <c r="C51" s="11" t="s">
        <v>158</v>
      </c>
      <c r="D51" s="12" t="s">
        <v>159</v>
      </c>
      <c r="E51" s="11" t="s">
        <v>15</v>
      </c>
      <c r="F51" s="11"/>
      <c r="G51" s="11"/>
      <c r="H51" s="11"/>
      <c r="I51" s="11" t="s">
        <v>9</v>
      </c>
      <c r="J51" s="11"/>
      <c r="K51" s="12"/>
    </row>
    <row r="52" spans="1:11">
      <c r="A52" s="11"/>
      <c r="B52" s="12" t="str">
        <f>IF(A52="","",IFERROR(VLOOKUP(A52,Feature!A:B,2,FALSE),""))</f>
        <v/>
      </c>
      <c r="C52" s="11" t="s">
        <v>160</v>
      </c>
      <c r="D52" s="12" t="s">
        <v>161</v>
      </c>
      <c r="E52" s="11" t="s">
        <v>15</v>
      </c>
      <c r="F52" s="11"/>
      <c r="G52" s="11"/>
      <c r="H52" s="11"/>
      <c r="I52" s="11" t="s">
        <v>9</v>
      </c>
      <c r="J52" s="11"/>
      <c r="K52" s="12"/>
    </row>
    <row r="53" spans="1:11">
      <c r="A53" s="11"/>
      <c r="B53" s="12" t="str">
        <f>IF(A53="","",IFERROR(VLOOKUP(A53,Feature!A:B,2,FALSE),""))</f>
        <v/>
      </c>
      <c r="C53" s="11" t="s">
        <v>162</v>
      </c>
      <c r="D53" s="12" t="s">
        <v>163</v>
      </c>
      <c r="E53" s="11" t="s">
        <v>15</v>
      </c>
      <c r="F53" s="11"/>
      <c r="G53" s="11"/>
      <c r="H53" s="11"/>
      <c r="I53" s="11" t="s">
        <v>9</v>
      </c>
      <c r="J53" s="11"/>
      <c r="K53" s="12"/>
    </row>
    <row r="54" spans="1:11">
      <c r="A54" s="11"/>
      <c r="B54" s="12" t="str">
        <f>IF(A54="","",IFERROR(VLOOKUP(A54,Feature!A:B,2,FALSE),""))</f>
        <v/>
      </c>
      <c r="C54" s="11" t="s">
        <v>164</v>
      </c>
      <c r="D54" s="12" t="s">
        <v>165</v>
      </c>
      <c r="E54" s="11" t="s">
        <v>15</v>
      </c>
      <c r="F54" s="11"/>
      <c r="G54" s="11"/>
      <c r="H54" s="11"/>
      <c r="I54" s="11" t="s">
        <v>9</v>
      </c>
      <c r="J54" s="11"/>
      <c r="K54" s="12"/>
    </row>
    <row r="55" spans="1:11">
      <c r="A55" s="11"/>
      <c r="B55" s="12"/>
      <c r="C55" s="11" t="s">
        <v>166</v>
      </c>
      <c r="D55" s="12" t="s">
        <v>167</v>
      </c>
      <c r="E55" s="11" t="s">
        <v>15</v>
      </c>
      <c r="F55" s="11"/>
      <c r="G55" s="11"/>
      <c r="H55" s="11"/>
      <c r="I55" s="11" t="s">
        <v>9</v>
      </c>
      <c r="J55" s="11"/>
      <c r="K55" s="12"/>
    </row>
    <row r="56" spans="1:11">
      <c r="A56" s="11"/>
      <c r="B56" s="12"/>
      <c r="C56" s="24" t="s">
        <v>586</v>
      </c>
      <c r="D56" s="56" t="s">
        <v>587</v>
      </c>
      <c r="E56" s="11"/>
      <c r="F56" s="11"/>
      <c r="G56" s="11"/>
      <c r="H56" s="11"/>
      <c r="I56" s="11" t="s">
        <v>9</v>
      </c>
      <c r="J56" s="11"/>
      <c r="K56" s="12"/>
    </row>
    <row r="57" spans="1:11">
      <c r="A57" s="11" t="s">
        <v>75</v>
      </c>
      <c r="B57" s="12" t="str">
        <f>IF(A57="","",IFERROR(VLOOKUP(A57,Feature!A:B,2,FALSE),""))</f>
        <v>属性组合插件包</v>
      </c>
      <c r="C57" s="11"/>
      <c r="D57" s="12"/>
      <c r="E57" s="11"/>
      <c r="F57" s="11"/>
      <c r="G57" s="11"/>
      <c r="H57" s="11"/>
      <c r="I57" s="11"/>
      <c r="J57" s="11"/>
      <c r="K57" s="12"/>
    </row>
    <row r="58" spans="1:11">
      <c r="A58" s="11"/>
      <c r="B58" s="12" t="str">
        <f>IF(A58="","",IFERROR(VLOOKUP(A58,Feature!A:B,2,FALSE),""))</f>
        <v/>
      </c>
      <c r="C58" s="11" t="s">
        <v>168</v>
      </c>
      <c r="D58" s="12" t="s">
        <v>169</v>
      </c>
      <c r="E58" s="11"/>
      <c r="F58" s="11"/>
      <c r="G58" s="11"/>
      <c r="H58" s="11"/>
      <c r="I58" s="11" t="s">
        <v>18</v>
      </c>
      <c r="J58" s="11"/>
      <c r="K58" s="12"/>
    </row>
    <row r="59" spans="1:11">
      <c r="A59" s="11"/>
      <c r="B59" s="12" t="str">
        <f>IF(A59="","",IFERROR(VLOOKUP(A59,Feature!A:B,2,FALSE),""))</f>
        <v/>
      </c>
      <c r="C59" s="11" t="s">
        <v>170</v>
      </c>
      <c r="D59" s="12" t="s">
        <v>171</v>
      </c>
      <c r="E59" s="11"/>
      <c r="F59" s="11"/>
      <c r="G59" s="11"/>
      <c r="H59" s="11"/>
      <c r="I59" s="11" t="s">
        <v>18</v>
      </c>
      <c r="J59" s="11"/>
      <c r="K59" s="12"/>
    </row>
    <row r="60" spans="1:11">
      <c r="A60" s="11"/>
      <c r="B60" s="12" t="str">
        <f>IF(A60="","",IFERROR(VLOOKUP(A60,Feature!A:B,2,FALSE),""))</f>
        <v/>
      </c>
      <c r="C60" s="11" t="s">
        <v>172</v>
      </c>
      <c r="D60" s="12" t="s">
        <v>173</v>
      </c>
      <c r="E60" s="11"/>
      <c r="F60" s="11"/>
      <c r="G60" s="11"/>
      <c r="H60" s="11"/>
      <c r="I60" s="11" t="s">
        <v>18</v>
      </c>
      <c r="J60" s="11"/>
      <c r="K60" s="12"/>
    </row>
    <row r="61" spans="1:11">
      <c r="A61" s="11"/>
      <c r="B61" s="12" t="str">
        <f>IF(A61="","",IFERROR(VLOOKUP(A61,Feature!A:B,2,FALSE),""))</f>
        <v/>
      </c>
      <c r="C61" s="11" t="s">
        <v>174</v>
      </c>
      <c r="D61" s="12" t="s">
        <v>175</v>
      </c>
      <c r="E61" s="11"/>
      <c r="F61" s="11"/>
      <c r="G61" s="11"/>
      <c r="H61" s="11"/>
      <c r="I61" s="11" t="s">
        <v>18</v>
      </c>
      <c r="J61" s="11"/>
      <c r="K61" s="12"/>
    </row>
    <row r="62" spans="1:11">
      <c r="A62" s="11" t="s">
        <v>87</v>
      </c>
      <c r="B62" s="12" t="str">
        <f>IF(A62="","",IFERROR(VLOOKUP(A62,Feature!A:B,2,FALSE),""))</f>
        <v>开发向导工具集</v>
      </c>
      <c r="C62" s="11"/>
      <c r="D62" s="12"/>
      <c r="E62" s="11"/>
      <c r="F62" s="11"/>
      <c r="G62" s="11"/>
      <c r="H62" s="11"/>
      <c r="I62" s="11"/>
      <c r="J62" s="11"/>
      <c r="K62" s="12"/>
    </row>
    <row r="63" spans="1:11">
      <c r="A63" s="11"/>
      <c r="B63" s="12" t="str">
        <f>IF(A63="","",IFERROR(VLOOKUP(A63,Feature!A:B,2,FALSE),""))</f>
        <v/>
      </c>
      <c r="C63" s="11" t="s">
        <v>176</v>
      </c>
      <c r="D63" s="12" t="s">
        <v>177</v>
      </c>
      <c r="E63" s="11"/>
      <c r="F63" s="11" t="s">
        <v>554</v>
      </c>
      <c r="G63" s="11"/>
      <c r="H63" s="11"/>
      <c r="I63" s="11" t="s">
        <v>9</v>
      </c>
      <c r="J63" s="11"/>
      <c r="K63" s="12"/>
    </row>
    <row r="64" spans="1:11">
      <c r="A64" s="11"/>
      <c r="B64" s="12" t="str">
        <f>IF(A64="","",IFERROR(VLOOKUP(A64,Feature!A:B,2,FALSE),""))</f>
        <v/>
      </c>
      <c r="C64" s="11" t="s">
        <v>178</v>
      </c>
      <c r="D64" s="12" t="s">
        <v>179</v>
      </c>
      <c r="E64" s="11"/>
      <c r="F64" s="11" t="s">
        <v>554</v>
      </c>
      <c r="G64" s="11"/>
      <c r="H64" s="11"/>
      <c r="I64" s="11" t="s">
        <v>9</v>
      </c>
      <c r="J64" s="11"/>
      <c r="K64" s="12"/>
    </row>
    <row r="65" spans="1:11">
      <c r="A65" s="11"/>
      <c r="B65" s="12" t="str">
        <f>IF(A65="","",IFERROR(VLOOKUP(A65,Feature!A:B,2,FALSE),""))</f>
        <v/>
      </c>
      <c r="C65" s="24" t="s">
        <v>366</v>
      </c>
      <c r="D65" s="12" t="s">
        <v>181</v>
      </c>
      <c r="E65" s="11"/>
      <c r="F65" s="11" t="s">
        <v>554</v>
      </c>
      <c r="G65" s="11"/>
      <c r="H65" s="11"/>
      <c r="I65" s="11" t="s">
        <v>9</v>
      </c>
      <c r="J65" s="11"/>
      <c r="K65" s="12"/>
    </row>
    <row r="66" spans="1:11">
      <c r="A66" s="11"/>
      <c r="B66" s="12" t="str">
        <f>IF(A66="","",IFERROR(VLOOKUP(A66,Feature!A:B,2,FALSE),""))</f>
        <v/>
      </c>
      <c r="C66" s="24" t="s">
        <v>724</v>
      </c>
      <c r="D66" s="12" t="s">
        <v>183</v>
      </c>
      <c r="E66" s="11"/>
      <c r="F66" s="11" t="s">
        <v>555</v>
      </c>
      <c r="G66" s="11" t="s">
        <v>1293</v>
      </c>
      <c r="H66" s="11"/>
      <c r="I66" s="11" t="s">
        <v>248</v>
      </c>
      <c r="J66" s="11"/>
      <c r="K66" s="12"/>
    </row>
    <row r="67" spans="1:11">
      <c r="A67" s="11"/>
      <c r="B67" s="12" t="str">
        <f>IF(A67="","",IFERROR(VLOOKUP(A67,Feature!A:B,2,FALSE),""))</f>
        <v/>
      </c>
      <c r="C67" s="24" t="s">
        <v>431</v>
      </c>
      <c r="D67" s="12" t="s">
        <v>185</v>
      </c>
      <c r="E67" s="11"/>
      <c r="F67" s="11" t="s">
        <v>554</v>
      </c>
      <c r="G67" s="11"/>
      <c r="H67" s="11"/>
      <c r="I67" s="11" t="s">
        <v>9</v>
      </c>
      <c r="J67" s="11"/>
      <c r="K67" s="12"/>
    </row>
    <row r="68" spans="1:11">
      <c r="A68" s="11"/>
      <c r="B68" s="12" t="str">
        <f>IF(A68="","",IFERROR(VLOOKUP(A68,Feature!A:B,2,FALSE),""))</f>
        <v/>
      </c>
      <c r="C68" s="24" t="s">
        <v>595</v>
      </c>
      <c r="D68" s="56" t="s">
        <v>588</v>
      </c>
      <c r="E68" s="11"/>
      <c r="F68" s="11" t="s">
        <v>1293</v>
      </c>
      <c r="G68" s="11"/>
      <c r="H68" s="11"/>
      <c r="I68" s="11" t="s">
        <v>248</v>
      </c>
      <c r="J68" s="11"/>
      <c r="K68" s="12"/>
    </row>
    <row r="69" spans="1:11">
      <c r="A69" s="11"/>
      <c r="B69" s="12"/>
      <c r="C69" s="24"/>
      <c r="D69" s="56"/>
      <c r="E69" s="11"/>
      <c r="F69" s="11"/>
      <c r="G69" s="11"/>
      <c r="H69" s="11"/>
      <c r="I69" s="11"/>
      <c r="J69" s="11"/>
      <c r="K69" s="12"/>
    </row>
    <row r="70" spans="1:11">
      <c r="A70" s="56" t="s">
        <v>365</v>
      </c>
      <c r="B70" s="12" t="str">
        <f>IF(A70="","",IFERROR(VLOOKUP(A70,Feature!A:B,2,FALSE),""))</f>
        <v>插件多进程支持</v>
      </c>
      <c r="C70" s="11"/>
      <c r="D70" s="12"/>
      <c r="E70" s="11" t="s">
        <v>17</v>
      </c>
      <c r="F70" s="11"/>
      <c r="G70" s="11"/>
      <c r="H70" s="11"/>
      <c r="I70" s="11"/>
      <c r="J70" s="11"/>
      <c r="K70" s="12"/>
    </row>
    <row r="71" spans="1:11">
      <c r="A71" s="56"/>
      <c r="B71" s="12"/>
      <c r="C71" s="24" t="s">
        <v>389</v>
      </c>
      <c r="D71" s="56" t="s">
        <v>390</v>
      </c>
      <c r="E71" s="11" t="s">
        <v>17</v>
      </c>
      <c r="F71" s="11" t="s">
        <v>554</v>
      </c>
      <c r="G71" s="11" t="s">
        <v>554</v>
      </c>
      <c r="H71" s="11"/>
      <c r="I71" s="11" t="s">
        <v>9</v>
      </c>
      <c r="J71" s="11"/>
      <c r="K71" s="12"/>
    </row>
    <row r="72" spans="1:11">
      <c r="A72" s="11"/>
      <c r="B72" s="12"/>
      <c r="C72" s="24" t="s">
        <v>557</v>
      </c>
      <c r="D72" s="56" t="s">
        <v>377</v>
      </c>
      <c r="E72" s="11" t="s">
        <v>17</v>
      </c>
      <c r="F72" s="11" t="s">
        <v>555</v>
      </c>
      <c r="G72" s="11"/>
      <c r="H72" s="11"/>
      <c r="I72" s="11" t="s">
        <v>9</v>
      </c>
      <c r="J72" s="11"/>
      <c r="K72" s="12"/>
    </row>
    <row r="73" spans="1:11">
      <c r="A73" s="11"/>
      <c r="B73" s="12"/>
      <c r="C73" s="24" t="s">
        <v>384</v>
      </c>
      <c r="D73" s="56" t="s">
        <v>378</v>
      </c>
      <c r="E73" s="11" t="s">
        <v>17</v>
      </c>
      <c r="F73" s="11" t="s">
        <v>555</v>
      </c>
      <c r="G73" s="11"/>
      <c r="H73" s="11"/>
      <c r="I73" s="11" t="s">
        <v>9</v>
      </c>
      <c r="J73" s="11"/>
      <c r="K73" s="12"/>
    </row>
    <row r="74" spans="1:11">
      <c r="A74" s="11"/>
      <c r="B74" s="12"/>
      <c r="C74" s="24" t="s">
        <v>383</v>
      </c>
      <c r="D74" s="56" t="s">
        <v>376</v>
      </c>
      <c r="E74" s="11" t="s">
        <v>17</v>
      </c>
      <c r="F74" s="11"/>
      <c r="G74" s="11"/>
      <c r="H74" s="11"/>
      <c r="I74" s="11" t="s">
        <v>18</v>
      </c>
      <c r="J74" s="11"/>
      <c r="K74" s="12"/>
    </row>
    <row r="75" spans="1:11">
      <c r="A75" s="11"/>
      <c r="B75" s="12"/>
      <c r="C75" s="24" t="s">
        <v>386</v>
      </c>
      <c r="D75" s="56" t="s">
        <v>379</v>
      </c>
      <c r="E75" s="11" t="s">
        <v>17</v>
      </c>
      <c r="F75" s="11"/>
      <c r="G75" s="11"/>
      <c r="H75" s="11"/>
      <c r="I75" s="11" t="s">
        <v>9</v>
      </c>
      <c r="J75" s="11"/>
      <c r="K75" s="12"/>
    </row>
    <row r="76" spans="1:11">
      <c r="A76" s="11"/>
      <c r="B76" s="12"/>
      <c r="C76" s="24" t="s">
        <v>392</v>
      </c>
      <c r="D76" s="56" t="s">
        <v>561</v>
      </c>
      <c r="E76" s="11" t="s">
        <v>17</v>
      </c>
      <c r="F76" s="11" t="s">
        <v>555</v>
      </c>
      <c r="G76" s="11"/>
      <c r="H76" s="11"/>
      <c r="I76" s="11" t="s">
        <v>9</v>
      </c>
      <c r="J76" s="11"/>
      <c r="K76" s="12"/>
    </row>
    <row r="77" spans="1:11">
      <c r="A77" s="11"/>
      <c r="B77" s="12" t="str">
        <f>IF(A77="","",IFERROR(VLOOKUP(A77,Feature!A:B,2,FALSE),""))</f>
        <v/>
      </c>
      <c r="C77" s="24" t="s">
        <v>387</v>
      </c>
      <c r="D77" s="56" t="s">
        <v>380</v>
      </c>
      <c r="E77" s="11" t="s">
        <v>17</v>
      </c>
      <c r="F77" s="11"/>
      <c r="G77" s="11"/>
      <c r="H77" s="11"/>
      <c r="I77" s="24" t="s">
        <v>2005</v>
      </c>
      <c r="J77" s="11"/>
      <c r="K77" s="12"/>
    </row>
    <row r="78" spans="1:11">
      <c r="A78" s="11"/>
      <c r="B78" s="12" t="str">
        <f>IF(A78="","",IFERROR(VLOOKUP(A78,Feature!A:B,2,FALSE),""))</f>
        <v/>
      </c>
      <c r="C78" s="24" t="s">
        <v>388</v>
      </c>
      <c r="D78" s="56" t="s">
        <v>381</v>
      </c>
      <c r="E78" s="11" t="s">
        <v>17</v>
      </c>
      <c r="F78" s="11"/>
      <c r="G78" s="11"/>
      <c r="H78" s="11"/>
      <c r="I78" s="11" t="s">
        <v>9</v>
      </c>
      <c r="J78" s="11"/>
      <c r="K78" s="12"/>
    </row>
    <row r="79" spans="1:11">
      <c r="A79" s="11"/>
      <c r="B79" s="12" t="str">
        <f>IF(A79="","",IFERROR(VLOOKUP(A79,Feature!A:B,2,FALSE),""))</f>
        <v/>
      </c>
      <c r="C79" s="24" t="s">
        <v>1749</v>
      </c>
      <c r="D79" s="56" t="s">
        <v>1750</v>
      </c>
      <c r="E79" s="11"/>
      <c r="F79" s="11"/>
      <c r="G79" s="11"/>
      <c r="H79" s="11"/>
      <c r="I79" s="11" t="s">
        <v>18</v>
      </c>
      <c r="J79" s="11"/>
      <c r="K79" s="12"/>
    </row>
    <row r="80" spans="1:11">
      <c r="A80" s="11"/>
      <c r="B80" s="12"/>
      <c r="C80" s="24" t="s">
        <v>1815</v>
      </c>
      <c r="D80" s="56" t="s">
        <v>1816</v>
      </c>
      <c r="E80" s="11"/>
      <c r="F80" s="11"/>
      <c r="G80" s="11"/>
      <c r="H80" s="11"/>
      <c r="I80" s="11" t="s">
        <v>18</v>
      </c>
      <c r="J80" s="11"/>
      <c r="K80" s="12"/>
    </row>
    <row r="81" spans="1:11">
      <c r="A81" s="11"/>
      <c r="B81" s="12"/>
      <c r="C81" s="24" t="s">
        <v>1827</v>
      </c>
      <c r="D81" s="56" t="s">
        <v>1828</v>
      </c>
      <c r="E81" s="11"/>
      <c r="F81" s="24" t="s">
        <v>1829</v>
      </c>
      <c r="G81" s="11"/>
      <c r="H81" s="11"/>
      <c r="I81" s="11" t="s">
        <v>16</v>
      </c>
      <c r="J81" s="11"/>
      <c r="K81" s="12"/>
    </row>
    <row r="82" spans="1:11">
      <c r="A82" s="11" t="s">
        <v>436</v>
      </c>
      <c r="B82" s="12" t="str">
        <f>IF(A82="","",IFERROR(VLOOKUP(A82,Feature!A:B,2,FALSE),""))</f>
        <v>框架内核</v>
      </c>
      <c r="C82" s="11"/>
      <c r="D82" s="12"/>
      <c r="E82" s="11"/>
      <c r="F82" s="11"/>
      <c r="G82" s="11"/>
      <c r="H82" s="11"/>
      <c r="I82" s="11"/>
      <c r="J82" s="11"/>
      <c r="K82" s="12"/>
    </row>
    <row r="83" spans="1:11">
      <c r="A83" s="11"/>
      <c r="B83" s="12" t="str">
        <f>IF(A83="","",IFERROR(VLOOKUP(A83,Feature!A:B,2,FALSE),""))</f>
        <v/>
      </c>
      <c r="C83" s="24" t="s">
        <v>438</v>
      </c>
      <c r="D83" s="56" t="s">
        <v>841</v>
      </c>
      <c r="E83" s="11"/>
      <c r="F83" s="11"/>
      <c r="G83" s="11"/>
      <c r="H83" s="11"/>
      <c r="I83" s="11" t="s">
        <v>9</v>
      </c>
      <c r="J83" s="11"/>
      <c r="K83" s="12"/>
    </row>
    <row r="84" spans="1:11">
      <c r="A84" s="11"/>
      <c r="B84" s="12" t="str">
        <f>IF(A84="","",IFERROR(VLOOKUP(A84,Feature!A:B,2,FALSE),""))</f>
        <v/>
      </c>
      <c r="C84" s="24" t="s">
        <v>655</v>
      </c>
      <c r="D84" s="56" t="s">
        <v>839</v>
      </c>
      <c r="E84" s="11"/>
      <c r="F84" s="11"/>
      <c r="G84" s="11"/>
      <c r="H84" s="11"/>
      <c r="I84" s="11" t="s">
        <v>9</v>
      </c>
      <c r="J84" s="11"/>
      <c r="K84" s="12"/>
    </row>
    <row r="85" spans="1:11">
      <c r="A85" s="11"/>
      <c r="B85" s="12"/>
      <c r="C85" s="24" t="s">
        <v>656</v>
      </c>
      <c r="D85" s="56" t="s">
        <v>840</v>
      </c>
      <c r="E85" s="11"/>
      <c r="F85" s="11"/>
      <c r="G85" s="11"/>
      <c r="H85" s="11"/>
      <c r="I85" s="11" t="s">
        <v>9</v>
      </c>
      <c r="J85" s="11"/>
      <c r="K85" s="12"/>
    </row>
    <row r="86" spans="1:11">
      <c r="A86" s="11"/>
      <c r="B86" s="12"/>
      <c r="C86" s="24" t="s">
        <v>657</v>
      </c>
      <c r="D86" s="56" t="s">
        <v>842</v>
      </c>
      <c r="E86" s="11"/>
      <c r="F86" s="11"/>
      <c r="G86" s="11"/>
      <c r="H86" s="11"/>
      <c r="I86" s="11" t="s">
        <v>9</v>
      </c>
      <c r="J86" s="11"/>
      <c r="K86" s="12"/>
    </row>
    <row r="87" spans="1:11">
      <c r="A87" s="11"/>
      <c r="B87" s="12" t="str">
        <f>IF(A87="","",IFERROR(VLOOKUP(A87,Feature!A:B,2,FALSE),""))</f>
        <v/>
      </c>
      <c r="C87" s="24" t="s">
        <v>658</v>
      </c>
      <c r="D87" s="56" t="s">
        <v>843</v>
      </c>
      <c r="E87" s="11"/>
      <c r="F87" s="24" t="s">
        <v>1830</v>
      </c>
      <c r="G87" s="11"/>
      <c r="H87" s="11"/>
      <c r="I87" s="11" t="s">
        <v>16</v>
      </c>
      <c r="J87" s="11"/>
      <c r="K87" s="12"/>
    </row>
    <row r="88" spans="1:11">
      <c r="A88" s="11"/>
      <c r="B88" s="12"/>
      <c r="C88" s="24" t="s">
        <v>1819</v>
      </c>
      <c r="D88" s="56" t="s">
        <v>1820</v>
      </c>
      <c r="E88" s="11"/>
      <c r="F88" s="11"/>
      <c r="G88" s="11"/>
      <c r="H88" s="11"/>
      <c r="I88" s="11" t="s">
        <v>16</v>
      </c>
      <c r="J88" s="11"/>
      <c r="K88" s="12"/>
    </row>
    <row r="89" spans="1:11">
      <c r="A89" s="11"/>
      <c r="B89" s="12"/>
      <c r="C89" s="24" t="s">
        <v>1825</v>
      </c>
      <c r="D89" s="56" t="s">
        <v>1826</v>
      </c>
      <c r="E89" s="11"/>
      <c r="F89" s="11"/>
      <c r="G89" s="11"/>
      <c r="H89" s="11"/>
      <c r="I89" s="11" t="s">
        <v>16</v>
      </c>
      <c r="J89" s="11"/>
      <c r="K89" s="12"/>
    </row>
    <row r="90" spans="1:11">
      <c r="A90" s="11"/>
      <c r="B90" s="12"/>
      <c r="C90" s="24"/>
      <c r="D90" s="56"/>
      <c r="E90" s="11"/>
      <c r="F90" s="11"/>
      <c r="G90" s="11"/>
      <c r="H90" s="11"/>
      <c r="I90" s="11"/>
      <c r="J90" s="11"/>
      <c r="K90" s="12"/>
    </row>
    <row r="91" spans="1:11">
      <c r="A91" s="56" t="s">
        <v>650</v>
      </c>
      <c r="B91" s="12" t="str">
        <f>IF(A91="","",IFERROR(VLOOKUP(A91,Feature!A:B,2,FALSE),""))</f>
        <v>Ribbon主界面插件</v>
      </c>
      <c r="C91" s="11"/>
      <c r="D91" s="12"/>
      <c r="E91" s="11"/>
      <c r="F91" s="11"/>
      <c r="G91" s="11"/>
      <c r="H91" s="11"/>
      <c r="I91" s="11"/>
      <c r="J91" s="11"/>
      <c r="K91" s="12"/>
    </row>
    <row r="92" spans="1:11">
      <c r="A92" s="11"/>
      <c r="B92" s="12" t="str">
        <f>IF(A92="","",IFERROR(VLOOKUP(A92,Feature!A:B,2,FALSE),""))</f>
        <v/>
      </c>
      <c r="C92" s="24" t="s">
        <v>653</v>
      </c>
      <c r="D92" s="56" t="s">
        <v>654</v>
      </c>
      <c r="E92" s="11"/>
      <c r="F92" s="11"/>
      <c r="G92" s="11"/>
      <c r="H92" s="11"/>
      <c r="I92" s="11" t="s">
        <v>9</v>
      </c>
      <c r="J92" s="11" t="s">
        <v>844</v>
      </c>
      <c r="K92" s="12"/>
    </row>
    <row r="93" spans="1:11">
      <c r="A93" s="11"/>
      <c r="B93" s="12" t="str">
        <f>IF(A93="","",IFERROR(VLOOKUP(A93,Feature!A:B,2,FALSE),""))</f>
        <v/>
      </c>
      <c r="C93" s="24" t="s">
        <v>740</v>
      </c>
      <c r="D93" s="56" t="s">
        <v>741</v>
      </c>
      <c r="E93" s="11"/>
      <c r="F93" s="11"/>
      <c r="G93" s="11"/>
      <c r="H93" s="11"/>
      <c r="I93" s="11" t="s">
        <v>9</v>
      </c>
      <c r="J93" s="11" t="s">
        <v>997</v>
      </c>
      <c r="K93" s="12"/>
    </row>
    <row r="94" spans="1:11">
      <c r="A94" s="11"/>
      <c r="B94" s="12" t="str">
        <f>IF(A94="","",IFERROR(VLOOKUP(A94,Feature!A:B,2,FALSE),""))</f>
        <v/>
      </c>
      <c r="C94" s="24" t="s">
        <v>668</v>
      </c>
      <c r="D94" s="56" t="s">
        <v>669</v>
      </c>
      <c r="E94" s="11"/>
      <c r="F94" s="11"/>
      <c r="G94" s="11"/>
      <c r="H94" s="11"/>
      <c r="I94" s="11" t="s">
        <v>9</v>
      </c>
      <c r="J94" s="11"/>
      <c r="K94" s="12"/>
    </row>
    <row r="95" spans="1:11">
      <c r="A95" s="11"/>
      <c r="B95" s="12" t="str">
        <f>IF(A95="","",IFERROR(VLOOKUP(A95,Feature!A:B,2,FALSE),""))</f>
        <v/>
      </c>
      <c r="C95" s="24" t="s">
        <v>735</v>
      </c>
      <c r="D95" s="56" t="s">
        <v>736</v>
      </c>
      <c r="E95" s="11"/>
      <c r="F95" s="11"/>
      <c r="G95" s="11"/>
      <c r="H95" s="11"/>
      <c r="I95" s="11" t="s">
        <v>9</v>
      </c>
      <c r="J95" s="11" t="s">
        <v>997</v>
      </c>
      <c r="K95" s="12"/>
    </row>
    <row r="96" spans="1:11">
      <c r="A96" s="11"/>
      <c r="B96" s="12" t="str">
        <f>IF(A96="","",IFERROR(VLOOKUP(A96,Feature!A:B,2,FALSE),""))</f>
        <v/>
      </c>
      <c r="C96" s="24" t="s">
        <v>737</v>
      </c>
      <c r="D96" s="56" t="s">
        <v>738</v>
      </c>
      <c r="E96" s="11"/>
      <c r="F96" s="11"/>
      <c r="G96" s="11"/>
      <c r="H96" s="11"/>
      <c r="I96" s="11" t="s">
        <v>9</v>
      </c>
      <c r="J96" s="11" t="s">
        <v>998</v>
      </c>
      <c r="K96" s="12"/>
    </row>
    <row r="97" spans="1:11">
      <c r="A97" s="11"/>
      <c r="B97" s="12" t="str">
        <f>IF(A97="","",IFERROR(VLOOKUP(A97,Feature!A:B,2,FALSE),""))</f>
        <v/>
      </c>
      <c r="C97" s="24" t="s">
        <v>999</v>
      </c>
      <c r="D97" s="56" t="s">
        <v>1000</v>
      </c>
      <c r="E97" s="11"/>
      <c r="F97" s="11"/>
      <c r="G97" s="11"/>
      <c r="H97" s="11"/>
      <c r="I97" s="11" t="s">
        <v>9</v>
      </c>
      <c r="J97" s="24" t="s">
        <v>1077</v>
      </c>
      <c r="K97" s="12"/>
    </row>
    <row r="98" spans="1:11">
      <c r="A98" s="11"/>
      <c r="B98" s="12"/>
      <c r="C98" s="24"/>
      <c r="D98" s="56"/>
      <c r="E98" s="11"/>
      <c r="F98" s="11"/>
      <c r="G98" s="11"/>
      <c r="H98" s="11"/>
      <c r="I98" s="11"/>
      <c r="J98" s="24"/>
      <c r="K98" s="12"/>
    </row>
    <row r="99" spans="1:11">
      <c r="A99" s="11"/>
      <c r="B99" s="12"/>
      <c r="C99" s="24"/>
      <c r="D99" s="56"/>
      <c r="E99" s="11"/>
      <c r="F99" s="11"/>
      <c r="G99" s="11"/>
      <c r="H99" s="11"/>
      <c r="I99" s="11"/>
      <c r="J99" s="24"/>
      <c r="K99" s="12"/>
    </row>
    <row r="100" spans="1:11">
      <c r="A100" s="56" t="s">
        <v>1671</v>
      </c>
      <c r="B100" s="12" t="str">
        <f>IF(A100="","",IFERROR(VLOOKUP(A100,Feature!A:B,2,FALSE),""))</f>
        <v>自定义主界面插件</v>
      </c>
      <c r="C100" s="11"/>
      <c r="D100" s="12"/>
      <c r="E100" s="11"/>
      <c r="F100" s="11"/>
      <c r="G100" s="11"/>
      <c r="H100" s="11"/>
      <c r="I100" s="11"/>
      <c r="J100" s="11"/>
      <c r="K100" s="12"/>
    </row>
    <row r="101" spans="1:11">
      <c r="A101" s="56"/>
      <c r="B101" s="12"/>
      <c r="C101" s="24" t="s">
        <v>1823</v>
      </c>
      <c r="D101" s="56" t="s">
        <v>1824</v>
      </c>
      <c r="E101" s="11"/>
      <c r="F101" s="24" t="s">
        <v>1829</v>
      </c>
      <c r="G101" s="11"/>
      <c r="H101" s="11"/>
      <c r="I101" s="11" t="s">
        <v>9</v>
      </c>
      <c r="J101" s="11"/>
      <c r="K101" s="12"/>
    </row>
    <row r="102" spans="1:11">
      <c r="A102" s="11"/>
      <c r="B102" s="12" t="str">
        <f>IF(A102="","",IFERROR(VLOOKUP(A102,Feature!A:B,2,FALSE),""))</f>
        <v/>
      </c>
      <c r="C102" s="24" t="s">
        <v>1678</v>
      </c>
      <c r="D102" s="56" t="s">
        <v>1683</v>
      </c>
      <c r="E102" s="11"/>
      <c r="F102" s="24" t="s">
        <v>1829</v>
      </c>
      <c r="G102" s="11" t="s">
        <v>1923</v>
      </c>
      <c r="H102" s="11"/>
      <c r="I102" s="11" t="s">
        <v>16</v>
      </c>
      <c r="J102" s="11"/>
      <c r="K102" s="12"/>
    </row>
    <row r="103" spans="1:11">
      <c r="A103" s="11"/>
      <c r="B103" s="12" t="str">
        <f>IF(A103="","",IFERROR(VLOOKUP(A103,Feature!A:B,2,FALSE),""))</f>
        <v/>
      </c>
      <c r="C103" s="24" t="s">
        <v>1679</v>
      </c>
      <c r="D103" s="56" t="s">
        <v>1682</v>
      </c>
      <c r="E103" s="11"/>
      <c r="F103" s="24" t="s">
        <v>1829</v>
      </c>
      <c r="G103" s="11"/>
      <c r="H103" s="11"/>
      <c r="I103" s="11" t="s">
        <v>16</v>
      </c>
      <c r="J103" s="11"/>
      <c r="K103" s="12"/>
    </row>
    <row r="104" spans="1:11">
      <c r="A104" s="11"/>
      <c r="B104" s="12" t="str">
        <f>IF(A104="","",IFERROR(VLOOKUP(A104,Feature!A:B,2,FALSE),""))</f>
        <v/>
      </c>
      <c r="C104" s="24" t="s">
        <v>1680</v>
      </c>
      <c r="D104" s="56" t="s">
        <v>1681</v>
      </c>
      <c r="E104" s="11"/>
      <c r="F104" s="24" t="s">
        <v>1829</v>
      </c>
      <c r="G104" s="11" t="s">
        <v>1923</v>
      </c>
      <c r="H104" s="11"/>
      <c r="I104" s="11" t="s">
        <v>16</v>
      </c>
      <c r="J104" s="11"/>
      <c r="K104" s="12"/>
    </row>
    <row r="105" spans="1:11">
      <c r="A105" s="11"/>
      <c r="B105" s="12" t="str">
        <f>IF(A105="","",IFERROR(VLOOKUP(A105,Feature!A:B,2,FALSE),""))</f>
        <v/>
      </c>
      <c r="C105" s="24" t="s">
        <v>1684</v>
      </c>
      <c r="D105" s="56" t="s">
        <v>1685</v>
      </c>
      <c r="E105" s="11"/>
      <c r="F105" s="24" t="s">
        <v>1829</v>
      </c>
      <c r="G105" s="11"/>
      <c r="H105" s="11"/>
      <c r="I105" s="11" t="s">
        <v>16</v>
      </c>
      <c r="J105" s="11"/>
      <c r="K105" s="12"/>
    </row>
    <row r="106" spans="1:11">
      <c r="A106" s="11"/>
      <c r="B106" s="12" t="str">
        <f>IF(A106="","",IFERROR(VLOOKUP(A106,Feature!A:B,2,FALSE),""))</f>
        <v/>
      </c>
      <c r="C106" s="24" t="s">
        <v>1697</v>
      </c>
      <c r="D106" s="56" t="s">
        <v>1698</v>
      </c>
      <c r="E106" s="11"/>
      <c r="F106" s="24" t="s">
        <v>1829</v>
      </c>
      <c r="G106" s="11"/>
      <c r="H106" s="11"/>
      <c r="I106" s="11" t="s">
        <v>16</v>
      </c>
      <c r="J106" s="11"/>
      <c r="K106" s="12"/>
    </row>
    <row r="107" spans="1:11">
      <c r="A107" s="11"/>
      <c r="B107" s="12"/>
      <c r="C107" s="24" t="s">
        <v>1817</v>
      </c>
      <c r="D107" s="56" t="s">
        <v>1818</v>
      </c>
      <c r="E107" s="11"/>
      <c r="F107" s="11"/>
      <c r="G107" s="11"/>
      <c r="H107" s="11"/>
      <c r="I107" s="11" t="s">
        <v>18</v>
      </c>
      <c r="J107" s="11"/>
      <c r="K107" s="12"/>
    </row>
    <row r="108" spans="1:11">
      <c r="A108" s="56"/>
      <c r="B108" s="12" t="str">
        <f>IF(A108="","",IFERROR(VLOOKUP(A108,Feature!A:B,2,FALSE),""))</f>
        <v/>
      </c>
      <c r="C108" s="24" t="s">
        <v>1890</v>
      </c>
      <c r="D108" s="56" t="s">
        <v>1891</v>
      </c>
      <c r="E108" s="11"/>
      <c r="F108" s="11"/>
      <c r="G108" s="11"/>
      <c r="H108" s="11"/>
      <c r="I108" s="11" t="s">
        <v>16</v>
      </c>
      <c r="J108" s="11"/>
      <c r="K108" s="12"/>
    </row>
    <row r="109" spans="1:11">
      <c r="A109" s="11"/>
      <c r="B109" s="12" t="str">
        <f>IF(A109="","",IFERROR(VLOOKUP(A109,Feature!A:B,2,FALSE),""))</f>
        <v/>
      </c>
      <c r="C109" s="24" t="s">
        <v>1924</v>
      </c>
      <c r="D109" s="56" t="s">
        <v>1925</v>
      </c>
      <c r="E109" s="11"/>
      <c r="F109" s="11"/>
      <c r="G109" s="11"/>
      <c r="H109" s="11"/>
      <c r="I109" s="11" t="s">
        <v>18</v>
      </c>
      <c r="J109" s="11"/>
      <c r="K109" s="12"/>
    </row>
    <row r="110" spans="1:11">
      <c r="A110" s="11"/>
      <c r="B110" s="12"/>
      <c r="C110" s="24" t="s">
        <v>2003</v>
      </c>
      <c r="D110" s="56" t="s">
        <v>2004</v>
      </c>
      <c r="E110" s="11"/>
      <c r="F110" s="11"/>
      <c r="G110" s="11"/>
      <c r="H110" s="11"/>
      <c r="I110" s="11" t="s">
        <v>18</v>
      </c>
      <c r="J110" s="11"/>
      <c r="K110" s="12"/>
    </row>
    <row r="111" spans="1:11">
      <c r="A111" s="24" t="s">
        <v>1821</v>
      </c>
      <c r="B111" s="56" t="s">
        <v>1822</v>
      </c>
      <c r="C111" s="24"/>
      <c r="D111" s="56"/>
      <c r="E111" s="11"/>
      <c r="F111" s="11"/>
      <c r="G111" s="11"/>
      <c r="H111" s="11"/>
      <c r="I111" s="11"/>
      <c r="J111" s="11"/>
      <c r="K111" s="12"/>
    </row>
    <row r="112" spans="1:11">
      <c r="A112" s="11"/>
      <c r="B112" s="12" t="str">
        <f>IF(A112="","",IFERROR(VLOOKUP(A112,Feature!A:B,2,FALSE),""))</f>
        <v/>
      </c>
      <c r="C112" s="24"/>
      <c r="D112" s="56"/>
      <c r="E112" s="11"/>
      <c r="F112" s="11"/>
      <c r="G112" s="11"/>
      <c r="H112" s="11"/>
      <c r="I112" s="11"/>
      <c r="J112" s="11"/>
      <c r="K112" s="12"/>
    </row>
    <row r="113" spans="1:11">
      <c r="A113" s="11"/>
      <c r="B113" s="12" t="str">
        <f>IF(A113="","",IFERROR(VLOOKUP(A113,Feature!A:B,2,FALSE),""))</f>
        <v/>
      </c>
      <c r="C113" s="11"/>
      <c r="D113" s="12"/>
      <c r="E113" s="11"/>
      <c r="F113" s="11"/>
      <c r="G113" s="11"/>
      <c r="H113" s="11"/>
      <c r="I113" s="11"/>
      <c r="J113" s="11"/>
      <c r="K113" s="12"/>
    </row>
    <row r="114" spans="1:11">
      <c r="A114" s="11"/>
      <c r="B114" s="12" t="str">
        <f>IF(A114="","",IFERROR(VLOOKUP(A114,Feature!A:B,2,FALSE),""))</f>
        <v/>
      </c>
      <c r="C114" s="11"/>
      <c r="D114" s="12"/>
      <c r="E114" s="11"/>
      <c r="F114" s="11"/>
      <c r="G114" s="11"/>
      <c r="H114" s="11"/>
      <c r="I114" s="11"/>
      <c r="J114" s="11"/>
      <c r="K114" s="12"/>
    </row>
    <row r="115" spans="1:11">
      <c r="A115" s="56"/>
      <c r="B115" s="12"/>
      <c r="C115" s="11"/>
      <c r="D115" s="12"/>
      <c r="E115" s="11"/>
      <c r="F115" s="11"/>
      <c r="G115" s="11"/>
      <c r="H115" s="11"/>
      <c r="I115" s="11"/>
      <c r="J115" s="11"/>
      <c r="K115" s="12"/>
    </row>
    <row r="116" spans="1:11">
      <c r="A116" s="11"/>
      <c r="B116" s="12"/>
      <c r="C116" s="24"/>
      <c r="D116" s="56"/>
      <c r="E116" s="11"/>
      <c r="F116" s="11"/>
      <c r="G116" s="11"/>
      <c r="H116" s="11"/>
      <c r="I116" s="11"/>
      <c r="J116" s="11"/>
      <c r="K116" s="12"/>
    </row>
    <row r="117" spans="1:11">
      <c r="A117" s="11"/>
      <c r="B117" s="12"/>
      <c r="C117" s="24"/>
      <c r="D117" s="56"/>
      <c r="E117" s="11"/>
      <c r="F117" s="11"/>
      <c r="G117" s="11"/>
      <c r="H117" s="11"/>
      <c r="I117" s="11"/>
      <c r="J117" s="11"/>
      <c r="K117" s="12"/>
    </row>
    <row r="118" spans="1:11">
      <c r="A118" s="11"/>
      <c r="B118" s="12" t="str">
        <f>IF(A118="","",IFERROR(VLOOKUP(A118,Feature!A:B,2,FALSE),""))</f>
        <v/>
      </c>
      <c r="C118" s="11"/>
      <c r="D118" s="12"/>
      <c r="E118" s="11"/>
      <c r="F118" s="11"/>
      <c r="G118" s="11"/>
      <c r="H118" s="11"/>
      <c r="I118" s="11"/>
      <c r="J118" s="11"/>
      <c r="K118" s="12"/>
    </row>
    <row r="119" spans="1:11">
      <c r="A119" s="11"/>
      <c r="B119" s="12" t="str">
        <f>IF(A119="","",IFERROR(VLOOKUP(A119,Feature!A:B,2,FALSE),""))</f>
        <v/>
      </c>
      <c r="C119" s="11"/>
      <c r="D119" s="12"/>
      <c r="E119" s="11"/>
      <c r="F119" s="11"/>
      <c r="G119" s="11"/>
      <c r="H119" s="11"/>
      <c r="I119" s="11"/>
      <c r="J119" s="11"/>
      <c r="K119" s="12"/>
    </row>
    <row r="120" spans="1:11">
      <c r="A120" s="56"/>
      <c r="B120" s="12" t="str">
        <f>IF(A120="","",IFERROR(VLOOKUP(A120,Feature!A:B,2,FALSE),""))</f>
        <v/>
      </c>
      <c r="C120" s="11"/>
      <c r="D120" s="12"/>
      <c r="E120" s="11"/>
      <c r="F120" s="11"/>
      <c r="G120" s="11"/>
      <c r="H120" s="11"/>
      <c r="I120" s="11"/>
      <c r="J120" s="11"/>
      <c r="K120" s="12"/>
    </row>
    <row r="121" spans="1:11">
      <c r="A121" s="11"/>
      <c r="B121" s="12"/>
      <c r="C121" s="24"/>
      <c r="D121" s="56"/>
      <c r="E121" s="11"/>
      <c r="F121" s="11"/>
      <c r="G121" s="11"/>
      <c r="H121" s="11"/>
      <c r="I121" s="11"/>
      <c r="J121" s="11"/>
      <c r="K121" s="12"/>
    </row>
    <row r="122" spans="1:11">
      <c r="A122" s="11"/>
      <c r="B122" s="12"/>
      <c r="C122" s="24"/>
      <c r="D122" s="56"/>
      <c r="E122" s="11"/>
      <c r="F122" s="11"/>
      <c r="G122" s="11"/>
      <c r="H122" s="11"/>
      <c r="I122" s="11"/>
      <c r="J122" s="11"/>
      <c r="K122" s="12"/>
    </row>
    <row r="123" spans="1:11">
      <c r="A123" s="11"/>
      <c r="B123" s="12"/>
      <c r="C123" s="24"/>
      <c r="D123" s="56"/>
      <c r="E123" s="11"/>
      <c r="F123" s="11"/>
      <c r="G123" s="11"/>
      <c r="H123" s="11"/>
      <c r="I123" s="11"/>
      <c r="J123" s="11"/>
      <c r="K123" s="12"/>
    </row>
    <row r="124" spans="1:11">
      <c r="A124" s="11"/>
      <c r="B124" s="12" t="str">
        <f>IF(A124="","",IFERROR(VLOOKUP(A124,Feature!A:B,2,FALSE),""))</f>
        <v/>
      </c>
      <c r="C124" s="11"/>
      <c r="D124" s="12"/>
      <c r="E124" s="11"/>
      <c r="F124" s="11"/>
      <c r="G124" s="11"/>
      <c r="H124" s="11"/>
      <c r="I124" s="11"/>
      <c r="J124" s="11"/>
      <c r="K124" s="12"/>
    </row>
    <row r="125" spans="1:11">
      <c r="A125" s="11"/>
      <c r="B125" s="12" t="str">
        <f>IF(A125="","",IFERROR(VLOOKUP(A125,Feature!A:B,2,FALSE),""))</f>
        <v/>
      </c>
      <c r="C125" s="11"/>
      <c r="D125" s="12"/>
      <c r="E125" s="11"/>
      <c r="F125" s="11"/>
      <c r="G125" s="11"/>
      <c r="H125" s="11"/>
      <c r="I125" s="11"/>
      <c r="J125" s="11"/>
      <c r="K125" s="12"/>
    </row>
    <row r="126" spans="1:11">
      <c r="A126" s="11"/>
      <c r="B126" s="12" t="str">
        <f>IF(A126="","",IFERROR(VLOOKUP(A126,Feature!A:B,2,FALSE),""))</f>
        <v/>
      </c>
      <c r="C126" s="11"/>
      <c r="D126" s="12"/>
      <c r="E126" s="11"/>
      <c r="F126" s="11"/>
      <c r="G126" s="11"/>
      <c r="H126" s="11"/>
      <c r="I126" s="11"/>
      <c r="J126" s="11"/>
      <c r="K126" s="12"/>
    </row>
    <row r="127" spans="1:11">
      <c r="B127" t="str">
        <f>IF(A127="","",IFERROR(VLOOKUP(A127,Feature!A:B,2,FALSE),""))</f>
        <v/>
      </c>
    </row>
    <row r="128" spans="1:11">
      <c r="B128" t="str">
        <f>IF(A128="","",IFERROR(VLOOKUP(A128,Feature!A:B,2,FALSE),""))</f>
        <v/>
      </c>
    </row>
    <row r="129" spans="2:2">
      <c r="B129" t="str">
        <f>IF(A129="","",IFERROR(VLOOKUP(A129,Feature!A:B,2,FALSE),""))</f>
        <v/>
      </c>
    </row>
    <row r="130" spans="2:2">
      <c r="B130" t="str">
        <f>IF(A130="","",IFERROR(VLOOKUP(A130,Feature!A:B,2,FALSE),""))</f>
        <v/>
      </c>
    </row>
    <row r="131" spans="2:2">
      <c r="B131" t="str">
        <f>IF(A131="","",IFERROR(VLOOKUP(A131,Feature!A:B,2,FALSE),""))</f>
        <v/>
      </c>
    </row>
    <row r="132" spans="2:2">
      <c r="B132" t="str">
        <f>IF(A132="","",IFERROR(VLOOKUP(A132,Feature!A:B,2,FALSE),""))</f>
        <v/>
      </c>
    </row>
    <row r="133" spans="2:2">
      <c r="B133" t="str">
        <f>IF(A133="","",IFERROR(VLOOKUP(A133,Feature!A:B,2,FALSE),""))</f>
        <v/>
      </c>
    </row>
    <row r="134" spans="2:2">
      <c r="B134" t="str">
        <f>IF(A134="","",IFERROR(VLOOKUP(A134,Feature!A:B,2,FALSE),""))</f>
        <v/>
      </c>
    </row>
    <row r="135" spans="2:2">
      <c r="B135" t="str">
        <f>IF(A135="","",IFERROR(VLOOKUP(A135,Feature!A:B,2,FALSE),""))</f>
        <v/>
      </c>
    </row>
    <row r="136" spans="2:2">
      <c r="B136" t="str">
        <f>IF(A136="","",IFERROR(VLOOKUP(A136,Feature!A:B,2,FALSE),""))</f>
        <v/>
      </c>
    </row>
    <row r="137" spans="2:2">
      <c r="B137" t="str">
        <f>IF(A137="","",IFERROR(VLOOKUP(A137,Feature!A:B,2,FALSE),""))</f>
        <v/>
      </c>
    </row>
    <row r="138" spans="2:2">
      <c r="B138" t="str">
        <f>IF(A138="","",IFERROR(VLOOKUP(A138,Feature!A:B,2,FALSE),""))</f>
        <v/>
      </c>
    </row>
    <row r="139" spans="2:2">
      <c r="B139" t="str">
        <f>IF(A139="","",IFERROR(VLOOKUP(A139,Feature!A:B,2,FALSE),""))</f>
        <v/>
      </c>
    </row>
    <row r="140" spans="2:2">
      <c r="B140" t="str">
        <f>IF(A140="","",IFERROR(VLOOKUP(A140,Feature!A:B,2,FALSE),""))</f>
        <v/>
      </c>
    </row>
    <row r="141" spans="2:2">
      <c r="B141" t="str">
        <f>IF(A141="","",IFERROR(VLOOKUP(A141,Feature!A:B,2,FALSE),""))</f>
        <v/>
      </c>
    </row>
    <row r="142" spans="2:2">
      <c r="B142" t="str">
        <f>IF(A142="","",IFERROR(VLOOKUP(A142,Feature!A:B,2,FALSE),""))</f>
        <v/>
      </c>
    </row>
    <row r="143" spans="2:2">
      <c r="B143" t="str">
        <f>IF(A143="","",IFERROR(VLOOKUP(A143,Feature!A:B,2,FALSE),""))</f>
        <v/>
      </c>
    </row>
    <row r="144" spans="2:2">
      <c r="B144" t="str">
        <f>IF(A144="","",IFERROR(VLOOKUP(A144,Feature!A:B,2,FALSE),""))</f>
        <v/>
      </c>
    </row>
    <row r="145" spans="2:2">
      <c r="B145" t="str">
        <f>IF(A145="","",IFERROR(VLOOKUP(A145,Feature!A:B,2,FALSE),""))</f>
        <v/>
      </c>
    </row>
    <row r="146" spans="2:2">
      <c r="B146" t="str">
        <f>IF(A146="","",IFERROR(VLOOKUP(A146,Feature!A:B,2,FALSE),""))</f>
        <v/>
      </c>
    </row>
    <row r="147" spans="2:2">
      <c r="B147" t="str">
        <f>IF(A147="","",IFERROR(VLOOKUP(A147,Feature!A:B,2,FALSE),""))</f>
        <v/>
      </c>
    </row>
    <row r="148" spans="2:2">
      <c r="B148" t="str">
        <f>IF(A148="","",IFERROR(VLOOKUP(A148,Feature!A:B,2,FALSE),""))</f>
        <v/>
      </c>
    </row>
    <row r="149" spans="2:2">
      <c r="B149" t="str">
        <f>IF(A149="","",IFERROR(VLOOKUP(A149,Feature!A:B,2,FALSE),""))</f>
        <v/>
      </c>
    </row>
    <row r="150" spans="2:2">
      <c r="B150" t="str">
        <f>IF(A150="","",IFERROR(VLOOKUP(A150,Feature!A:B,2,FALSE),""))</f>
        <v/>
      </c>
    </row>
    <row r="151" spans="2:2">
      <c r="B151" t="str">
        <f>IF(A151="","",IFERROR(VLOOKUP(A151,Feature!A:B,2,FALSE),""))</f>
        <v/>
      </c>
    </row>
    <row r="152" spans="2:2">
      <c r="B152" t="str">
        <f>IF(A152="","",IFERROR(VLOOKUP(A152,Feature!A:B,2,FALSE),""))</f>
        <v/>
      </c>
    </row>
    <row r="153" spans="2:2">
      <c r="B153" t="str">
        <f>IF(A153="","",IFERROR(VLOOKUP(A153,Feature!A:B,2,FALSE),""))</f>
        <v/>
      </c>
    </row>
    <row r="154" spans="2:2">
      <c r="B154" t="str">
        <f>IF(A154="","",IFERROR(VLOOKUP(A154,Feature!A:B,2,FALSE),""))</f>
        <v/>
      </c>
    </row>
    <row r="155" spans="2:2">
      <c r="B155" t="str">
        <f>IF(A155="","",IFERROR(VLOOKUP(A155,Feature!A:B,2,FALSE),""))</f>
        <v/>
      </c>
    </row>
    <row r="156" spans="2:2">
      <c r="B156" t="str">
        <f>IF(A156="","",IFERROR(VLOOKUP(A156,Feature!A:B,2,FALSE),""))</f>
        <v/>
      </c>
    </row>
    <row r="157" spans="2:2">
      <c r="B157" t="str">
        <f>IF(A157="","",IFERROR(VLOOKUP(A157,Feature!A:B,2,FALSE),""))</f>
        <v/>
      </c>
    </row>
    <row r="158" spans="2:2">
      <c r="B158" t="str">
        <f>IF(A158="","",IFERROR(VLOOKUP(A158,Feature!A:B,2,FALSE),""))</f>
        <v/>
      </c>
    </row>
    <row r="159" spans="2:2">
      <c r="B159" t="str">
        <f>IF(A159="","",IFERROR(VLOOKUP(A159,Feature!A:B,2,FALSE),""))</f>
        <v/>
      </c>
    </row>
    <row r="160" spans="2:2">
      <c r="B160" t="str">
        <f>IF(A160="","",IFERROR(VLOOKUP(A160,Feature!A:B,2,FALSE),""))</f>
        <v/>
      </c>
    </row>
    <row r="161" spans="2:2">
      <c r="B161" t="str">
        <f>IF(A161="","",IFERROR(VLOOKUP(A161,Feature!A:B,2,FALSE),""))</f>
        <v/>
      </c>
    </row>
    <row r="162" spans="2:2">
      <c r="B162" t="str">
        <f>IF(A162="","",IFERROR(VLOOKUP(A162,Feature!A:B,2,FALSE),""))</f>
        <v/>
      </c>
    </row>
    <row r="163" spans="2:2">
      <c r="B163" t="str">
        <f>IF(A163="","",IFERROR(VLOOKUP(A163,Feature!A:B,2,FALSE),""))</f>
        <v/>
      </c>
    </row>
    <row r="164" spans="2:2">
      <c r="B164" t="str">
        <f>IF(A164="","",IFERROR(VLOOKUP(A164,Feature!A:B,2,FALSE),""))</f>
        <v/>
      </c>
    </row>
    <row r="165" spans="2:2">
      <c r="B165" t="str">
        <f>IF(A165="","",IFERROR(VLOOKUP(A165,Feature!A:B,2,FALSE),""))</f>
        <v/>
      </c>
    </row>
    <row r="166" spans="2:2">
      <c r="B166" t="str">
        <f>IF(A166="","",IFERROR(VLOOKUP(A166,Feature!A:B,2,FALSE),""))</f>
        <v/>
      </c>
    </row>
    <row r="167" spans="2:2">
      <c r="B167" t="str">
        <f>IF(A167="","",IFERROR(VLOOKUP(A167,Feature!A:B,2,FALSE),""))</f>
        <v/>
      </c>
    </row>
    <row r="168" spans="2:2">
      <c r="B168" t="str">
        <f>IF(A168="","",IFERROR(VLOOKUP(A168,Feature!A:B,2,FALSE),""))</f>
        <v/>
      </c>
    </row>
    <row r="169" spans="2:2">
      <c r="B169" t="str">
        <f>IF(A169="","",IFERROR(VLOOKUP(A169,Feature!A:B,2,FALSE),""))</f>
        <v/>
      </c>
    </row>
    <row r="170" spans="2:2">
      <c r="B170" t="str">
        <f>IF(A170="","",IFERROR(VLOOKUP(A170,Feature!A:B,2,FALSE),""))</f>
        <v/>
      </c>
    </row>
    <row r="171" spans="2:2">
      <c r="B171" t="str">
        <f>IF(A171="","",IFERROR(VLOOKUP(A171,Feature!A:B,2,FALSE),""))</f>
        <v/>
      </c>
    </row>
    <row r="172" spans="2:2">
      <c r="B172" t="str">
        <f>IF(A172="","",IFERROR(VLOOKUP(A172,Feature!A:B,2,FALSE),""))</f>
        <v/>
      </c>
    </row>
    <row r="173" spans="2:2">
      <c r="B173" t="str">
        <f>IF(A173="","",IFERROR(VLOOKUP(A173,Feature!A:B,2,FALSE),""))</f>
        <v/>
      </c>
    </row>
    <row r="174" spans="2:2">
      <c r="B174" t="str">
        <f>IF(A174="","",IFERROR(VLOOKUP(A174,Feature!A:B,2,FALSE),""))</f>
        <v/>
      </c>
    </row>
    <row r="175" spans="2:2">
      <c r="B175" t="str">
        <f>IF(A175="","",IFERROR(VLOOKUP(A175,Feature!A:B,2,FALSE),""))</f>
        <v/>
      </c>
    </row>
    <row r="176" spans="2:2">
      <c r="B176" t="str">
        <f>IF(A176="","",IFERROR(VLOOKUP(A176,Feature!A:B,2,FALSE),""))</f>
        <v/>
      </c>
    </row>
    <row r="177" spans="2:2">
      <c r="B177" t="str">
        <f>IF(A177="","",IFERROR(VLOOKUP(A177,Feature!A:B,2,FALSE),""))</f>
        <v/>
      </c>
    </row>
    <row r="178" spans="2:2">
      <c r="B178" t="str">
        <f>IF(A178="","",IFERROR(VLOOKUP(A178,Feature!A:B,2,FALSE),""))</f>
        <v/>
      </c>
    </row>
    <row r="179" spans="2:2">
      <c r="B179" t="str">
        <f>IF(A179="","",IFERROR(VLOOKUP(A179,Feature!A:B,2,FALSE),""))</f>
        <v/>
      </c>
    </row>
    <row r="180" spans="2:2">
      <c r="B180" t="str">
        <f>IF(A180="","",IFERROR(VLOOKUP(A180,Feature!A:B,2,FALSE),""))</f>
        <v/>
      </c>
    </row>
    <row r="181" spans="2:2">
      <c r="B181" t="str">
        <f>IF(A181="","",IFERROR(VLOOKUP(A181,Feature!A:B,2,FALSE),""))</f>
        <v/>
      </c>
    </row>
    <row r="182" spans="2:2">
      <c r="B182" t="str">
        <f>IF(A182="","",IFERROR(VLOOKUP(A182,Feature!A:B,2,FALSE),""))</f>
        <v/>
      </c>
    </row>
    <row r="183" spans="2:2">
      <c r="B183" t="str">
        <f>IF(A183="","",IFERROR(VLOOKUP(A183,Feature!A:B,2,FALSE),""))</f>
        <v/>
      </c>
    </row>
    <row r="184" spans="2:2">
      <c r="B184" t="str">
        <f>IF(A184="","",IFERROR(VLOOKUP(A184,Feature!A:B,2,FALSE),""))</f>
        <v/>
      </c>
    </row>
    <row r="185" spans="2:2">
      <c r="B185" t="str">
        <f>IF(A185="","",IFERROR(VLOOKUP(A185,Feature!A:B,2,FALSE),""))</f>
        <v/>
      </c>
    </row>
    <row r="186" spans="2:2">
      <c r="B186" t="str">
        <f>IF(A186="","",IFERROR(VLOOKUP(A186,Feature!A:B,2,FALSE),""))</f>
        <v/>
      </c>
    </row>
    <row r="187" spans="2:2">
      <c r="B187" t="str">
        <f>IF(A187="","",IFERROR(VLOOKUP(A187,Feature!A:B,2,FALSE),""))</f>
        <v/>
      </c>
    </row>
    <row r="188" spans="2:2">
      <c r="B188" t="str">
        <f>IF(A188="","",IFERROR(VLOOKUP(A188,Feature!A:B,2,FALSE),""))</f>
        <v/>
      </c>
    </row>
    <row r="189" spans="2:2">
      <c r="B189" t="str">
        <f>IF(A189="","",IFERROR(VLOOKUP(A189,Feature!A:B,2,FALSE),""))</f>
        <v/>
      </c>
    </row>
    <row r="190" spans="2:2">
      <c r="B190" t="str">
        <f>IF(A190="","",IFERROR(VLOOKUP(A190,Feature!A:B,2,FALSE),""))</f>
        <v/>
      </c>
    </row>
    <row r="191" spans="2:2">
      <c r="B191" t="str">
        <f>IF(A191="","",IFERROR(VLOOKUP(A191,Feature!A:B,2,FALSE),""))</f>
        <v/>
      </c>
    </row>
    <row r="192" spans="2:2">
      <c r="B192" t="str">
        <f>IF(A192="","",IFERROR(VLOOKUP(A192,Feature!A:B,2,FALSE),""))</f>
        <v/>
      </c>
    </row>
    <row r="193" spans="2:2">
      <c r="B193" t="str">
        <f>IF(A193="","",IFERROR(VLOOKUP(A193,Feature!A:B,2,FALSE),""))</f>
        <v/>
      </c>
    </row>
    <row r="194" spans="2:2">
      <c r="B194" t="str">
        <f>IF(A194="","",IFERROR(VLOOKUP(A194,Feature!A:B,2,FALSE),""))</f>
        <v/>
      </c>
    </row>
    <row r="195" spans="2:2">
      <c r="B195" t="str">
        <f>IF(A195="","",IFERROR(VLOOKUP(A195,Feature!A:B,2,FALSE),""))</f>
        <v/>
      </c>
    </row>
    <row r="196" spans="2:2">
      <c r="B196" t="str">
        <f>IF(A196="","",IFERROR(VLOOKUP(A196,Feature!A:B,2,FALSE),""))</f>
        <v/>
      </c>
    </row>
    <row r="197" spans="2:2">
      <c r="B197" t="str">
        <f>IF(A197="","",IFERROR(VLOOKUP(A197,Feature!A:B,2,FALSE),""))</f>
        <v/>
      </c>
    </row>
    <row r="198" spans="2:2">
      <c r="B198" t="str">
        <f>IF(A198="","",IFERROR(VLOOKUP(A198,Feature!A:B,2,FALSE),""))</f>
        <v/>
      </c>
    </row>
    <row r="199" spans="2:2">
      <c r="B199" t="str">
        <f>IF(A199="","",IFERROR(VLOOKUP(A199,Feature!A:B,2,FALSE),""))</f>
        <v/>
      </c>
    </row>
    <row r="200" spans="2:2">
      <c r="B200" t="str">
        <f>IF(A200="","",IFERROR(VLOOKUP(A200,Feature!A:B,2,FALSE),""))</f>
        <v/>
      </c>
    </row>
    <row r="201" spans="2:2">
      <c r="B201" t="str">
        <f>IF(A201="","",IFERROR(VLOOKUP(A201,Feature!A:B,2,FALSE),""))</f>
        <v/>
      </c>
    </row>
    <row r="202" spans="2:2">
      <c r="B202" t="str">
        <f>IF(A202="","",IFERROR(VLOOKUP(A202,Feature!A:B,2,FALSE),""))</f>
        <v/>
      </c>
    </row>
    <row r="203" spans="2:2">
      <c r="B203" t="str">
        <f>IF(A203="","",IFERROR(VLOOKUP(A203,Feature!A:B,2,FALSE),""))</f>
        <v/>
      </c>
    </row>
    <row r="204" spans="2:2">
      <c r="B204" t="str">
        <f>IF(A204="","",IFERROR(VLOOKUP(A204,Feature!A:B,2,FALSE),""))</f>
        <v/>
      </c>
    </row>
    <row r="205" spans="2:2">
      <c r="B205" t="str">
        <f>IF(A205="","",IFERROR(VLOOKUP(A205,Feature!A:B,2,FALSE),""))</f>
        <v/>
      </c>
    </row>
    <row r="206" spans="2:2">
      <c r="B206" t="str">
        <f>IF(A206="","",IFERROR(VLOOKUP(A206,Feature!A:B,2,FALSE),""))</f>
        <v/>
      </c>
    </row>
    <row r="207" spans="2:2">
      <c r="B207" t="str">
        <f>IF(A207="","",IFERROR(VLOOKUP(A207,Feature!A:B,2,FALSE),""))</f>
        <v/>
      </c>
    </row>
    <row r="208" spans="2:2">
      <c r="B208" t="str">
        <f>IF(A208="","",IFERROR(VLOOKUP(A208,Feature!A:B,2,FALSE),""))</f>
        <v/>
      </c>
    </row>
    <row r="209" spans="2:2">
      <c r="B209" t="str">
        <f>IF(A209="","",IFERROR(VLOOKUP(A209,Feature!A:B,2,FALSE),""))</f>
        <v/>
      </c>
    </row>
    <row r="210" spans="2:2">
      <c r="B210" t="str">
        <f>IF(A210="","",IFERROR(VLOOKUP(A210,Feature!A:B,2,FALSE),""))</f>
        <v/>
      </c>
    </row>
    <row r="211" spans="2:2">
      <c r="B211" t="str">
        <f>IF(A211="","",IFERROR(VLOOKUP(A211,Feature!A:B,2,FALSE),""))</f>
        <v/>
      </c>
    </row>
    <row r="212" spans="2:2">
      <c r="B212" t="str">
        <f>IF(A212="","",IFERROR(VLOOKUP(A212,Feature!A:B,2,FALSE),""))</f>
        <v/>
      </c>
    </row>
    <row r="213" spans="2:2">
      <c r="B213" t="str">
        <f>IF(A213="","",IFERROR(VLOOKUP(A213,Feature!A:B,2,FALSE),""))</f>
        <v/>
      </c>
    </row>
    <row r="214" spans="2:2">
      <c r="B214" t="str">
        <f>IF(A214="","",IFERROR(VLOOKUP(A214,Feature!A:B,2,FALSE),""))</f>
        <v/>
      </c>
    </row>
    <row r="215" spans="2:2">
      <c r="B215" t="str">
        <f>IF(A215="","",IFERROR(VLOOKUP(A215,Feature!A:B,2,FALSE),""))</f>
        <v/>
      </c>
    </row>
    <row r="216" spans="2:2">
      <c r="B216" t="str">
        <f>IF(A216="","",IFERROR(VLOOKUP(A216,Feature!A:B,2,FALSE),""))</f>
        <v/>
      </c>
    </row>
    <row r="217" spans="2:2">
      <c r="B217" t="str">
        <f>IF(A217="","",IFERROR(VLOOKUP(A217,Feature!A:B,2,FALSE),""))</f>
        <v/>
      </c>
    </row>
    <row r="218" spans="2:2">
      <c r="B218" t="str">
        <f>IF(A218="","",IFERROR(VLOOKUP(A218,Feature!A:B,2,FALSE),""))</f>
        <v/>
      </c>
    </row>
    <row r="219" spans="2:2">
      <c r="B219" t="str">
        <f>IF(A219="","",IFERROR(VLOOKUP(A219,Feature!A:B,2,FALSE),""))</f>
        <v/>
      </c>
    </row>
    <row r="220" spans="2:2">
      <c r="B220" t="str">
        <f>IF(A220="","",IFERROR(VLOOKUP(A220,Feature!A:B,2,FALSE),""))</f>
        <v/>
      </c>
    </row>
    <row r="221" spans="2:2">
      <c r="B221" t="str">
        <f>IF(A221="","",IFERROR(VLOOKUP(A221,Feature!A:B,2,FALSE),""))</f>
        <v/>
      </c>
    </row>
    <row r="222" spans="2:2">
      <c r="B222" t="str">
        <f>IF(A222="","",IFERROR(VLOOKUP(A222,Feature!A:B,2,FALSE),""))</f>
        <v/>
      </c>
    </row>
    <row r="223" spans="2:2">
      <c r="B223" t="str">
        <f>IF(A223="","",IFERROR(VLOOKUP(A223,Feature!A:B,2,FALSE),""))</f>
        <v/>
      </c>
    </row>
    <row r="224" spans="2:2">
      <c r="B224" t="str">
        <f>IF(A224="","",IFERROR(VLOOKUP(A224,Feature!A:B,2,FALSE),""))</f>
        <v/>
      </c>
    </row>
    <row r="225" spans="2:2">
      <c r="B225" t="str">
        <f>IF(A225="","",IFERROR(VLOOKUP(A225,Feature!A:B,2,FALSE),""))</f>
        <v/>
      </c>
    </row>
    <row r="226" spans="2:2">
      <c r="B226" t="str">
        <f>IF(A226="","",IFERROR(VLOOKUP(A226,Feature!A:B,2,FALSE),""))</f>
        <v/>
      </c>
    </row>
    <row r="227" spans="2:2">
      <c r="B227" t="str">
        <f>IF(A227="","",IFERROR(VLOOKUP(A227,Feature!A:B,2,FALSE),""))</f>
        <v/>
      </c>
    </row>
    <row r="228" spans="2:2">
      <c r="B228" t="str">
        <f>IF(A228="","",IFERROR(VLOOKUP(A228,Feature!A:B,2,FALSE),""))</f>
        <v/>
      </c>
    </row>
    <row r="229" spans="2:2">
      <c r="B229" t="str">
        <f>IF(A229="","",IFERROR(VLOOKUP(A229,Feature!A:B,2,FALSE),""))</f>
        <v/>
      </c>
    </row>
    <row r="230" spans="2:2">
      <c r="B230" t="str">
        <f>IF(A230="","",IFERROR(VLOOKUP(A230,Feature!A:B,2,FALSE),""))</f>
        <v/>
      </c>
    </row>
    <row r="231" spans="2:2">
      <c r="B231" t="str">
        <f>IF(A231="","",IFERROR(VLOOKUP(A231,Feature!A:B,2,FALSE),""))</f>
        <v/>
      </c>
    </row>
    <row r="232" spans="2:2">
      <c r="B232" t="str">
        <f>IF(A232="","",IFERROR(VLOOKUP(A232,Feature!A:B,2,FALSE),""))</f>
        <v/>
      </c>
    </row>
    <row r="233" spans="2:2">
      <c r="B233" t="str">
        <f>IF(A233="","",IFERROR(VLOOKUP(A233,Feature!A:B,2,FALSE),""))</f>
        <v/>
      </c>
    </row>
    <row r="234" spans="2:2">
      <c r="B234" t="str">
        <f>IF(A234="","",IFERROR(VLOOKUP(A234,Feature!A:B,2,FALSE),""))</f>
        <v/>
      </c>
    </row>
    <row r="235" spans="2:2">
      <c r="B235" t="str">
        <f>IF(A235="","",IFERROR(VLOOKUP(A235,Feature!A:B,2,FALSE),""))</f>
        <v/>
      </c>
    </row>
    <row r="236" spans="2:2">
      <c r="B236" t="str">
        <f>IF(A236="","",IFERROR(VLOOKUP(A236,Feature!A:B,2,FALSE),""))</f>
        <v/>
      </c>
    </row>
    <row r="237" spans="2:2">
      <c r="B237" t="str">
        <f>IF(A237="","",IFERROR(VLOOKUP(A237,Feature!A:B,2,FALSE),""))</f>
        <v/>
      </c>
    </row>
    <row r="238" spans="2:2">
      <c r="B238" t="str">
        <f>IF(A238="","",IFERROR(VLOOKUP(A238,Feature!A:B,2,FALSE),""))</f>
        <v/>
      </c>
    </row>
    <row r="239" spans="2:2">
      <c r="B239" t="str">
        <f>IF(A239="","",IFERROR(VLOOKUP(A239,Feature!A:B,2,FALSE),""))</f>
        <v/>
      </c>
    </row>
    <row r="240" spans="2:2">
      <c r="B240" t="str">
        <f>IF(A240="","",IFERROR(VLOOKUP(A240,Feature!A:B,2,FALSE),""))</f>
        <v/>
      </c>
    </row>
    <row r="241" spans="2:2">
      <c r="B241" t="str">
        <f>IF(A241="","",IFERROR(VLOOKUP(A241,Feature!A:B,2,FALSE),""))</f>
        <v/>
      </c>
    </row>
    <row r="242" spans="2:2">
      <c r="B242" t="str">
        <f>IF(A242="","",IFERROR(VLOOKUP(A242,Feature!A:B,2,FALSE),""))</f>
        <v/>
      </c>
    </row>
    <row r="243" spans="2:2">
      <c r="B243" t="str">
        <f>IF(A243="","",IFERROR(VLOOKUP(A243,Feature!A:B,2,FALSE),""))</f>
        <v/>
      </c>
    </row>
    <row r="244" spans="2:2">
      <c r="B244" t="str">
        <f>IF(A244="","",IFERROR(VLOOKUP(A244,Feature!A:B,2,FALSE),""))</f>
        <v/>
      </c>
    </row>
    <row r="245" spans="2:2">
      <c r="B245" t="str">
        <f>IF(A245="","",IFERROR(VLOOKUP(A245,Feature!A:B,2,FALSE),""))</f>
        <v/>
      </c>
    </row>
    <row r="246" spans="2:2">
      <c r="B246" t="str">
        <f>IF(A246="","",IFERROR(VLOOKUP(A246,Feature!A:B,2,FALSE),""))</f>
        <v/>
      </c>
    </row>
    <row r="247" spans="2:2">
      <c r="B247" t="str">
        <f>IF(A247="","",IFERROR(VLOOKUP(A247,Feature!A:B,2,FALSE),""))</f>
        <v/>
      </c>
    </row>
    <row r="248" spans="2:2">
      <c r="B248" t="str">
        <f>IF(A248="","",IFERROR(VLOOKUP(A248,Feature!A:B,2,FALSE),""))</f>
        <v/>
      </c>
    </row>
    <row r="249" spans="2:2">
      <c r="B249" t="str">
        <f>IF(A249="","",IFERROR(VLOOKUP(A249,Feature!A:B,2,FALSE),""))</f>
        <v/>
      </c>
    </row>
    <row r="250" spans="2:2">
      <c r="B250" t="str">
        <f>IF(A250="","",IFERROR(VLOOKUP(A250,Feature!A:B,2,FALSE),""))</f>
        <v/>
      </c>
    </row>
    <row r="251" spans="2:2">
      <c r="B251" t="str">
        <f>IF(A251="","",IFERROR(VLOOKUP(A251,Feature!A:B,2,FALSE),""))</f>
        <v/>
      </c>
    </row>
    <row r="252" spans="2:2">
      <c r="B252" t="str">
        <f>IF(A252="","",IFERROR(VLOOKUP(A252,Feature!A:B,2,FALSE),""))</f>
        <v/>
      </c>
    </row>
    <row r="253" spans="2:2">
      <c r="B253" t="str">
        <f>IF(A253="","",IFERROR(VLOOKUP(A253,Feature!A:B,2,FALSE),""))</f>
        <v/>
      </c>
    </row>
    <row r="254" spans="2:2">
      <c r="B254" t="str">
        <f>IF(A254="","",IFERROR(VLOOKUP(A254,Feature!A:B,2,FALSE),""))</f>
        <v/>
      </c>
    </row>
    <row r="255" spans="2:2">
      <c r="B255" t="str">
        <f>IF(A255="","",IFERROR(VLOOKUP(A255,Feature!A:B,2,FALSE),""))</f>
        <v/>
      </c>
    </row>
    <row r="256" spans="2:2">
      <c r="B256" t="str">
        <f>IF(A256="","",IFERROR(VLOOKUP(A256,Feature!A:B,2,FALSE),""))</f>
        <v/>
      </c>
    </row>
    <row r="257" spans="2:2">
      <c r="B257" t="str">
        <f>IF(A257="","",IFERROR(VLOOKUP(A257,Feature!A:B,2,FALSE),""))</f>
        <v/>
      </c>
    </row>
    <row r="258" spans="2:2">
      <c r="B258" t="str">
        <f>IF(A258="","",IFERROR(VLOOKUP(A258,Feature!A:B,2,FALSE),""))</f>
        <v/>
      </c>
    </row>
    <row r="259" spans="2:2">
      <c r="B259" t="str">
        <f>IF(A259="","",IFERROR(VLOOKUP(A259,Feature!A:B,2,FALSE),""))</f>
        <v/>
      </c>
    </row>
    <row r="260" spans="2:2">
      <c r="B260" t="str">
        <f>IF(A260="","",IFERROR(VLOOKUP(A260,Feature!A:B,2,FALSE),""))</f>
        <v/>
      </c>
    </row>
    <row r="261" spans="2:2">
      <c r="B261" t="str">
        <f>IF(A261="","",IFERROR(VLOOKUP(A261,Feature!A:B,2,FALSE),""))</f>
        <v/>
      </c>
    </row>
    <row r="262" spans="2:2">
      <c r="B262" t="str">
        <f>IF(A262="","",IFERROR(VLOOKUP(A262,Feature!A:B,2,FALSE),""))</f>
        <v/>
      </c>
    </row>
    <row r="263" spans="2:2">
      <c r="B263" t="str">
        <f>IF(A263="","",IFERROR(VLOOKUP(A263,Feature!A:B,2,FALSE),""))</f>
        <v/>
      </c>
    </row>
    <row r="264" spans="2:2">
      <c r="B264" t="str">
        <f>IF(A264="","",IFERROR(VLOOKUP(A264,Feature!A:B,2,FALSE),""))</f>
        <v/>
      </c>
    </row>
    <row r="265" spans="2:2">
      <c r="B265" t="str">
        <f>IF(A265="","",IFERROR(VLOOKUP(A265,Feature!A:B,2,FALSE),""))</f>
        <v/>
      </c>
    </row>
    <row r="266" spans="2:2">
      <c r="B266" t="str">
        <f>IF(A266="","",IFERROR(VLOOKUP(A266,Feature!A:B,2,FALSE),""))</f>
        <v/>
      </c>
    </row>
    <row r="267" spans="2:2">
      <c r="B267" t="str">
        <f>IF(A267="","",IFERROR(VLOOKUP(A267,Feature!A:B,2,FALSE),""))</f>
        <v/>
      </c>
    </row>
    <row r="268" spans="2:2">
      <c r="B268" t="str">
        <f>IF(A268="","",IFERROR(VLOOKUP(A268,Feature!A:B,2,FALSE),""))</f>
        <v/>
      </c>
    </row>
    <row r="269" spans="2:2">
      <c r="B269" t="str">
        <f>IF(A269="","",IFERROR(VLOOKUP(A269,Feature!A:B,2,FALSE),""))</f>
        <v/>
      </c>
    </row>
    <row r="270" spans="2:2">
      <c r="B270" t="str">
        <f>IF(A270="","",IFERROR(VLOOKUP(A270,Feature!A:B,2,FALSE),""))</f>
        <v/>
      </c>
    </row>
    <row r="271" spans="2:2">
      <c r="B271" t="str">
        <f>IF(A271="","",IFERROR(VLOOKUP(A271,Feature!A:B,2,FALSE),""))</f>
        <v/>
      </c>
    </row>
    <row r="272" spans="2:2">
      <c r="B272" t="str">
        <f>IF(A272="","",IFERROR(VLOOKUP(A272,Feature!A:B,2,FALSE),""))</f>
        <v/>
      </c>
    </row>
    <row r="273" spans="2:2">
      <c r="B273" t="str">
        <f>IF(A273="","",IFERROR(VLOOKUP(A273,Feature!A:B,2,FALSE),""))</f>
        <v/>
      </c>
    </row>
    <row r="274" spans="2:2">
      <c r="B274" t="str">
        <f>IF(A274="","",IFERROR(VLOOKUP(A274,Feature!A:B,2,FALSE),""))</f>
        <v/>
      </c>
    </row>
    <row r="275" spans="2:2">
      <c r="B275" t="str">
        <f>IF(A275="","",IFERROR(VLOOKUP(A275,Feature!A:B,2,FALSE),""))</f>
        <v/>
      </c>
    </row>
    <row r="276" spans="2:2">
      <c r="B276" t="str">
        <f>IF(A276="","",IFERROR(VLOOKUP(A276,Feature!A:B,2,FALSE),""))</f>
        <v/>
      </c>
    </row>
    <row r="277" spans="2:2">
      <c r="B277" t="str">
        <f>IF(A277="","",IFERROR(VLOOKUP(A277,Feature!A:B,2,FALSE),""))</f>
        <v/>
      </c>
    </row>
    <row r="278" spans="2:2">
      <c r="B278" t="str">
        <f>IF(A278="","",IFERROR(VLOOKUP(A278,Feature!A:B,2,FALSE),""))</f>
        <v/>
      </c>
    </row>
    <row r="279" spans="2:2">
      <c r="B279" t="str">
        <f>IF(A279="","",IFERROR(VLOOKUP(A279,Feature!A:B,2,FALSE),""))</f>
        <v/>
      </c>
    </row>
    <row r="280" spans="2:2">
      <c r="B280" t="str">
        <f>IF(A280="","",IFERROR(VLOOKUP(A280,Feature!A:B,2,FALSE),""))</f>
        <v/>
      </c>
    </row>
    <row r="281" spans="2:2">
      <c r="B281" t="str">
        <f>IF(A281="","",IFERROR(VLOOKUP(A281,Feature!A:B,2,FALSE),""))</f>
        <v/>
      </c>
    </row>
    <row r="282" spans="2:2">
      <c r="B282" t="str">
        <f>IF(A282="","",IFERROR(VLOOKUP(A282,Feature!A:B,2,FALSE),""))</f>
        <v/>
      </c>
    </row>
    <row r="283" spans="2:2">
      <c r="B283" t="str">
        <f>IF(A283="","",IFERROR(VLOOKUP(A283,Feature!A:B,2,FALSE),""))</f>
        <v/>
      </c>
    </row>
    <row r="284" spans="2:2">
      <c r="B284" t="str">
        <f>IF(A284="","",IFERROR(VLOOKUP(A284,Feature!A:B,2,FALSE),""))</f>
        <v/>
      </c>
    </row>
    <row r="285" spans="2:2">
      <c r="B285" t="str">
        <f>IF(A285="","",IFERROR(VLOOKUP(A285,Feature!A:B,2,FALSE),""))</f>
        <v/>
      </c>
    </row>
    <row r="286" spans="2:2">
      <c r="B286" t="str">
        <f>IF(A286="","",IFERROR(VLOOKUP(A286,Feature!A:B,2,FALSE),""))</f>
        <v/>
      </c>
    </row>
    <row r="287" spans="2:2">
      <c r="B287" t="str">
        <f>IF(A287="","",IFERROR(VLOOKUP(A287,Feature!A:B,2,FALSE),""))</f>
        <v/>
      </c>
    </row>
    <row r="288" spans="2:2">
      <c r="B288" t="str">
        <f>IF(A288="","",IFERROR(VLOOKUP(A288,Feature!A:B,2,FALSE),""))</f>
        <v/>
      </c>
    </row>
    <row r="289" spans="2:2">
      <c r="B289" t="str">
        <f>IF(A289="","",IFERROR(VLOOKUP(A289,Feature!A:B,2,FALSE),""))</f>
        <v/>
      </c>
    </row>
    <row r="290" spans="2:2">
      <c r="B290" t="str">
        <f>IF(A290="","",IFERROR(VLOOKUP(A290,Feature!A:B,2,FALSE),""))</f>
        <v/>
      </c>
    </row>
    <row r="291" spans="2:2">
      <c r="B291" t="str">
        <f>IF(A291="","",IFERROR(VLOOKUP(A291,Feature!A:B,2,FALSE),""))</f>
        <v/>
      </c>
    </row>
    <row r="292" spans="2:2">
      <c r="B292" t="str">
        <f>IF(A292="","",IFERROR(VLOOKUP(A292,Feature!A:B,2,FALSE),""))</f>
        <v/>
      </c>
    </row>
    <row r="293" spans="2:2">
      <c r="B293" t="str">
        <f>IF(A293="","",IFERROR(VLOOKUP(A293,Feature!A:B,2,FALSE),""))</f>
        <v/>
      </c>
    </row>
    <row r="294" spans="2:2">
      <c r="B294" t="str">
        <f>IF(A294="","",IFERROR(VLOOKUP(A294,Feature!A:B,2,FALSE),""))</f>
        <v/>
      </c>
    </row>
    <row r="295" spans="2:2">
      <c r="B295" t="str">
        <f>IF(A295="","",IFERROR(VLOOKUP(A295,Feature!A:B,2,FALSE),""))</f>
        <v/>
      </c>
    </row>
    <row r="296" spans="2:2">
      <c r="B296" t="str">
        <f>IF(A296="","",IFERROR(VLOOKUP(A296,Feature!A:B,2,FALSE),""))</f>
        <v/>
      </c>
    </row>
    <row r="297" spans="2:2">
      <c r="B297" t="str">
        <f>IF(A297="","",IFERROR(VLOOKUP(A297,Feature!A:B,2,FALSE),""))</f>
        <v/>
      </c>
    </row>
    <row r="298" spans="2:2">
      <c r="B298" t="str">
        <f>IF(A298="","",IFERROR(VLOOKUP(A298,Feature!A:B,2,FALSE),""))</f>
        <v/>
      </c>
    </row>
    <row r="299" spans="2:2">
      <c r="B299" t="str">
        <f>IF(A299="","",IFERROR(VLOOKUP(A299,Feature!A:B,2,FALSE),""))</f>
        <v/>
      </c>
    </row>
    <row r="300" spans="2:2">
      <c r="B300" t="str">
        <f>IF(A300="","",IFERROR(VLOOKUP(A300,Feature!A:B,2,FALSE),""))</f>
        <v/>
      </c>
    </row>
    <row r="301" spans="2:2">
      <c r="B301" t="str">
        <f>IF(A301="","",IFERROR(VLOOKUP(A301,Feature!A:B,2,FALSE),""))</f>
        <v/>
      </c>
    </row>
    <row r="302" spans="2:2">
      <c r="B302" t="str">
        <f>IF(A302="","",IFERROR(VLOOKUP(A302,Feature!A:B,2,FALSE),""))</f>
        <v/>
      </c>
    </row>
    <row r="303" spans="2:2">
      <c r="B303" t="str">
        <f>IF(A303="","",IFERROR(VLOOKUP(A303,Feature!A:B,2,FALSE),""))</f>
        <v/>
      </c>
    </row>
    <row r="304" spans="2:2">
      <c r="B304" t="str">
        <f>IF(A304="","",IFERROR(VLOOKUP(A304,Feature!A:B,2,FALSE),""))</f>
        <v/>
      </c>
    </row>
    <row r="305" spans="2:2">
      <c r="B305" t="str">
        <f>IF(A305="","",IFERROR(VLOOKUP(A305,Feature!A:B,2,FALSE),""))</f>
        <v/>
      </c>
    </row>
    <row r="306" spans="2:2">
      <c r="B306" t="str">
        <f>IF(A306="","",IFERROR(VLOOKUP(A306,Feature!A:B,2,FALSE),""))</f>
        <v/>
      </c>
    </row>
    <row r="307" spans="2:2">
      <c r="B307" t="str">
        <f>IF(A307="","",IFERROR(VLOOKUP(A307,Feature!A:B,2,FALSE),""))</f>
        <v/>
      </c>
    </row>
    <row r="308" spans="2:2">
      <c r="B308" t="str">
        <f>IF(A308="","",IFERROR(VLOOKUP(A308,Feature!A:B,2,FALSE),""))</f>
        <v/>
      </c>
    </row>
    <row r="309" spans="2:2">
      <c r="B309" t="str">
        <f>IF(A309="","",IFERROR(VLOOKUP(A309,Feature!A:B,2,FALSE),""))</f>
        <v/>
      </c>
    </row>
    <row r="310" spans="2:2">
      <c r="B310" t="str">
        <f>IF(A310="","",IFERROR(VLOOKUP(A310,Feature!A:B,2,FALSE),""))</f>
        <v/>
      </c>
    </row>
    <row r="311" spans="2:2">
      <c r="B311" t="str">
        <f>IF(A311="","",IFERROR(VLOOKUP(A311,Feature!A:B,2,FALSE),""))</f>
        <v/>
      </c>
    </row>
    <row r="312" spans="2:2">
      <c r="B312" t="str">
        <f>IF(A312="","",IFERROR(VLOOKUP(A312,Feature!A:B,2,FALSE),""))</f>
        <v/>
      </c>
    </row>
    <row r="313" spans="2:2">
      <c r="B313" t="str">
        <f>IF(A313="","",IFERROR(VLOOKUP(A313,Feature!A:B,2,FALSE),""))</f>
        <v/>
      </c>
    </row>
    <row r="314" spans="2:2">
      <c r="B314" t="str">
        <f>IF(A314="","",IFERROR(VLOOKUP(A314,Feature!A:B,2,FALSE),""))</f>
        <v/>
      </c>
    </row>
    <row r="315" spans="2:2">
      <c r="B315" t="str">
        <f>IF(A315="","",IFERROR(VLOOKUP(A315,Feature!A:B,2,FALSE),""))</f>
        <v/>
      </c>
    </row>
    <row r="316" spans="2:2">
      <c r="B316" t="str">
        <f>IF(A316="","",IFERROR(VLOOKUP(A316,Feature!A:B,2,FALSE),""))</f>
        <v/>
      </c>
    </row>
    <row r="317" spans="2:2">
      <c r="B317" t="str">
        <f>IF(A317="","",IFERROR(VLOOKUP(A317,Feature!A:B,2,FALSE),""))</f>
        <v/>
      </c>
    </row>
    <row r="318" spans="2:2">
      <c r="B318" t="str">
        <f>IF(A318="","",IFERROR(VLOOKUP(A318,Feature!A:B,2,FALSE),""))</f>
        <v/>
      </c>
    </row>
    <row r="319" spans="2:2">
      <c r="B319" t="str">
        <f>IF(A319="","",IFERROR(VLOOKUP(A319,Feature!A:B,2,FALSE),""))</f>
        <v/>
      </c>
    </row>
    <row r="320" spans="2:2">
      <c r="B320" t="str">
        <f>IF(A320="","",IFERROR(VLOOKUP(A320,Feature!A:B,2,FALSE),""))</f>
        <v/>
      </c>
    </row>
    <row r="321" spans="2:2">
      <c r="B321" t="str">
        <f>IF(A321="","",IFERROR(VLOOKUP(A321,Feature!A:B,2,FALSE),""))</f>
        <v/>
      </c>
    </row>
    <row r="322" spans="2:2">
      <c r="B322" t="str">
        <f>IF(A322="","",IFERROR(VLOOKUP(A322,Feature!A:B,2,FALSE),""))</f>
        <v/>
      </c>
    </row>
    <row r="323" spans="2:2">
      <c r="B323" t="str">
        <f>IF(A323="","",IFERROR(VLOOKUP(A323,Feature!A:B,2,FALSE),""))</f>
        <v/>
      </c>
    </row>
    <row r="324" spans="2:2">
      <c r="B324" t="str">
        <f>IF(A324="","",IFERROR(VLOOKUP(A324,Feature!A:B,2,FALSE),""))</f>
        <v/>
      </c>
    </row>
    <row r="325" spans="2:2">
      <c r="B325" t="str">
        <f>IF(A325="","",IFERROR(VLOOKUP(A325,Feature!A:B,2,FALSE),""))</f>
        <v/>
      </c>
    </row>
    <row r="326" spans="2:2">
      <c r="B326" t="str">
        <f>IF(A326="","",IFERROR(VLOOKUP(A326,Feature!A:B,2,FALSE),""))</f>
        <v/>
      </c>
    </row>
    <row r="327" spans="2:2">
      <c r="B327" t="str">
        <f>IF(A327="","",IFERROR(VLOOKUP(A327,Feature!A:B,2,FALSE),""))</f>
        <v/>
      </c>
    </row>
    <row r="328" spans="2:2">
      <c r="B328" t="str">
        <f>IF(A328="","",IFERROR(VLOOKUP(A328,Feature!A:B,2,FALSE),""))</f>
        <v/>
      </c>
    </row>
    <row r="329" spans="2:2">
      <c r="B329" t="str">
        <f>IF(A329="","",IFERROR(VLOOKUP(A329,Feature!A:B,2,FALSE),""))</f>
        <v/>
      </c>
    </row>
    <row r="330" spans="2:2">
      <c r="B330" t="str">
        <f>IF(A330="","",IFERROR(VLOOKUP(A330,Feature!A:B,2,FALSE),""))</f>
        <v/>
      </c>
    </row>
    <row r="331" spans="2:2">
      <c r="B331" t="str">
        <f>IF(A331="","",IFERROR(VLOOKUP(A331,Feature!A:B,2,FALSE),""))</f>
        <v/>
      </c>
    </row>
    <row r="332" spans="2:2">
      <c r="B332" t="str">
        <f>IF(A332="","",IFERROR(VLOOKUP(A332,Feature!A:B,2,FALSE),""))</f>
        <v/>
      </c>
    </row>
    <row r="333" spans="2:2">
      <c r="B333" t="str">
        <f>IF(A333="","",IFERROR(VLOOKUP(A333,Feature!A:B,2,FALSE),""))</f>
        <v/>
      </c>
    </row>
    <row r="334" spans="2:2">
      <c r="B334" t="str">
        <f>IF(A334="","",IFERROR(VLOOKUP(A334,Feature!A:B,2,FALSE),""))</f>
        <v/>
      </c>
    </row>
    <row r="335" spans="2:2">
      <c r="B335" t="str">
        <f>IF(A335="","",IFERROR(VLOOKUP(A335,Feature!A:B,2,FALSE),""))</f>
        <v/>
      </c>
    </row>
    <row r="336" spans="2:2">
      <c r="B336" t="str">
        <f>IF(A336="","",IFERROR(VLOOKUP(A336,Feature!A:B,2,FALSE),""))</f>
        <v/>
      </c>
    </row>
    <row r="337" spans="2:2">
      <c r="B337" t="str">
        <f>IF(A337="","",IFERROR(VLOOKUP(A337,Feature!A:B,2,FALSE),""))</f>
        <v/>
      </c>
    </row>
    <row r="338" spans="2:2">
      <c r="B338" t="str">
        <f>IF(A338="","",IFERROR(VLOOKUP(A338,Feature!A:B,2,FALSE),""))</f>
        <v/>
      </c>
    </row>
    <row r="339" spans="2:2">
      <c r="B339" t="str">
        <f>IF(A339="","",IFERROR(VLOOKUP(A339,Feature!A:B,2,FALSE),""))</f>
        <v/>
      </c>
    </row>
    <row r="340" spans="2:2">
      <c r="B340" t="str">
        <f>IF(A340="","",IFERROR(VLOOKUP(A340,Feature!A:B,2,FALSE),""))</f>
        <v/>
      </c>
    </row>
    <row r="341" spans="2:2">
      <c r="B341" t="str">
        <f>IF(A341="","",IFERROR(VLOOKUP(A341,Feature!A:B,2,FALSE),""))</f>
        <v/>
      </c>
    </row>
    <row r="342" spans="2:2">
      <c r="B342" t="str">
        <f>IF(A342="","",IFERROR(VLOOKUP(A342,Feature!A:B,2,FALSE),""))</f>
        <v/>
      </c>
    </row>
    <row r="343" spans="2:2">
      <c r="B343" t="str">
        <f>IF(A343="","",IFERROR(VLOOKUP(A343,Feature!A:B,2,FALSE),""))</f>
        <v/>
      </c>
    </row>
    <row r="344" spans="2:2">
      <c r="B344" t="str">
        <f>IF(A344="","",IFERROR(VLOOKUP(A344,Feature!A:B,2,FALSE),""))</f>
        <v/>
      </c>
    </row>
    <row r="345" spans="2:2">
      <c r="B345" t="str">
        <f>IF(A345="","",IFERROR(VLOOKUP(A345,Feature!A:B,2,FALSE),""))</f>
        <v/>
      </c>
    </row>
    <row r="346" spans="2:2">
      <c r="B346" t="str">
        <f>IF(A346="","",IFERROR(VLOOKUP(A346,Feature!A:B,2,FALSE),""))</f>
        <v/>
      </c>
    </row>
    <row r="347" spans="2:2">
      <c r="B347" t="str">
        <f>IF(A347="","",IFERROR(VLOOKUP(A347,Feature!A:B,2,FALSE),""))</f>
        <v/>
      </c>
    </row>
    <row r="348" spans="2:2">
      <c r="B348" t="str">
        <f>IF(A348="","",IFERROR(VLOOKUP(A348,Feature!A:B,2,FALSE),""))</f>
        <v/>
      </c>
    </row>
    <row r="349" spans="2:2">
      <c r="B349" t="str">
        <f>IF(A349="","",IFERROR(VLOOKUP(A349,Feature!A:B,2,FALSE),""))</f>
        <v/>
      </c>
    </row>
    <row r="350" spans="2:2">
      <c r="B350" t="str">
        <f>IF(A350="","",IFERROR(VLOOKUP(A350,Feature!A:B,2,FALSE),""))</f>
        <v/>
      </c>
    </row>
    <row r="351" spans="2:2">
      <c r="B351" t="str">
        <f>IF(A351="","",IFERROR(VLOOKUP(A351,Feature!A:B,2,FALSE),""))</f>
        <v/>
      </c>
    </row>
    <row r="352" spans="2:2">
      <c r="B352" t="str">
        <f>IF(A352="","",IFERROR(VLOOKUP(A352,Feature!A:B,2,FALSE),""))</f>
        <v/>
      </c>
    </row>
    <row r="353" spans="2:2">
      <c r="B353" t="str">
        <f>IF(A353="","",IFERROR(VLOOKUP(A353,Feature!A:B,2,FALSE),""))</f>
        <v/>
      </c>
    </row>
    <row r="354" spans="2:2">
      <c r="B354" t="str">
        <f>IF(A354="","",IFERROR(VLOOKUP(A354,Feature!A:B,2,FALSE),""))</f>
        <v/>
      </c>
    </row>
    <row r="355" spans="2:2">
      <c r="B355" t="str">
        <f>IF(A355="","",IFERROR(VLOOKUP(A355,Feature!A:B,2,FALSE),""))</f>
        <v/>
      </c>
    </row>
    <row r="356" spans="2:2">
      <c r="B356" t="str">
        <f>IF(A356="","",IFERROR(VLOOKUP(A356,Feature!A:B,2,FALSE),""))</f>
        <v/>
      </c>
    </row>
    <row r="357" spans="2:2">
      <c r="B357" t="str">
        <f>IF(A357="","",IFERROR(VLOOKUP(A357,Feature!A:B,2,FALSE),""))</f>
        <v/>
      </c>
    </row>
    <row r="358" spans="2:2">
      <c r="B358" t="str">
        <f>IF(A358="","",IFERROR(VLOOKUP(A358,Feature!A:B,2,FALSE),""))</f>
        <v/>
      </c>
    </row>
    <row r="359" spans="2:2">
      <c r="B359" t="str">
        <f>IF(A359="","",IFERROR(VLOOKUP(A359,Feature!A:B,2,FALSE),""))</f>
        <v/>
      </c>
    </row>
    <row r="360" spans="2:2">
      <c r="B360" t="str">
        <f>IF(A360="","",IFERROR(VLOOKUP(A360,Feature!A:B,2,FALSE),""))</f>
        <v/>
      </c>
    </row>
    <row r="361" spans="2:2">
      <c r="B361" t="str">
        <f>IF(A361="","",IFERROR(VLOOKUP(A361,Feature!A:B,2,FALSE),""))</f>
        <v/>
      </c>
    </row>
    <row r="362" spans="2:2">
      <c r="B362" t="str">
        <f>IF(A362="","",IFERROR(VLOOKUP(A362,Feature!A:B,2,FALSE),""))</f>
        <v/>
      </c>
    </row>
    <row r="363" spans="2:2">
      <c r="B363" t="str">
        <f>IF(A363="","",IFERROR(VLOOKUP(A363,Feature!A:B,2,FALSE),""))</f>
        <v/>
      </c>
    </row>
    <row r="364" spans="2:2">
      <c r="B364" t="str">
        <f>IF(A364="","",IFERROR(VLOOKUP(A364,Feature!A:B,2,FALSE),""))</f>
        <v/>
      </c>
    </row>
    <row r="365" spans="2:2">
      <c r="B365" t="str">
        <f>IF(A365="","",IFERROR(VLOOKUP(A365,Feature!A:B,2,FALSE),""))</f>
        <v/>
      </c>
    </row>
    <row r="366" spans="2:2">
      <c r="B366" t="str">
        <f>IF(A366="","",IFERROR(VLOOKUP(A366,Feature!A:B,2,FALSE),""))</f>
        <v/>
      </c>
    </row>
    <row r="367" spans="2:2">
      <c r="B367" t="str">
        <f>IF(A367="","",IFERROR(VLOOKUP(A367,Feature!A:B,2,FALSE),""))</f>
        <v/>
      </c>
    </row>
    <row r="368" spans="2:2">
      <c r="B368" t="str">
        <f>IF(A368="","",IFERROR(VLOOKUP(A368,Feature!A:B,2,FALSE),""))</f>
        <v/>
      </c>
    </row>
    <row r="369" spans="2:2">
      <c r="B369" t="str">
        <f>IF(A369="","",IFERROR(VLOOKUP(A369,Feature!A:B,2,FALSE),""))</f>
        <v/>
      </c>
    </row>
    <row r="370" spans="2:2">
      <c r="B370" t="str">
        <f>IF(A370="","",IFERROR(VLOOKUP(A370,Feature!A:B,2,FALSE),""))</f>
        <v/>
      </c>
    </row>
    <row r="371" spans="2:2">
      <c r="B371" t="str">
        <f>IF(A371="","",IFERROR(VLOOKUP(A371,Feature!A:B,2,FALSE),""))</f>
        <v/>
      </c>
    </row>
    <row r="372" spans="2:2">
      <c r="B372" t="str">
        <f>IF(A372="","",IFERROR(VLOOKUP(A372,Feature!A:B,2,FALSE),""))</f>
        <v/>
      </c>
    </row>
    <row r="373" spans="2:2">
      <c r="B373" t="str">
        <f>IF(A373="","",IFERROR(VLOOKUP(A373,Feature!A:B,2,FALSE),""))</f>
        <v/>
      </c>
    </row>
    <row r="374" spans="2:2">
      <c r="B374" t="str">
        <f>IF(A374="","",IFERROR(VLOOKUP(A374,Feature!A:B,2,FALSE),""))</f>
        <v/>
      </c>
    </row>
    <row r="375" spans="2:2">
      <c r="B375" t="str">
        <f>IF(A375="","",IFERROR(VLOOKUP(A375,Feature!A:B,2,FALSE),""))</f>
        <v/>
      </c>
    </row>
    <row r="376" spans="2:2">
      <c r="B376" t="str">
        <f>IF(A376="","",IFERROR(VLOOKUP(A376,Feature!A:B,2,FALSE),""))</f>
        <v/>
      </c>
    </row>
    <row r="377" spans="2:2">
      <c r="B377" t="str">
        <f>IF(A377="","",IFERROR(VLOOKUP(A377,Feature!A:B,2,FALSE),""))</f>
        <v/>
      </c>
    </row>
    <row r="378" spans="2:2">
      <c r="B378" t="str">
        <f>IF(A378="","",IFERROR(VLOOKUP(A378,Feature!A:B,2,FALSE),""))</f>
        <v/>
      </c>
    </row>
    <row r="379" spans="2:2">
      <c r="B379" t="str">
        <f>IF(A379="","",IFERROR(VLOOKUP(A379,Feature!A:B,2,FALSE),""))</f>
        <v/>
      </c>
    </row>
    <row r="380" spans="2:2">
      <c r="B380" t="str">
        <f>IF(A380="","",IFERROR(VLOOKUP(A380,Feature!A:B,2,FALSE),""))</f>
        <v/>
      </c>
    </row>
    <row r="381" spans="2:2">
      <c r="B381" t="str">
        <f>IF(A381="","",IFERROR(VLOOKUP(A381,Feature!A:B,2,FALSE),""))</f>
        <v/>
      </c>
    </row>
    <row r="382" spans="2:2">
      <c r="B382" t="str">
        <f>IF(A382="","",IFERROR(VLOOKUP(A382,Feature!A:B,2,FALSE),""))</f>
        <v/>
      </c>
    </row>
    <row r="383" spans="2:2">
      <c r="B383" t="str">
        <f>IF(A383="","",IFERROR(VLOOKUP(A383,Feature!A:B,2,FALSE),""))</f>
        <v/>
      </c>
    </row>
    <row r="384" spans="2:2">
      <c r="B384" t="str">
        <f>IF(A384="","",IFERROR(VLOOKUP(A384,Feature!A:B,2,FALSE),""))</f>
        <v/>
      </c>
    </row>
    <row r="385" spans="2:2">
      <c r="B385" t="str">
        <f>IF(A385="","",IFERROR(VLOOKUP(A385,Feature!A:B,2,FALSE),""))</f>
        <v/>
      </c>
    </row>
    <row r="386" spans="2:2">
      <c r="B386" t="str">
        <f>IF(A386="","",IFERROR(VLOOKUP(A386,Feature!A:B,2,FALSE),""))</f>
        <v/>
      </c>
    </row>
    <row r="387" spans="2:2">
      <c r="B387" t="str">
        <f>IF(A387="","",IFERROR(VLOOKUP(A387,Feature!A:B,2,FALSE),""))</f>
        <v/>
      </c>
    </row>
    <row r="388" spans="2:2">
      <c r="B388" t="str">
        <f>IF(A388="","",IFERROR(VLOOKUP(A388,Feature!A:B,2,FALSE),""))</f>
        <v/>
      </c>
    </row>
    <row r="389" spans="2:2">
      <c r="B389" t="str">
        <f>IF(A389="","",IFERROR(VLOOKUP(A389,Feature!A:B,2,FALSE),""))</f>
        <v/>
      </c>
    </row>
    <row r="390" spans="2:2">
      <c r="B390" t="str">
        <f>IF(A390="","",IFERROR(VLOOKUP(A390,Feature!A:B,2,FALSE),""))</f>
        <v/>
      </c>
    </row>
    <row r="391" spans="2:2">
      <c r="B391" t="str">
        <f>IF(A391="","",IFERROR(VLOOKUP(A391,Feature!A:B,2,FALSE),""))</f>
        <v/>
      </c>
    </row>
    <row r="392" spans="2:2">
      <c r="B392" t="str">
        <f>IF(A392="","",IFERROR(VLOOKUP(A392,Feature!A:B,2,FALSE),""))</f>
        <v/>
      </c>
    </row>
    <row r="393" spans="2:2">
      <c r="B393" t="str">
        <f>IF(A393="","",IFERROR(VLOOKUP(A393,Feature!A:B,2,FALSE),""))</f>
        <v/>
      </c>
    </row>
    <row r="394" spans="2:2">
      <c r="B394" t="str">
        <f>IF(A394="","",IFERROR(VLOOKUP(A394,Feature!A:B,2,FALSE),""))</f>
        <v/>
      </c>
    </row>
    <row r="395" spans="2:2">
      <c r="B395" t="str">
        <f>IF(A395="","",IFERROR(VLOOKUP(A395,Feature!A:B,2,FALSE),""))</f>
        <v/>
      </c>
    </row>
    <row r="396" spans="2:2">
      <c r="B396" t="str">
        <f>IF(A396="","",IFERROR(VLOOKUP(A396,Feature!A:B,2,FALSE),""))</f>
        <v/>
      </c>
    </row>
    <row r="397" spans="2:2">
      <c r="B397" t="str">
        <f>IF(A397="","",IFERROR(VLOOKUP(A397,Feature!A:B,2,FALSE),""))</f>
        <v/>
      </c>
    </row>
    <row r="398" spans="2:2">
      <c r="B398" t="str">
        <f>IF(A398="","",IFERROR(VLOOKUP(A398,Feature!A:B,2,FALSE),""))</f>
        <v/>
      </c>
    </row>
    <row r="399" spans="2:2">
      <c r="B399" t="str">
        <f>IF(A399="","",IFERROR(VLOOKUP(A399,Feature!A:B,2,FALSE),""))</f>
        <v/>
      </c>
    </row>
    <row r="400" spans="2:2">
      <c r="B400" t="str">
        <f>IF(A400="","",IFERROR(VLOOKUP(A400,Feature!A:B,2,FALSE),""))</f>
        <v/>
      </c>
    </row>
    <row r="401" spans="2:2">
      <c r="B401" t="str">
        <f>IF(A401="","",IFERROR(VLOOKUP(A401,Feature!A:B,2,FALSE),""))</f>
        <v/>
      </c>
    </row>
    <row r="402" spans="2:2">
      <c r="B402" t="str">
        <f>IF(A402="","",IFERROR(VLOOKUP(A402,Feature!A:B,2,FALSE),""))</f>
        <v/>
      </c>
    </row>
    <row r="403" spans="2:2">
      <c r="B403" t="str">
        <f>IF(A403="","",IFERROR(VLOOKUP(A403,Feature!A:B,2,FALSE),""))</f>
        <v/>
      </c>
    </row>
    <row r="404" spans="2:2">
      <c r="B404" t="str">
        <f>IF(A404="","",IFERROR(VLOOKUP(A404,Feature!A:B,2,FALSE),""))</f>
        <v/>
      </c>
    </row>
    <row r="405" spans="2:2">
      <c r="B405" t="str">
        <f>IF(A405="","",IFERROR(VLOOKUP(A405,Feature!A:B,2,FALSE),""))</f>
        <v/>
      </c>
    </row>
    <row r="406" spans="2:2">
      <c r="B406" t="str">
        <f>IF(A406="","",IFERROR(VLOOKUP(A406,Feature!A:B,2,FALSE),""))</f>
        <v/>
      </c>
    </row>
    <row r="407" spans="2:2">
      <c r="B407" t="str">
        <f>IF(A407="","",IFERROR(VLOOKUP(A407,Feature!A:B,2,FALSE),""))</f>
        <v/>
      </c>
    </row>
    <row r="408" spans="2:2">
      <c r="B408" t="str">
        <f>IF(A408="","",IFERROR(VLOOKUP(A408,Feature!A:B,2,FALSE),""))</f>
        <v/>
      </c>
    </row>
    <row r="409" spans="2:2">
      <c r="B409" t="str">
        <f>IF(A409="","",IFERROR(VLOOKUP(A409,Feature!A:B,2,FALSE),""))</f>
        <v/>
      </c>
    </row>
    <row r="410" spans="2:2">
      <c r="B410" t="str">
        <f>IF(A410="","",IFERROR(VLOOKUP(A410,Feature!A:B,2,FALSE),""))</f>
        <v/>
      </c>
    </row>
    <row r="411" spans="2:2">
      <c r="B411" t="str">
        <f>IF(A411="","",IFERROR(VLOOKUP(A411,Feature!A:B,2,FALSE),""))</f>
        <v/>
      </c>
    </row>
    <row r="412" spans="2:2">
      <c r="B412" t="str">
        <f>IF(A412="","",IFERROR(VLOOKUP(A412,Feature!A:B,2,FALSE),""))</f>
        <v/>
      </c>
    </row>
    <row r="413" spans="2:2">
      <c r="B413" t="str">
        <f>IF(A413="","",IFERROR(VLOOKUP(A413,Feature!A:B,2,FALSE),""))</f>
        <v/>
      </c>
    </row>
    <row r="414" spans="2:2">
      <c r="B414" t="str">
        <f>IF(A414="","",IFERROR(VLOOKUP(A414,Feature!A:B,2,FALSE),""))</f>
        <v/>
      </c>
    </row>
    <row r="415" spans="2:2">
      <c r="B415" t="str">
        <f>IF(A415="","",IFERROR(VLOOKUP(A415,Feature!A:B,2,FALSE),""))</f>
        <v/>
      </c>
    </row>
    <row r="416" spans="2:2">
      <c r="B416" t="str">
        <f>IF(A416="","",IFERROR(VLOOKUP(A416,Feature!A:B,2,FALSE),""))</f>
        <v/>
      </c>
    </row>
    <row r="417" spans="2:2">
      <c r="B417" t="str">
        <f>IF(A417="","",IFERROR(VLOOKUP(A417,Feature!A:B,2,FALSE),""))</f>
        <v/>
      </c>
    </row>
    <row r="418" spans="2:2">
      <c r="B418" t="str">
        <f>IF(A418="","",IFERROR(VLOOKUP(A418,Feature!A:B,2,FALSE),""))</f>
        <v/>
      </c>
    </row>
    <row r="419" spans="2:2">
      <c r="B419" t="str">
        <f>IF(A419="","",IFERROR(VLOOKUP(A419,Feature!A:B,2,FALSE),""))</f>
        <v/>
      </c>
    </row>
    <row r="420" spans="2:2">
      <c r="B420" t="str">
        <f>IF(A420="","",IFERROR(VLOOKUP(A420,Feature!A:B,2,FALSE),""))</f>
        <v/>
      </c>
    </row>
    <row r="421" spans="2:2">
      <c r="B421" t="str">
        <f>IF(A421="","",IFERROR(VLOOKUP(A421,Feature!A:B,2,FALSE),""))</f>
        <v/>
      </c>
    </row>
    <row r="422" spans="2:2">
      <c r="B422" t="str">
        <f>IF(A422="","",IFERROR(VLOOKUP(A422,Feature!A:B,2,FALSE),""))</f>
        <v/>
      </c>
    </row>
    <row r="423" spans="2:2">
      <c r="B423" t="str">
        <f>IF(A423="","",IFERROR(VLOOKUP(A423,Feature!A:B,2,FALSE),""))</f>
        <v/>
      </c>
    </row>
    <row r="424" spans="2:2">
      <c r="B424" t="str">
        <f>IF(A424="","",IFERROR(VLOOKUP(A424,Feature!A:B,2,FALSE),""))</f>
        <v/>
      </c>
    </row>
    <row r="425" spans="2:2">
      <c r="B425" t="str">
        <f>IF(A425="","",IFERROR(VLOOKUP(A425,Feature!A:B,2,FALSE),""))</f>
        <v/>
      </c>
    </row>
    <row r="426" spans="2:2">
      <c r="B426" t="str">
        <f>IF(A426="","",IFERROR(VLOOKUP(A426,Feature!A:B,2,FALSE),""))</f>
        <v/>
      </c>
    </row>
    <row r="427" spans="2:2">
      <c r="B427" t="str">
        <f>IF(A427="","",IFERROR(VLOOKUP(A427,Feature!A:B,2,FALSE),""))</f>
        <v/>
      </c>
    </row>
    <row r="428" spans="2:2">
      <c r="B428" t="str">
        <f>IF(A428="","",IFERROR(VLOOKUP(A428,Feature!A:B,2,FALSE),""))</f>
        <v/>
      </c>
    </row>
    <row r="429" spans="2:2">
      <c r="B429" t="str">
        <f>IF(A429="","",IFERROR(VLOOKUP(A429,Feature!A:B,2,FALSE),""))</f>
        <v/>
      </c>
    </row>
    <row r="430" spans="2:2">
      <c r="B430" t="str">
        <f>IF(A430="","",IFERROR(VLOOKUP(A430,Feature!A:B,2,FALSE),""))</f>
        <v/>
      </c>
    </row>
    <row r="431" spans="2:2">
      <c r="B431" t="str">
        <f>IF(A431="","",IFERROR(VLOOKUP(A431,Feature!A:B,2,FALSE),""))</f>
        <v/>
      </c>
    </row>
    <row r="432" spans="2:2">
      <c r="B432" t="str">
        <f>IF(A432="","",IFERROR(VLOOKUP(A432,Feature!A:B,2,FALSE),""))</f>
        <v/>
      </c>
    </row>
    <row r="433" spans="2:2">
      <c r="B433" t="str">
        <f>IF(A433="","",IFERROR(VLOOKUP(A433,Feature!A:B,2,FALSE),""))</f>
        <v/>
      </c>
    </row>
    <row r="434" spans="2:2">
      <c r="B434" t="str">
        <f>IF(A434="","",IFERROR(VLOOKUP(A434,Feature!A:B,2,FALSE),""))</f>
        <v/>
      </c>
    </row>
    <row r="435" spans="2:2">
      <c r="B435" t="str">
        <f>IF(A435="","",IFERROR(VLOOKUP(A435,Feature!A:B,2,FALSE),""))</f>
        <v/>
      </c>
    </row>
    <row r="436" spans="2:2">
      <c r="B436" t="str">
        <f>IF(A436="","",IFERROR(VLOOKUP(A436,Feature!A:B,2,FALSE),""))</f>
        <v/>
      </c>
    </row>
    <row r="437" spans="2:2">
      <c r="B437" t="str">
        <f>IF(A437="","",IFERROR(VLOOKUP(A437,Feature!A:B,2,FALSE),""))</f>
        <v/>
      </c>
    </row>
    <row r="438" spans="2:2">
      <c r="B438" t="str">
        <f>IF(A438="","",IFERROR(VLOOKUP(A438,Feature!A:B,2,FALSE),""))</f>
        <v/>
      </c>
    </row>
    <row r="439" spans="2:2">
      <c r="B439" t="str">
        <f>IF(A439="","",IFERROR(VLOOKUP(A439,Feature!A:B,2,FALSE),""))</f>
        <v/>
      </c>
    </row>
    <row r="440" spans="2:2">
      <c r="B440" t="str">
        <f>IF(A440="","",IFERROR(VLOOKUP(A440,Feature!A:B,2,FALSE),""))</f>
        <v/>
      </c>
    </row>
    <row r="441" spans="2:2">
      <c r="B441" t="str">
        <f>IF(A441="","",IFERROR(VLOOKUP(A441,Feature!A:B,2,FALSE),""))</f>
        <v/>
      </c>
    </row>
    <row r="442" spans="2:2">
      <c r="B442" t="str">
        <f>IF(A442="","",IFERROR(VLOOKUP(A442,Feature!A:B,2,FALSE),""))</f>
        <v/>
      </c>
    </row>
    <row r="443" spans="2:2">
      <c r="B443" t="str">
        <f>IF(A443="","",IFERROR(VLOOKUP(A443,Feature!A:B,2,FALSE),""))</f>
        <v/>
      </c>
    </row>
    <row r="444" spans="2:2">
      <c r="B444" t="str">
        <f>IF(A444="","",IFERROR(VLOOKUP(A444,Feature!A:B,2,FALSE),""))</f>
        <v/>
      </c>
    </row>
    <row r="445" spans="2:2">
      <c r="B445" t="str">
        <f>IF(A445="","",IFERROR(VLOOKUP(A445,Feature!A:B,2,FALSE),""))</f>
        <v/>
      </c>
    </row>
    <row r="446" spans="2:2">
      <c r="B446" t="str">
        <f>IF(A446="","",IFERROR(VLOOKUP(A446,Feature!A:B,2,FALSE),""))</f>
        <v/>
      </c>
    </row>
    <row r="447" spans="2:2">
      <c r="B447" t="str">
        <f>IF(A447="","",IFERROR(VLOOKUP(A447,Feature!A:B,2,FALSE),""))</f>
        <v/>
      </c>
    </row>
    <row r="448" spans="2:2">
      <c r="B448" t="str">
        <f>IF(A448="","",IFERROR(VLOOKUP(A448,Feature!A:B,2,FALSE),""))</f>
        <v/>
      </c>
    </row>
  </sheetData>
  <phoneticPr fontId="19" type="noConversion"/>
  <conditionalFormatting sqref="B91:XFD91 A92:XFD99 A1:XFD88 B100:XFD101 A109:XFD114 B108:XFD108 A116:XFD119 B115:XFD115 A121:XFD1048576 B120:XFD120 A89:B90 D89:XFD90 A102:XFD107">
    <cfRule type="expression" dxfId="5573" priority="12">
      <formula>MOD(ROW(),2)=1</formula>
    </cfRule>
  </conditionalFormatting>
  <conditionalFormatting sqref="I1:I1048576">
    <cfRule type="cellIs" dxfId="5572" priority="7" operator="equal">
      <formula>"已中止"</formula>
    </cfRule>
    <cfRule type="cellIs" dxfId="5571" priority="8" operator="equal">
      <formula>"进行中"</formula>
    </cfRule>
    <cfRule type="cellIs" dxfId="5570" priority="9" operator="equal">
      <formula>"已完成"</formula>
    </cfRule>
    <cfRule type="cellIs" dxfId="5569" priority="10" operator="equal">
      <formula>"已取消"</formula>
    </cfRule>
  </conditionalFormatting>
  <conditionalFormatting sqref="A91">
    <cfRule type="expression" dxfId="5568" priority="6">
      <formula>MOD(ROW(),2)=1</formula>
    </cfRule>
  </conditionalFormatting>
  <conditionalFormatting sqref="A100:A101">
    <cfRule type="expression" dxfId="5567" priority="5">
      <formula>MOD(ROW(),2)=1</formula>
    </cfRule>
  </conditionalFormatting>
  <conditionalFormatting sqref="A108">
    <cfRule type="expression" dxfId="5566" priority="4">
      <formula>MOD(ROW(),2)=1</formula>
    </cfRule>
  </conditionalFormatting>
  <conditionalFormatting sqref="A115">
    <cfRule type="expression" dxfId="5565" priority="3">
      <formula>MOD(ROW(),2)=1</formula>
    </cfRule>
  </conditionalFormatting>
  <conditionalFormatting sqref="A120">
    <cfRule type="expression" dxfId="5564" priority="2">
      <formula>MOD(ROW(),2)=1</formula>
    </cfRule>
  </conditionalFormatting>
  <conditionalFormatting sqref="C89:C90">
    <cfRule type="expression" dxfId="5563" priority="1">
      <formula>MOD(ROW(),2)=1</formula>
    </cfRule>
  </conditionalFormatting>
  <dataValidations count="1">
    <dataValidation type="list" allowBlank="1" showInputMessage="1" showErrorMessage="1" sqref="E127:E1048576" xr:uid="{00000000-0002-0000-0700-000000000000}">
      <formula1>$A$2:$A$1006</formula1>
    </dataValidation>
  </dataValidations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700-000001000000}">
          <x14:formula1>
            <xm:f>Data!$I$2:$I$7</xm:f>
          </x14:formula1>
          <xm:sqref>J127:J1048576 I2:I1048576</xm:sqref>
        </x14:dataValidation>
        <x14:dataValidation type="list" allowBlank="1" showInputMessage="1" showErrorMessage="1" xr:uid="{00000000-0002-0000-0700-000002000000}">
          <x14:formula1>
            <xm:f>里程碑!$A$2:$A$1003</xm:f>
          </x14:formula1>
          <xm:sqref>F127:G1048576</xm:sqref>
        </x14:dataValidation>
        <x14:dataValidation type="list" allowBlank="1" showInputMessage="1" showErrorMessage="1" xr:uid="{00000000-0002-0000-0700-000003000000}">
          <x14:formula1>
            <xm:f>Data!$H$2:$H$6</xm:f>
          </x14:formula1>
          <xm:sqref>H2:H1048576</xm:sqref>
        </x14:dataValidation>
        <x14:dataValidation type="list" allowBlank="1" showInputMessage="1" showErrorMessage="1" xr:uid="{00000000-0002-0000-0700-000004000000}">
          <x14:formula1>
            <xm:f>版本!$A$2:$A$28</xm:f>
          </x14:formula1>
          <xm:sqref>J2:J126</xm:sqref>
        </x14:dataValidation>
        <x14:dataValidation type="list" allowBlank="1" showInputMessage="1" showErrorMessage="1" xr:uid="{00000000-0002-0000-0700-000005000000}">
          <x14:formula1>
            <xm:f>与!$A$4:$A$55</xm:f>
          </x14:formula1>
          <xm:sqref>F2:G126</xm:sqref>
        </x14:dataValidation>
        <x14:dataValidation type="list" allowBlank="1" showInputMessage="1" showErrorMessage="1" xr:uid="{00000000-0002-0000-0700-000006000000}">
          <x14:formula1>
            <xm:f>里程碑!$A$2:$A$13</xm:f>
          </x14:formula1>
          <xm:sqref>E2:E126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81"/>
  <sheetViews>
    <sheetView zoomScale="115" zoomScaleNormal="115" workbookViewId="0">
      <pane xSplit="5" ySplit="3" topLeftCell="F55" activePane="bottomRight" state="frozen"/>
      <selection pane="topRight"/>
      <selection pane="bottomLeft"/>
      <selection pane="bottomRight" activeCell="N1" sqref="N1:Z1048576"/>
    </sheetView>
  </sheetViews>
  <sheetFormatPr defaultColWidth="9" defaultRowHeight="14.25"/>
  <cols>
    <col min="1" max="1" width="4.5" customWidth="1"/>
    <col min="2" max="2" width="4.25" customWidth="1"/>
    <col min="3" max="3" width="5.25" style="122" customWidth="1"/>
    <col min="4" max="4" width="9" customWidth="1"/>
    <col min="5" max="5" width="41.75" customWidth="1"/>
    <col min="6" max="6" width="7.25" style="5" bestFit="1" customWidth="1"/>
    <col min="7" max="8" width="11.375" bestFit="1" customWidth="1"/>
    <col min="9" max="9" width="10.875" customWidth="1"/>
    <col min="10" max="10" width="5.25" style="294" customWidth="1"/>
    <col min="11" max="11" width="5.375" style="294" customWidth="1"/>
    <col min="12" max="12" width="6.875" customWidth="1"/>
    <col min="13" max="13" width="6.625" customWidth="1"/>
    <col min="14" max="25" width="3.5" style="296" customWidth="1"/>
    <col min="26" max="26" width="37.75" style="294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4" customFormat="1">
      <c r="A1" s="31" t="s">
        <v>186</v>
      </c>
      <c r="B1" s="32" t="s">
        <v>42</v>
      </c>
      <c r="C1" s="142"/>
      <c r="D1" s="32"/>
      <c r="F1" s="33"/>
      <c r="G1" s="31" t="s">
        <v>69</v>
      </c>
      <c r="H1" s="34">
        <f>VLOOKUP(B1,与!A4:C9,2,FALSE)</f>
        <v>42779</v>
      </c>
      <c r="I1" s="34">
        <f>VLOOKUP(B1,与!A4:C9,3,FALSE)</f>
        <v>42825</v>
      </c>
      <c r="J1" s="373"/>
      <c r="K1" s="373"/>
      <c r="L1" s="36"/>
      <c r="M1" s="36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374"/>
      <c r="Y1" s="374"/>
      <c r="Z1" s="373"/>
    </row>
    <row r="2" spans="1:36" s="2" customFormat="1" ht="14.25" customHeight="1">
      <c r="A2" s="550" t="s">
        <v>92</v>
      </c>
      <c r="B2" s="552" t="s">
        <v>93</v>
      </c>
      <c r="C2" s="554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13</v>
      </c>
      <c r="O2" s="289">
        <f>DAY($H$1+(COLUMN(O2)-COLUMN($N$2)))</f>
        <v>14</v>
      </c>
      <c r="P2" s="289">
        <f t="shared" ref="P2:Y2" si="0">DAY($H$1+(COLUMN(P2)-COLUMN($N$2)))</f>
        <v>15</v>
      </c>
      <c r="Q2" s="289">
        <f t="shared" si="0"/>
        <v>16</v>
      </c>
      <c r="R2" s="289">
        <f t="shared" si="0"/>
        <v>17</v>
      </c>
      <c r="S2" s="289">
        <f t="shared" si="0"/>
        <v>18</v>
      </c>
      <c r="T2" s="289">
        <f t="shared" si="0"/>
        <v>19</v>
      </c>
      <c r="U2" s="289">
        <f t="shared" si="0"/>
        <v>20</v>
      </c>
      <c r="V2" s="289">
        <f t="shared" si="0"/>
        <v>21</v>
      </c>
      <c r="W2" s="289">
        <f t="shared" si="0"/>
        <v>22</v>
      </c>
      <c r="X2" s="289">
        <f t="shared" si="0"/>
        <v>23</v>
      </c>
      <c r="Y2" s="289">
        <f t="shared" si="0"/>
        <v>24</v>
      </c>
      <c r="Z2" s="536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51"/>
      <c r="B3" s="553"/>
      <c r="C3" s="555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Y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ref="V3" si="2">MID("一二三四五六日",WEEKDAY($H$1+(COLUMN(V2)-COLUMN($N$2)),2),1)</f>
        <v>二</v>
      </c>
      <c r="W3" s="290" t="str">
        <f t="shared" ref="W3" si="3">MID("一二三四五六日",WEEKDAY($H$1+(COLUMN(W2)-COLUMN($N$2)),2),1)</f>
        <v>三</v>
      </c>
      <c r="X3" s="290" t="str">
        <f t="shared" si="1"/>
        <v>四</v>
      </c>
      <c r="Y3" s="290" t="str">
        <f t="shared" si="1"/>
        <v>五</v>
      </c>
      <c r="Z3" s="536"/>
      <c r="AA3"/>
      <c r="AB3"/>
      <c r="AC3"/>
      <c r="AD3"/>
      <c r="AE3"/>
      <c r="AF3"/>
      <c r="AG3"/>
      <c r="AH3"/>
      <c r="AI3"/>
      <c r="AJ3"/>
    </row>
    <row r="4" spans="1:36" ht="16.5">
      <c r="A4" s="11"/>
      <c r="B4" s="12" t="str">
        <f>IF(A4="","",IFERROR(VLOOKUP(A4,Story!C:D,2,FALSE),""))</f>
        <v/>
      </c>
      <c r="C4" s="137">
        <v>1</v>
      </c>
      <c r="D4" s="11" t="s">
        <v>192</v>
      </c>
      <c r="E4" s="12" t="s">
        <v>193</v>
      </c>
      <c r="F4" s="13" t="s">
        <v>59</v>
      </c>
      <c r="G4" s="11" t="s">
        <v>194</v>
      </c>
      <c r="H4" s="14">
        <f t="shared" ref="H4:H14" si="4">IF(E4="","",$H$1)</f>
        <v>42779</v>
      </c>
      <c r="I4" s="14">
        <f t="shared" ref="I4:I14" si="5">IF(E4="","",IF(H4+J4/8&gt;$I$1,$I$1,H4+J4/8))</f>
        <v>42784</v>
      </c>
      <c r="J4" s="297">
        <v>40</v>
      </c>
      <c r="K4" s="297">
        <f>SUM(N4:Y4)</f>
        <v>0</v>
      </c>
      <c r="L4" s="11" t="s">
        <v>195</v>
      </c>
      <c r="M4" s="37"/>
      <c r="N4" s="366"/>
      <c r="O4" s="366"/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292"/>
    </row>
    <row r="5" spans="1:36" ht="16.5">
      <c r="A5" s="11"/>
      <c r="B5" s="12"/>
      <c r="C5" s="137">
        <v>2</v>
      </c>
      <c r="D5" s="11" t="s">
        <v>196</v>
      </c>
      <c r="E5" s="12" t="s">
        <v>197</v>
      </c>
      <c r="F5" s="13" t="s">
        <v>30</v>
      </c>
      <c r="G5" s="11" t="s">
        <v>194</v>
      </c>
      <c r="H5" s="14">
        <f t="shared" si="4"/>
        <v>42779</v>
      </c>
      <c r="I5" s="14">
        <f t="shared" si="5"/>
        <v>42779</v>
      </c>
      <c r="J5" s="297"/>
      <c r="K5" s="297">
        <f t="shared" ref="K5:K57" si="6">SUM(N5:Y5)</f>
        <v>0</v>
      </c>
      <c r="L5" s="11" t="s">
        <v>9</v>
      </c>
      <c r="M5" s="37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292"/>
    </row>
    <row r="6" spans="1:36">
      <c r="A6" s="11"/>
      <c r="B6" s="12"/>
      <c r="C6" s="137">
        <v>3</v>
      </c>
      <c r="D6" s="11" t="s">
        <v>196</v>
      </c>
      <c r="E6" s="12" t="s">
        <v>198</v>
      </c>
      <c r="F6" s="13" t="s">
        <v>30</v>
      </c>
      <c r="G6" s="11" t="s">
        <v>194</v>
      </c>
      <c r="H6" s="14">
        <f t="shared" si="4"/>
        <v>42779</v>
      </c>
      <c r="I6" s="14">
        <f t="shared" si="5"/>
        <v>42779.625</v>
      </c>
      <c r="J6" s="297">
        <v>5</v>
      </c>
      <c r="K6" s="297">
        <f t="shared" si="6"/>
        <v>0</v>
      </c>
      <c r="L6" s="11" t="str">
        <f t="shared" ref="L6:L14" si="7">IF(E6="","","未开始")</f>
        <v>未开始</v>
      </c>
      <c r="M6" s="37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292"/>
    </row>
    <row r="7" spans="1:36">
      <c r="A7" s="11"/>
      <c r="B7" s="12"/>
      <c r="C7" s="137">
        <v>4</v>
      </c>
      <c r="D7" s="11" t="s">
        <v>196</v>
      </c>
      <c r="E7" s="12" t="s">
        <v>199</v>
      </c>
      <c r="F7" s="13" t="s">
        <v>30</v>
      </c>
      <c r="G7" s="11" t="s">
        <v>194</v>
      </c>
      <c r="H7" s="14">
        <f t="shared" si="4"/>
        <v>42779</v>
      </c>
      <c r="I7" s="14">
        <f t="shared" si="5"/>
        <v>42779.625</v>
      </c>
      <c r="J7" s="297">
        <v>5</v>
      </c>
      <c r="K7" s="297">
        <f t="shared" si="6"/>
        <v>0</v>
      </c>
      <c r="L7" s="11" t="str">
        <f t="shared" si="7"/>
        <v>未开始</v>
      </c>
      <c r="M7" s="37"/>
      <c r="N7" s="366"/>
      <c r="O7" s="366"/>
      <c r="P7" s="366"/>
      <c r="Q7" s="366"/>
      <c r="R7" s="366"/>
      <c r="S7" s="366"/>
      <c r="T7" s="366"/>
      <c r="U7" s="366"/>
      <c r="V7" s="366"/>
      <c r="W7" s="366"/>
      <c r="X7" s="366"/>
      <c r="Y7" s="366"/>
      <c r="Z7" s="292"/>
    </row>
    <row r="8" spans="1:36">
      <c r="A8" s="11"/>
      <c r="B8" s="12"/>
      <c r="C8" s="137">
        <v>5</v>
      </c>
      <c r="D8" s="11" t="s">
        <v>196</v>
      </c>
      <c r="E8" s="12" t="s">
        <v>200</v>
      </c>
      <c r="F8" s="13" t="s">
        <v>30</v>
      </c>
      <c r="G8" s="11" t="s">
        <v>194</v>
      </c>
      <c r="H8" s="14">
        <f t="shared" si="4"/>
        <v>42779</v>
      </c>
      <c r="I8" s="14">
        <f t="shared" si="5"/>
        <v>42779.625</v>
      </c>
      <c r="J8" s="297">
        <v>5</v>
      </c>
      <c r="K8" s="297">
        <f t="shared" si="6"/>
        <v>0</v>
      </c>
      <c r="L8" s="11" t="str">
        <f t="shared" si="7"/>
        <v>未开始</v>
      </c>
      <c r="M8" s="37"/>
      <c r="N8" s="366"/>
      <c r="O8" s="366"/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292"/>
    </row>
    <row r="9" spans="1:36">
      <c r="A9" s="11"/>
      <c r="B9" s="12"/>
      <c r="C9" s="137">
        <v>6</v>
      </c>
      <c r="D9" s="11" t="s">
        <v>196</v>
      </c>
      <c r="E9" s="12" t="s">
        <v>201</v>
      </c>
      <c r="F9" s="13" t="s">
        <v>30</v>
      </c>
      <c r="G9" s="11" t="s">
        <v>194</v>
      </c>
      <c r="H9" s="14">
        <f t="shared" si="4"/>
        <v>42779</v>
      </c>
      <c r="I9" s="14">
        <f t="shared" si="5"/>
        <v>42779.625</v>
      </c>
      <c r="J9" s="297">
        <v>5</v>
      </c>
      <c r="K9" s="297">
        <f t="shared" si="6"/>
        <v>0</v>
      </c>
      <c r="L9" s="11" t="str">
        <f t="shared" si="7"/>
        <v>未开始</v>
      </c>
      <c r="M9" s="37"/>
      <c r="N9" s="366"/>
      <c r="O9" s="366"/>
      <c r="P9" s="366"/>
      <c r="Q9" s="366"/>
      <c r="R9" s="366"/>
      <c r="S9" s="366"/>
      <c r="T9" s="366"/>
      <c r="U9" s="366"/>
      <c r="V9" s="366"/>
      <c r="W9" s="366"/>
      <c r="X9" s="366"/>
      <c r="Y9" s="366"/>
      <c r="Z9" s="292"/>
    </row>
    <row r="10" spans="1:36">
      <c r="A10" s="11"/>
      <c r="B10" s="12"/>
      <c r="C10" s="137">
        <v>7</v>
      </c>
      <c r="D10" s="11" t="s">
        <v>196</v>
      </c>
      <c r="E10" s="12" t="s">
        <v>202</v>
      </c>
      <c r="F10" s="13" t="s">
        <v>30</v>
      </c>
      <c r="G10" s="11" t="s">
        <v>194</v>
      </c>
      <c r="H10" s="14">
        <f t="shared" si="4"/>
        <v>42779</v>
      </c>
      <c r="I10" s="14">
        <f t="shared" si="5"/>
        <v>42779.625</v>
      </c>
      <c r="J10" s="297">
        <v>5</v>
      </c>
      <c r="K10" s="297">
        <f t="shared" si="6"/>
        <v>0</v>
      </c>
      <c r="L10" s="11" t="str">
        <f t="shared" si="7"/>
        <v>未开始</v>
      </c>
      <c r="M10" s="37"/>
      <c r="N10" s="366"/>
      <c r="O10" s="366"/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292"/>
    </row>
    <row r="11" spans="1:36">
      <c r="A11" s="11"/>
      <c r="B11" s="12"/>
      <c r="C11" s="137">
        <v>8</v>
      </c>
      <c r="D11" s="11" t="s">
        <v>196</v>
      </c>
      <c r="E11" s="12" t="s">
        <v>203</v>
      </c>
      <c r="F11" s="13" t="s">
        <v>30</v>
      </c>
      <c r="G11" s="11" t="s">
        <v>194</v>
      </c>
      <c r="H11" s="14">
        <f t="shared" si="4"/>
        <v>42779</v>
      </c>
      <c r="I11" s="14">
        <f t="shared" si="5"/>
        <v>42779.625</v>
      </c>
      <c r="J11" s="297">
        <v>5</v>
      </c>
      <c r="K11" s="297">
        <f t="shared" si="6"/>
        <v>0</v>
      </c>
      <c r="L11" s="11" t="str">
        <f t="shared" si="7"/>
        <v>未开始</v>
      </c>
      <c r="M11" s="37"/>
      <c r="N11" s="366"/>
      <c r="O11" s="366"/>
      <c r="P11" s="366"/>
      <c r="Q11" s="366"/>
      <c r="R11" s="366"/>
      <c r="S11" s="366"/>
      <c r="T11" s="366"/>
      <c r="U11" s="366"/>
      <c r="V11" s="366"/>
      <c r="W11" s="366"/>
      <c r="X11" s="366"/>
      <c r="Y11" s="366"/>
      <c r="Z11" s="292"/>
    </row>
    <row r="12" spans="1:36">
      <c r="A12" s="11"/>
      <c r="B12" s="12" t="str">
        <f>IF(A12="","",IFERROR(VLOOKUP(A12,Story!C:D,2,FALSE),""))</f>
        <v/>
      </c>
      <c r="C12" s="137">
        <v>9</v>
      </c>
      <c r="D12" s="11" t="s">
        <v>204</v>
      </c>
      <c r="E12" s="12" t="s">
        <v>205</v>
      </c>
      <c r="F12" s="13" t="s">
        <v>206</v>
      </c>
      <c r="G12" s="11" t="s">
        <v>207</v>
      </c>
      <c r="H12" s="14">
        <f t="shared" si="4"/>
        <v>42779</v>
      </c>
      <c r="I12" s="14">
        <f t="shared" si="5"/>
        <v>42784</v>
      </c>
      <c r="J12" s="297">
        <v>40</v>
      </c>
      <c r="K12" s="297">
        <f t="shared" si="6"/>
        <v>0</v>
      </c>
      <c r="L12" s="11" t="str">
        <f t="shared" si="7"/>
        <v>未开始</v>
      </c>
      <c r="M12" s="37"/>
      <c r="N12" s="366"/>
      <c r="O12" s="366"/>
      <c r="P12" s="366"/>
      <c r="Q12" s="366"/>
      <c r="R12" s="366"/>
      <c r="S12" s="366"/>
      <c r="T12" s="366"/>
      <c r="U12" s="366"/>
      <c r="V12" s="366"/>
      <c r="W12" s="366"/>
      <c r="X12" s="366"/>
      <c r="Y12" s="366"/>
      <c r="Z12" s="292"/>
    </row>
    <row r="13" spans="1:36">
      <c r="A13" s="11"/>
      <c r="B13" s="12"/>
      <c r="C13" s="137">
        <v>10</v>
      </c>
      <c r="D13" s="11" t="s">
        <v>204</v>
      </c>
      <c r="E13" s="12" t="s">
        <v>208</v>
      </c>
      <c r="F13" s="13" t="s">
        <v>206</v>
      </c>
      <c r="G13" s="11" t="s">
        <v>207</v>
      </c>
      <c r="H13" s="14">
        <f t="shared" si="4"/>
        <v>42779</v>
      </c>
      <c r="I13" s="14">
        <f t="shared" si="5"/>
        <v>42779.625</v>
      </c>
      <c r="J13" s="297">
        <v>5</v>
      </c>
      <c r="K13" s="297">
        <f t="shared" si="6"/>
        <v>0</v>
      </c>
      <c r="L13" s="11" t="str">
        <f t="shared" si="7"/>
        <v>未开始</v>
      </c>
      <c r="M13" s="37"/>
      <c r="N13" s="366"/>
      <c r="O13" s="366"/>
      <c r="P13" s="366"/>
      <c r="Q13" s="366"/>
      <c r="R13" s="366"/>
      <c r="S13" s="366"/>
      <c r="T13" s="366"/>
      <c r="U13" s="366"/>
      <c r="V13" s="366"/>
      <c r="W13" s="366"/>
      <c r="X13" s="366"/>
      <c r="Y13" s="366"/>
      <c r="Z13" s="292"/>
    </row>
    <row r="14" spans="1:36">
      <c r="A14" s="11"/>
      <c r="B14" s="12"/>
      <c r="C14" s="137">
        <v>11</v>
      </c>
      <c r="D14" s="11" t="s">
        <v>204</v>
      </c>
      <c r="E14" s="12" t="s">
        <v>209</v>
      </c>
      <c r="F14" s="13" t="s">
        <v>206</v>
      </c>
      <c r="G14" s="11" t="s">
        <v>210</v>
      </c>
      <c r="H14" s="14">
        <f t="shared" si="4"/>
        <v>42779</v>
      </c>
      <c r="I14" s="14">
        <f t="shared" si="5"/>
        <v>42779.625</v>
      </c>
      <c r="J14" s="297">
        <v>5</v>
      </c>
      <c r="K14" s="297">
        <f t="shared" si="6"/>
        <v>0</v>
      </c>
      <c r="L14" s="11" t="str">
        <f t="shared" si="7"/>
        <v>未开始</v>
      </c>
      <c r="M14" s="37"/>
      <c r="N14" s="366"/>
      <c r="O14" s="366"/>
      <c r="P14" s="366"/>
      <c r="Q14" s="366"/>
      <c r="R14" s="366"/>
      <c r="S14" s="366"/>
      <c r="T14" s="366"/>
      <c r="U14" s="366"/>
      <c r="V14" s="366"/>
      <c r="W14" s="366"/>
      <c r="X14" s="366"/>
      <c r="Y14" s="366"/>
      <c r="Z14" s="292"/>
    </row>
    <row r="15" spans="1:36">
      <c r="A15" s="11"/>
      <c r="B15" s="12"/>
      <c r="C15" s="137">
        <v>12</v>
      </c>
      <c r="D15" s="11"/>
      <c r="E15" s="12" t="s">
        <v>211</v>
      </c>
      <c r="F15" s="13" t="s">
        <v>206</v>
      </c>
      <c r="G15" s="11" t="s">
        <v>210</v>
      </c>
      <c r="H15" s="14">
        <v>42786</v>
      </c>
      <c r="I15" s="14">
        <v>42786</v>
      </c>
      <c r="J15" s="297">
        <v>5</v>
      </c>
      <c r="K15" s="297">
        <f t="shared" si="6"/>
        <v>0</v>
      </c>
      <c r="L15" s="11" t="s">
        <v>16</v>
      </c>
      <c r="M15" s="37"/>
      <c r="N15" s="366"/>
      <c r="O15" s="366"/>
      <c r="P15" s="366"/>
      <c r="Q15" s="366"/>
      <c r="R15" s="366"/>
      <c r="S15" s="366"/>
      <c r="T15" s="366"/>
      <c r="U15" s="366"/>
      <c r="V15" s="366"/>
      <c r="W15" s="366"/>
      <c r="X15" s="366"/>
      <c r="Y15" s="366"/>
      <c r="Z15" s="292"/>
    </row>
    <row r="16" spans="1:36">
      <c r="A16" s="11"/>
      <c r="B16" s="12"/>
      <c r="C16" s="137">
        <v>13</v>
      </c>
      <c r="D16" s="11"/>
      <c r="E16" s="12" t="s">
        <v>212</v>
      </c>
      <c r="F16" s="13" t="s">
        <v>206</v>
      </c>
      <c r="G16" s="11" t="s">
        <v>210</v>
      </c>
      <c r="J16" s="297">
        <v>21</v>
      </c>
      <c r="K16" s="297">
        <f t="shared" si="6"/>
        <v>0</v>
      </c>
      <c r="L16" s="11" t="s">
        <v>18</v>
      </c>
      <c r="M16" s="37"/>
      <c r="N16" s="366"/>
      <c r="O16" s="366"/>
      <c r="P16" s="366"/>
      <c r="Q16" s="366"/>
      <c r="R16" s="366"/>
      <c r="S16" s="366"/>
      <c r="T16" s="366"/>
      <c r="U16" s="366"/>
      <c r="V16" s="366"/>
      <c r="W16" s="366"/>
      <c r="X16" s="366"/>
      <c r="Y16" s="366"/>
      <c r="Z16" s="292"/>
    </row>
    <row r="17" spans="1:26">
      <c r="A17" s="11"/>
      <c r="B17" s="12"/>
      <c r="C17" s="137">
        <v>14</v>
      </c>
      <c r="D17" s="11"/>
      <c r="E17" s="12" t="s">
        <v>213</v>
      </c>
      <c r="F17" s="13"/>
      <c r="G17" s="11" t="s">
        <v>210</v>
      </c>
      <c r="H17" s="14">
        <v>42787</v>
      </c>
      <c r="I17" s="14">
        <v>42789</v>
      </c>
      <c r="J17" s="297"/>
      <c r="K17" s="297">
        <f t="shared" si="6"/>
        <v>0</v>
      </c>
      <c r="L17" s="11" t="s">
        <v>18</v>
      </c>
      <c r="M17" s="37"/>
      <c r="N17" s="366"/>
      <c r="O17" s="366"/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292"/>
    </row>
    <row r="18" spans="1:26" ht="71.25">
      <c r="A18" s="11"/>
      <c r="B18" s="12"/>
      <c r="C18" s="137">
        <v>15</v>
      </c>
      <c r="D18" s="11" t="s">
        <v>204</v>
      </c>
      <c r="E18" s="35" t="s">
        <v>214</v>
      </c>
      <c r="F18" s="13" t="s">
        <v>206</v>
      </c>
      <c r="G18" s="11" t="s">
        <v>207</v>
      </c>
      <c r="H18" s="14">
        <f t="shared" ref="H18:H26" si="8">IF(E18="","",$H$1)</f>
        <v>42779</v>
      </c>
      <c r="I18" s="14"/>
      <c r="J18" s="297"/>
      <c r="K18" s="297">
        <f t="shared" si="6"/>
        <v>0</v>
      </c>
      <c r="L18" s="11" t="str">
        <f t="shared" ref="L18:L20" si="9">IF(E18="","","未开始")</f>
        <v>未开始</v>
      </c>
      <c r="M18" s="37"/>
      <c r="N18" s="366"/>
      <c r="O18" s="366"/>
      <c r="P18" s="366"/>
      <c r="Q18" s="366"/>
      <c r="R18" s="366"/>
      <c r="S18" s="366"/>
      <c r="T18" s="366"/>
      <c r="U18" s="366"/>
      <c r="V18" s="366"/>
      <c r="W18" s="366"/>
      <c r="X18" s="366"/>
      <c r="Y18" s="366"/>
      <c r="Z18" s="292"/>
    </row>
    <row r="19" spans="1:26">
      <c r="A19" s="11"/>
      <c r="B19" s="12"/>
      <c r="C19" s="137">
        <v>16</v>
      </c>
      <c r="D19" s="11" t="s">
        <v>204</v>
      </c>
      <c r="E19" s="12" t="s">
        <v>215</v>
      </c>
      <c r="F19" s="13" t="s">
        <v>206</v>
      </c>
      <c r="G19" s="11" t="s">
        <v>207</v>
      </c>
      <c r="H19" s="14">
        <f t="shared" si="8"/>
        <v>42779</v>
      </c>
      <c r="I19" s="14"/>
      <c r="J19" s="297"/>
      <c r="K19" s="297">
        <f t="shared" si="6"/>
        <v>0</v>
      </c>
      <c r="L19" s="11" t="str">
        <f t="shared" si="9"/>
        <v>未开始</v>
      </c>
      <c r="M19" s="37"/>
      <c r="N19" s="366"/>
      <c r="O19" s="366"/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292"/>
    </row>
    <row r="20" spans="1:26" ht="16.5">
      <c r="A20" s="11"/>
      <c r="B20" s="12" t="str">
        <f>IF(A20="","",IFERROR(VLOOKUP(A20,Story!C:D,2,FALSE),""))</f>
        <v/>
      </c>
      <c r="C20" s="137">
        <v>17</v>
      </c>
      <c r="D20" s="11" t="s">
        <v>216</v>
      </c>
      <c r="E20" s="12" t="s">
        <v>217</v>
      </c>
      <c r="F20" s="13" t="s">
        <v>59</v>
      </c>
      <c r="G20" s="11" t="s">
        <v>218</v>
      </c>
      <c r="H20" s="14">
        <f t="shared" si="8"/>
        <v>42779</v>
      </c>
      <c r="I20" s="14">
        <f t="shared" ref="I20:I57" si="10">IF(E20="","",IF(H20+J20/8&gt;$I$1,$I$1,H20+J20/8))</f>
        <v>42779.375</v>
      </c>
      <c r="J20" s="297">
        <v>3</v>
      </c>
      <c r="K20" s="297">
        <f t="shared" si="6"/>
        <v>0</v>
      </c>
      <c r="L20" s="11" t="str">
        <f t="shared" si="9"/>
        <v>未开始</v>
      </c>
      <c r="M20" s="37"/>
      <c r="N20" s="366"/>
      <c r="O20" s="366"/>
      <c r="P20" s="366"/>
      <c r="Q20" s="366"/>
      <c r="R20" s="366"/>
      <c r="S20" s="366"/>
      <c r="T20" s="366"/>
      <c r="U20" s="366"/>
      <c r="V20" s="366"/>
      <c r="W20" s="366"/>
      <c r="X20" s="366"/>
      <c r="Y20" s="366"/>
      <c r="Z20" s="292"/>
    </row>
    <row r="21" spans="1:26" ht="60.75" customHeight="1">
      <c r="A21" s="11"/>
      <c r="B21" s="12" t="str">
        <f>IF(A21="","",IFERROR(VLOOKUP(A21,Story!C:D,2,FALSE),""))</f>
        <v/>
      </c>
      <c r="C21" s="137">
        <v>18</v>
      </c>
      <c r="D21" s="11" t="s">
        <v>219</v>
      </c>
      <c r="E21" s="35" t="s">
        <v>220</v>
      </c>
      <c r="F21" s="13" t="s">
        <v>206</v>
      </c>
      <c r="G21" s="11" t="s">
        <v>210</v>
      </c>
      <c r="H21" s="14">
        <f t="shared" si="8"/>
        <v>42779</v>
      </c>
      <c r="I21" s="14">
        <f t="shared" si="10"/>
        <v>42781.625</v>
      </c>
      <c r="J21" s="297">
        <v>21</v>
      </c>
      <c r="K21" s="297">
        <f t="shared" si="6"/>
        <v>7</v>
      </c>
      <c r="L21" s="11" t="s">
        <v>16</v>
      </c>
      <c r="M21" s="37">
        <v>0.3</v>
      </c>
      <c r="N21" s="366"/>
      <c r="O21" s="366">
        <v>7</v>
      </c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292"/>
    </row>
    <row r="22" spans="1:26">
      <c r="A22" s="11"/>
      <c r="B22" s="12" t="str">
        <f>IF(A22="","",IFERROR(VLOOKUP(A22,Story!C:D,2,FALSE),""))</f>
        <v/>
      </c>
      <c r="C22" s="137">
        <v>19</v>
      </c>
      <c r="D22" s="11" t="s">
        <v>221</v>
      </c>
      <c r="E22" s="12" t="s">
        <v>222</v>
      </c>
      <c r="F22" s="13" t="s">
        <v>82</v>
      </c>
      <c r="G22" s="11" t="s">
        <v>194</v>
      </c>
      <c r="H22" s="14">
        <f t="shared" si="8"/>
        <v>42779</v>
      </c>
      <c r="I22" s="14">
        <f t="shared" si="10"/>
        <v>42779.375</v>
      </c>
      <c r="J22" s="297">
        <v>3</v>
      </c>
      <c r="K22" s="297">
        <f t="shared" si="6"/>
        <v>1</v>
      </c>
      <c r="L22" s="11" t="s">
        <v>9</v>
      </c>
      <c r="M22" s="37"/>
      <c r="N22" s="366"/>
      <c r="O22" s="366"/>
      <c r="P22" s="366"/>
      <c r="Q22" s="366"/>
      <c r="R22" s="366"/>
      <c r="S22" s="366"/>
      <c r="T22" s="366"/>
      <c r="U22" s="366">
        <v>1</v>
      </c>
      <c r="V22" s="366"/>
      <c r="W22" s="366"/>
      <c r="X22" s="366"/>
      <c r="Y22" s="366"/>
      <c r="Z22" s="292"/>
    </row>
    <row r="23" spans="1:26">
      <c r="A23" s="11"/>
      <c r="B23" s="12" t="str">
        <f>IF(A23="","",IFERROR(VLOOKUP(A23,Story!C:D,2,FALSE),""))</f>
        <v/>
      </c>
      <c r="C23" s="137">
        <v>20</v>
      </c>
      <c r="D23" s="11" t="s">
        <v>223</v>
      </c>
      <c r="E23" s="12" t="s">
        <v>224</v>
      </c>
      <c r="F23" s="13" t="s">
        <v>30</v>
      </c>
      <c r="G23" s="11" t="s">
        <v>207</v>
      </c>
      <c r="H23" s="14">
        <f t="shared" si="8"/>
        <v>42779</v>
      </c>
      <c r="I23" s="14">
        <f t="shared" si="10"/>
        <v>42784</v>
      </c>
      <c r="J23" s="297">
        <v>40</v>
      </c>
      <c r="K23" s="297">
        <f t="shared" si="6"/>
        <v>0</v>
      </c>
      <c r="L23" s="11" t="str">
        <f t="shared" ref="L23:L26" si="11">IF(E23="","","未开始")</f>
        <v>未开始</v>
      </c>
      <c r="M23" s="37"/>
      <c r="N23" s="366"/>
      <c r="O23" s="366"/>
      <c r="P23" s="366"/>
      <c r="Q23" s="366"/>
      <c r="R23" s="366"/>
      <c r="S23" s="366"/>
      <c r="T23" s="366"/>
      <c r="U23" s="366"/>
      <c r="V23" s="366"/>
      <c r="W23" s="366"/>
      <c r="X23" s="366"/>
      <c r="Y23" s="366"/>
      <c r="Z23" s="292"/>
    </row>
    <row r="24" spans="1:26">
      <c r="A24" s="11"/>
      <c r="B24" s="12" t="str">
        <f>IF(A24="","",IFERROR(VLOOKUP(A24,Story!C:D,2,FALSE),""))</f>
        <v/>
      </c>
      <c r="C24" s="137">
        <v>21</v>
      </c>
      <c r="D24" s="11" t="s">
        <v>204</v>
      </c>
      <c r="E24" s="12" t="s">
        <v>225</v>
      </c>
      <c r="F24" s="13" t="s">
        <v>226</v>
      </c>
      <c r="G24" s="11" t="s">
        <v>207</v>
      </c>
      <c r="H24" s="14">
        <f t="shared" si="8"/>
        <v>42779</v>
      </c>
      <c r="I24" s="14">
        <f t="shared" si="10"/>
        <v>42781.625</v>
      </c>
      <c r="J24" s="297">
        <v>21</v>
      </c>
      <c r="K24" s="297">
        <f t="shared" si="6"/>
        <v>6</v>
      </c>
      <c r="L24" s="11" t="s">
        <v>16</v>
      </c>
      <c r="M24" s="37"/>
      <c r="N24" s="366"/>
      <c r="O24" s="366">
        <v>6</v>
      </c>
      <c r="P24" s="366"/>
      <c r="Q24" s="366"/>
      <c r="R24" s="366"/>
      <c r="S24" s="366"/>
      <c r="T24" s="366"/>
      <c r="U24" s="366"/>
      <c r="V24" s="366"/>
      <c r="W24" s="366"/>
      <c r="X24" s="366"/>
      <c r="Y24" s="366"/>
      <c r="Z24" s="292"/>
    </row>
    <row r="25" spans="1:26">
      <c r="A25" s="11"/>
      <c r="B25" s="12" t="str">
        <f>IF(A25="","",IFERROR(VLOOKUP(A25,Story!C:D,2,FALSE),""))</f>
        <v/>
      </c>
      <c r="C25" s="137">
        <v>22</v>
      </c>
      <c r="D25" s="11" t="s">
        <v>204</v>
      </c>
      <c r="E25" s="12" t="s">
        <v>227</v>
      </c>
      <c r="F25" s="13" t="s">
        <v>226</v>
      </c>
      <c r="G25" s="11" t="s">
        <v>207</v>
      </c>
      <c r="H25" s="14">
        <f t="shared" si="8"/>
        <v>42779</v>
      </c>
      <c r="I25" s="14">
        <f t="shared" si="10"/>
        <v>42781.625</v>
      </c>
      <c r="J25" s="297">
        <v>21</v>
      </c>
      <c r="K25" s="297">
        <f t="shared" si="6"/>
        <v>0</v>
      </c>
      <c r="L25" s="11" t="str">
        <f t="shared" si="11"/>
        <v>未开始</v>
      </c>
      <c r="M25" s="37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  <c r="Y25" s="366"/>
      <c r="Z25" s="292"/>
    </row>
    <row r="26" spans="1:26">
      <c r="A26" s="11"/>
      <c r="B26" s="12"/>
      <c r="C26" s="137">
        <v>23</v>
      </c>
      <c r="D26" s="11" t="s">
        <v>204</v>
      </c>
      <c r="E26" s="12" t="s">
        <v>228</v>
      </c>
      <c r="F26" s="13" t="s">
        <v>226</v>
      </c>
      <c r="G26" s="11" t="s">
        <v>207</v>
      </c>
      <c r="H26" s="14">
        <f t="shared" si="8"/>
        <v>42779</v>
      </c>
      <c r="I26" s="14">
        <f t="shared" si="10"/>
        <v>42781.625</v>
      </c>
      <c r="J26" s="297">
        <v>21</v>
      </c>
      <c r="K26" s="297">
        <f t="shared" si="6"/>
        <v>0</v>
      </c>
      <c r="L26" s="11" t="str">
        <f t="shared" si="11"/>
        <v>未开始</v>
      </c>
      <c r="M26" s="37"/>
      <c r="N26" s="366"/>
      <c r="O26" s="366"/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292"/>
    </row>
    <row r="27" spans="1:26">
      <c r="A27" s="11"/>
      <c r="B27" s="12" t="str">
        <f>IF(A27="","",IFERROR(VLOOKUP(A27,Story!C:D,2,FALSE),""))</f>
        <v/>
      </c>
      <c r="C27" s="137">
        <v>24</v>
      </c>
      <c r="D27" s="11" t="s">
        <v>216</v>
      </c>
      <c r="E27" s="12" t="s">
        <v>229</v>
      </c>
      <c r="F27" s="13" t="s">
        <v>59</v>
      </c>
      <c r="G27" s="11" t="s">
        <v>218</v>
      </c>
      <c r="H27" s="14">
        <v>42780</v>
      </c>
      <c r="I27" s="14">
        <f t="shared" si="10"/>
        <v>42780.375</v>
      </c>
      <c r="J27" s="297">
        <v>3</v>
      </c>
      <c r="K27" s="297">
        <f t="shared" si="6"/>
        <v>2</v>
      </c>
      <c r="L27" s="11" t="s">
        <v>9</v>
      </c>
      <c r="M27" s="37">
        <v>1</v>
      </c>
      <c r="N27" s="366"/>
      <c r="O27" s="366">
        <v>2</v>
      </c>
      <c r="P27" s="366"/>
      <c r="Q27" s="366"/>
      <c r="R27" s="366"/>
      <c r="S27" s="366"/>
      <c r="T27" s="366"/>
      <c r="U27" s="366"/>
      <c r="V27" s="366"/>
      <c r="W27" s="366"/>
      <c r="X27" s="366"/>
      <c r="Y27" s="366"/>
      <c r="Z27" s="292"/>
    </row>
    <row r="28" spans="1:26">
      <c r="A28" s="11"/>
      <c r="B28" s="12" t="str">
        <f>IF(A28="","",IFERROR(VLOOKUP(A28,Story!C:D,2,FALSE),""))</f>
        <v/>
      </c>
      <c r="C28" s="137">
        <v>25</v>
      </c>
      <c r="D28" s="11" t="s">
        <v>216</v>
      </c>
      <c r="E28" s="12" t="s">
        <v>230</v>
      </c>
      <c r="F28" s="13" t="s">
        <v>59</v>
      </c>
      <c r="G28" s="11" t="s">
        <v>218</v>
      </c>
      <c r="H28" s="14">
        <f>IF(E28="","",$H$1)</f>
        <v>42779</v>
      </c>
      <c r="I28" s="14">
        <f t="shared" si="10"/>
        <v>42779.375</v>
      </c>
      <c r="J28" s="297">
        <v>3</v>
      </c>
      <c r="K28" s="297">
        <f t="shared" si="6"/>
        <v>0</v>
      </c>
      <c r="L28" s="11" t="s">
        <v>195</v>
      </c>
      <c r="M28" s="37">
        <v>0</v>
      </c>
      <c r="N28" s="366"/>
      <c r="O28" s="366"/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292"/>
    </row>
    <row r="29" spans="1:26">
      <c r="A29" s="11"/>
      <c r="B29" s="12" t="str">
        <f>IF(A29="","",IFERROR(VLOOKUP(A29,Story!C:D,2,FALSE),""))</f>
        <v/>
      </c>
      <c r="C29" s="137">
        <v>26</v>
      </c>
      <c r="D29" s="11" t="s">
        <v>231</v>
      </c>
      <c r="E29" s="12" t="s">
        <v>232</v>
      </c>
      <c r="F29" s="13" t="s">
        <v>233</v>
      </c>
      <c r="G29" s="11" t="s">
        <v>207</v>
      </c>
      <c r="H29" s="14">
        <f>IF(E29="","",$H$1)</f>
        <v>42779</v>
      </c>
      <c r="I29" s="14">
        <f t="shared" si="10"/>
        <v>42784</v>
      </c>
      <c r="J29" s="297">
        <v>40</v>
      </c>
      <c r="K29" s="297">
        <f t="shared" si="6"/>
        <v>8</v>
      </c>
      <c r="L29" s="11" t="s">
        <v>16</v>
      </c>
      <c r="M29" s="37"/>
      <c r="N29" s="366"/>
      <c r="O29" s="366">
        <v>8</v>
      </c>
      <c r="P29" s="366"/>
      <c r="Q29" s="366"/>
      <c r="R29" s="366"/>
      <c r="S29" s="366"/>
      <c r="T29" s="366"/>
      <c r="U29" s="366"/>
      <c r="V29" s="366"/>
      <c r="W29" s="366"/>
      <c r="X29" s="366"/>
      <c r="Y29" s="366"/>
      <c r="Z29" s="292"/>
    </row>
    <row r="30" spans="1:26" ht="57">
      <c r="A30" s="11"/>
      <c r="B30" s="12" t="str">
        <f>IF(A30="","",IFERROR(VLOOKUP(A30,Story!C:D,2,FALSE),""))</f>
        <v/>
      </c>
      <c r="C30" s="137">
        <v>27</v>
      </c>
      <c r="D30" s="11" t="s">
        <v>221</v>
      </c>
      <c r="E30" s="35" t="s">
        <v>234</v>
      </c>
      <c r="F30" s="13" t="s">
        <v>82</v>
      </c>
      <c r="G30" s="11" t="s">
        <v>207</v>
      </c>
      <c r="H30" s="14">
        <f>IF(E30="","",$H$1)</f>
        <v>42779</v>
      </c>
      <c r="I30" s="14">
        <f t="shared" si="10"/>
        <v>42779.375</v>
      </c>
      <c r="J30" s="297">
        <v>3</v>
      </c>
      <c r="K30" s="297">
        <f t="shared" si="6"/>
        <v>0</v>
      </c>
      <c r="L30" s="11" t="str">
        <f>IF(E30="","","未开始")</f>
        <v>未开始</v>
      </c>
      <c r="M30" s="37"/>
      <c r="N30" s="366"/>
      <c r="O30" s="366"/>
      <c r="P30" s="366"/>
      <c r="Q30" s="366"/>
      <c r="R30" s="366"/>
      <c r="S30" s="366"/>
      <c r="T30" s="366"/>
      <c r="U30" s="366"/>
      <c r="V30" s="366"/>
      <c r="W30" s="366"/>
      <c r="X30" s="366"/>
      <c r="Y30" s="366"/>
      <c r="Z30" s="292"/>
    </row>
    <row r="31" spans="1:26">
      <c r="A31" s="11"/>
      <c r="B31" s="12" t="str">
        <f>IF(A31="","",IFERROR(VLOOKUP(A31,Story!C:D,2,FALSE),""))</f>
        <v/>
      </c>
      <c r="C31" s="137">
        <v>28</v>
      </c>
      <c r="D31" s="11" t="s">
        <v>235</v>
      </c>
      <c r="E31" s="12" t="s">
        <v>236</v>
      </c>
      <c r="F31" s="13" t="s">
        <v>59</v>
      </c>
      <c r="G31" s="11" t="s">
        <v>218</v>
      </c>
      <c r="H31" s="14">
        <v>42780</v>
      </c>
      <c r="I31" s="14">
        <f t="shared" si="10"/>
        <v>42780.25</v>
      </c>
      <c r="J31" s="297">
        <v>2</v>
      </c>
      <c r="K31" s="297">
        <f t="shared" si="6"/>
        <v>2</v>
      </c>
      <c r="L31" s="11" t="s">
        <v>9</v>
      </c>
      <c r="M31" s="37">
        <v>1</v>
      </c>
      <c r="N31" s="366"/>
      <c r="O31" s="366">
        <v>2</v>
      </c>
      <c r="P31" s="366"/>
      <c r="Q31" s="366"/>
      <c r="R31" s="366"/>
      <c r="S31" s="366"/>
      <c r="T31" s="366"/>
      <c r="U31" s="366"/>
      <c r="V31" s="366"/>
      <c r="W31" s="366"/>
      <c r="X31" s="366"/>
      <c r="Y31" s="366"/>
      <c r="Z31" s="292"/>
    </row>
    <row r="32" spans="1:26">
      <c r="A32" s="11"/>
      <c r="B32" s="12" t="str">
        <f>IF(A32="","",IFERROR(VLOOKUP(A32,Story!C:D,2,FALSE),""))</f>
        <v/>
      </c>
      <c r="C32" s="137">
        <v>29</v>
      </c>
      <c r="D32" s="11" t="s">
        <v>192</v>
      </c>
      <c r="E32" s="12" t="s">
        <v>237</v>
      </c>
      <c r="F32" s="13" t="s">
        <v>59</v>
      </c>
      <c r="G32" s="11" t="s">
        <v>194</v>
      </c>
      <c r="H32" s="14">
        <f t="shared" ref="H32:H57" si="12">IF(E32="","",$H$1)</f>
        <v>42779</v>
      </c>
      <c r="I32" s="14">
        <f t="shared" si="10"/>
        <v>42779.625</v>
      </c>
      <c r="J32" s="297">
        <v>5</v>
      </c>
      <c r="K32" s="297">
        <f t="shared" si="6"/>
        <v>0</v>
      </c>
      <c r="L32" s="11" t="str">
        <f t="shared" ref="L32:L57" si="13">IF(E32="","","未开始")</f>
        <v>未开始</v>
      </c>
      <c r="M32" s="37"/>
      <c r="N32" s="366"/>
      <c r="O32" s="366"/>
      <c r="P32" s="366"/>
      <c r="Q32" s="366"/>
      <c r="R32" s="366"/>
      <c r="S32" s="366"/>
      <c r="T32" s="366"/>
      <c r="U32" s="366"/>
      <c r="V32" s="366"/>
      <c r="W32" s="366"/>
      <c r="X32" s="366"/>
      <c r="Y32" s="366"/>
      <c r="Z32" s="292"/>
    </row>
    <row r="33" spans="1:26">
      <c r="A33" s="11"/>
      <c r="B33" s="12" t="str">
        <f>IF(A33="","",IFERROR(VLOOKUP(A33,Story!C:D,2,FALSE),""))</f>
        <v/>
      </c>
      <c r="C33" s="137"/>
      <c r="D33" s="11"/>
      <c r="E33" s="12"/>
      <c r="F33" s="13"/>
      <c r="G33" s="11"/>
      <c r="H33" s="14" t="str">
        <f t="shared" si="12"/>
        <v/>
      </c>
      <c r="I33" s="14" t="str">
        <f t="shared" si="10"/>
        <v/>
      </c>
      <c r="J33" s="297"/>
      <c r="K33" s="297">
        <f t="shared" si="6"/>
        <v>0</v>
      </c>
      <c r="L33" s="11" t="str">
        <f t="shared" si="13"/>
        <v/>
      </c>
      <c r="M33" s="37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292"/>
    </row>
    <row r="34" spans="1:26">
      <c r="A34" s="11"/>
      <c r="B34" s="12" t="str">
        <f>IF(A34="","",IFERROR(VLOOKUP(A34,Story!C:D,2,FALSE),""))</f>
        <v/>
      </c>
      <c r="C34" s="137"/>
      <c r="D34" s="11"/>
      <c r="E34" s="12"/>
      <c r="F34" s="13"/>
      <c r="G34" s="11"/>
      <c r="H34" s="14" t="str">
        <f t="shared" si="12"/>
        <v/>
      </c>
      <c r="I34" s="14" t="str">
        <f t="shared" si="10"/>
        <v/>
      </c>
      <c r="J34" s="297"/>
      <c r="K34" s="297">
        <f t="shared" si="6"/>
        <v>0</v>
      </c>
      <c r="L34" s="11" t="str">
        <f t="shared" si="13"/>
        <v/>
      </c>
      <c r="M34" s="37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292"/>
    </row>
    <row r="35" spans="1:26">
      <c r="A35" s="11"/>
      <c r="B35" s="12" t="str">
        <f>IF(A35="","",IFERROR(VLOOKUP(A35,Story!C:D,2,FALSE),""))</f>
        <v/>
      </c>
      <c r="C35" s="137"/>
      <c r="D35" s="11"/>
      <c r="E35" s="12"/>
      <c r="F35" s="13"/>
      <c r="G35" s="11"/>
      <c r="H35" s="14" t="str">
        <f t="shared" si="12"/>
        <v/>
      </c>
      <c r="I35" s="14" t="str">
        <f t="shared" si="10"/>
        <v/>
      </c>
      <c r="J35" s="297"/>
      <c r="K35" s="297">
        <f t="shared" si="6"/>
        <v>0</v>
      </c>
      <c r="L35" s="11" t="str">
        <f t="shared" si="13"/>
        <v/>
      </c>
      <c r="M35" s="37"/>
      <c r="N35" s="366"/>
      <c r="O35" s="366"/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292"/>
    </row>
    <row r="36" spans="1:26">
      <c r="A36" s="11"/>
      <c r="B36" s="12" t="str">
        <f>IF(A36="","",IFERROR(VLOOKUP(A36,Story!C:D,2,FALSE),""))</f>
        <v/>
      </c>
      <c r="C36" s="137"/>
      <c r="D36" s="11"/>
      <c r="E36" s="12"/>
      <c r="F36" s="13"/>
      <c r="G36" s="11"/>
      <c r="H36" s="14" t="str">
        <f t="shared" si="12"/>
        <v/>
      </c>
      <c r="I36" s="14" t="str">
        <f t="shared" si="10"/>
        <v/>
      </c>
      <c r="J36" s="297"/>
      <c r="K36" s="297">
        <f t="shared" si="6"/>
        <v>0</v>
      </c>
      <c r="L36" s="11" t="str">
        <f t="shared" si="13"/>
        <v/>
      </c>
      <c r="M36" s="37"/>
      <c r="N36" s="366"/>
      <c r="O36" s="366"/>
      <c r="P36" s="366"/>
      <c r="Q36" s="366"/>
      <c r="R36" s="366"/>
      <c r="S36" s="366"/>
      <c r="T36" s="366"/>
      <c r="U36" s="366"/>
      <c r="V36" s="366"/>
      <c r="W36" s="366"/>
      <c r="X36" s="366"/>
      <c r="Y36" s="366"/>
      <c r="Z36" s="292"/>
    </row>
    <row r="37" spans="1:26">
      <c r="A37" s="11"/>
      <c r="B37" s="12" t="str">
        <f>IF(A37="","",IFERROR(VLOOKUP(A37,Story!C:D,2,FALSE),""))</f>
        <v/>
      </c>
      <c r="C37" s="137"/>
      <c r="D37" s="11"/>
      <c r="E37" s="12"/>
      <c r="F37" s="13"/>
      <c r="G37" s="11"/>
      <c r="H37" s="14" t="str">
        <f t="shared" si="12"/>
        <v/>
      </c>
      <c r="I37" s="14" t="str">
        <f t="shared" si="10"/>
        <v/>
      </c>
      <c r="J37" s="297"/>
      <c r="K37" s="297">
        <f t="shared" si="6"/>
        <v>0</v>
      </c>
      <c r="L37" s="11" t="str">
        <f t="shared" si="13"/>
        <v/>
      </c>
      <c r="M37" s="37"/>
      <c r="N37" s="366"/>
      <c r="O37" s="366"/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292"/>
    </row>
    <row r="38" spans="1:26">
      <c r="A38" s="11"/>
      <c r="B38" s="12" t="str">
        <f>IF(A38="","",IFERROR(VLOOKUP(A38,Story!C:D,2,FALSE),""))</f>
        <v/>
      </c>
      <c r="C38" s="137"/>
      <c r="D38" s="11"/>
      <c r="E38" s="12"/>
      <c r="F38" s="13"/>
      <c r="G38" s="11"/>
      <c r="H38" s="14" t="str">
        <f t="shared" si="12"/>
        <v/>
      </c>
      <c r="I38" s="14" t="str">
        <f t="shared" si="10"/>
        <v/>
      </c>
      <c r="J38" s="297"/>
      <c r="K38" s="297">
        <f t="shared" si="6"/>
        <v>0</v>
      </c>
      <c r="L38" s="11" t="str">
        <f t="shared" si="13"/>
        <v/>
      </c>
      <c r="M38" s="37"/>
      <c r="N38" s="366"/>
      <c r="O38" s="366"/>
      <c r="P38" s="366"/>
      <c r="Q38" s="366"/>
      <c r="R38" s="366"/>
      <c r="S38" s="366"/>
      <c r="T38" s="366"/>
      <c r="U38" s="366"/>
      <c r="V38" s="366"/>
      <c r="W38" s="366"/>
      <c r="X38" s="366"/>
      <c r="Y38" s="366"/>
      <c r="Z38" s="292"/>
    </row>
    <row r="39" spans="1:26">
      <c r="A39" s="11"/>
      <c r="B39" s="12" t="str">
        <f>IF(A39="","",IFERROR(VLOOKUP(A39,Story!C:D,2,FALSE),""))</f>
        <v/>
      </c>
      <c r="C39" s="137"/>
      <c r="D39" s="11"/>
      <c r="E39" s="12"/>
      <c r="F39" s="13"/>
      <c r="G39" s="11"/>
      <c r="H39" s="14" t="str">
        <f t="shared" si="12"/>
        <v/>
      </c>
      <c r="I39" s="14" t="str">
        <f t="shared" si="10"/>
        <v/>
      </c>
      <c r="J39" s="297"/>
      <c r="K39" s="297">
        <f t="shared" si="6"/>
        <v>0</v>
      </c>
      <c r="L39" s="11" t="str">
        <f t="shared" si="13"/>
        <v/>
      </c>
      <c r="M39" s="37"/>
      <c r="N39" s="366"/>
      <c r="O39" s="366"/>
      <c r="P39" s="366"/>
      <c r="Q39" s="366"/>
      <c r="R39" s="366"/>
      <c r="S39" s="366"/>
      <c r="T39" s="366"/>
      <c r="U39" s="366"/>
      <c r="V39" s="366"/>
      <c r="W39" s="366"/>
      <c r="X39" s="366"/>
      <c r="Y39" s="366"/>
      <c r="Z39" s="292"/>
    </row>
    <row r="40" spans="1:26">
      <c r="A40" s="11"/>
      <c r="B40" s="12" t="str">
        <f>IF(A40="","",IFERROR(VLOOKUP(A40,Story!C:D,2,FALSE),""))</f>
        <v/>
      </c>
      <c r="C40" s="137"/>
      <c r="D40" s="11"/>
      <c r="E40" s="12"/>
      <c r="F40" s="13"/>
      <c r="G40" s="11"/>
      <c r="H40" s="14" t="str">
        <f t="shared" si="12"/>
        <v/>
      </c>
      <c r="I40" s="14" t="str">
        <f t="shared" si="10"/>
        <v/>
      </c>
      <c r="J40" s="297"/>
      <c r="K40" s="297">
        <f t="shared" si="6"/>
        <v>0</v>
      </c>
      <c r="L40" s="11" t="str">
        <f t="shared" si="13"/>
        <v/>
      </c>
      <c r="M40" s="37"/>
      <c r="N40" s="366"/>
      <c r="O40" s="366"/>
      <c r="P40" s="366"/>
      <c r="Q40" s="366"/>
      <c r="R40" s="366"/>
      <c r="S40" s="366"/>
      <c r="T40" s="366"/>
      <c r="U40" s="366"/>
      <c r="V40" s="366"/>
      <c r="W40" s="366"/>
      <c r="X40" s="366"/>
      <c r="Y40" s="366"/>
      <c r="Z40" s="292"/>
    </row>
    <row r="41" spans="1:26">
      <c r="A41" s="11"/>
      <c r="B41" s="12" t="str">
        <f>IF(A41="","",IFERROR(VLOOKUP(A41,Story!C:D,2,FALSE),""))</f>
        <v/>
      </c>
      <c r="C41" s="137"/>
      <c r="D41" s="11"/>
      <c r="E41" s="12"/>
      <c r="F41" s="13"/>
      <c r="G41" s="11"/>
      <c r="H41" s="14" t="str">
        <f t="shared" si="12"/>
        <v/>
      </c>
      <c r="I41" s="14" t="str">
        <f t="shared" si="10"/>
        <v/>
      </c>
      <c r="J41" s="297"/>
      <c r="K41" s="297">
        <f t="shared" si="6"/>
        <v>0</v>
      </c>
      <c r="L41" s="11" t="str">
        <f t="shared" si="13"/>
        <v/>
      </c>
      <c r="M41" s="37"/>
      <c r="N41" s="366"/>
      <c r="O41" s="366"/>
      <c r="P41" s="366"/>
      <c r="Q41" s="366"/>
      <c r="R41" s="366"/>
      <c r="S41" s="366"/>
      <c r="T41" s="366"/>
      <c r="U41" s="366"/>
      <c r="V41" s="366"/>
      <c r="W41" s="366"/>
      <c r="X41" s="366"/>
      <c r="Y41" s="366"/>
      <c r="Z41" s="292"/>
    </row>
    <row r="42" spans="1:26">
      <c r="A42" s="11"/>
      <c r="B42" s="12" t="str">
        <f>IF(A42="","",IFERROR(VLOOKUP(A42,Story!C:D,2,FALSE),""))</f>
        <v/>
      </c>
      <c r="C42" s="137"/>
      <c r="D42" s="11"/>
      <c r="E42" s="12"/>
      <c r="F42" s="13"/>
      <c r="G42" s="11"/>
      <c r="H42" s="14" t="str">
        <f t="shared" si="12"/>
        <v/>
      </c>
      <c r="I42" s="14" t="str">
        <f t="shared" si="10"/>
        <v/>
      </c>
      <c r="J42" s="297"/>
      <c r="K42" s="297">
        <f t="shared" si="6"/>
        <v>0</v>
      </c>
      <c r="L42" s="11" t="str">
        <f t="shared" si="13"/>
        <v/>
      </c>
      <c r="M42" s="37"/>
      <c r="N42" s="366"/>
      <c r="O42" s="366"/>
      <c r="P42" s="366"/>
      <c r="Q42" s="366"/>
      <c r="R42" s="366"/>
      <c r="S42" s="366"/>
      <c r="T42" s="366"/>
      <c r="U42" s="366"/>
      <c r="V42" s="366"/>
      <c r="W42" s="366"/>
      <c r="X42" s="366"/>
      <c r="Y42" s="366"/>
      <c r="Z42" s="292"/>
    </row>
    <row r="43" spans="1:26">
      <c r="A43" s="11"/>
      <c r="B43" s="12" t="str">
        <f>IF(A43="","",IFERROR(VLOOKUP(A43,Story!C:D,2,FALSE),""))</f>
        <v/>
      </c>
      <c r="C43" s="137"/>
      <c r="D43" s="11"/>
      <c r="E43" s="12"/>
      <c r="F43" s="13"/>
      <c r="G43" s="11"/>
      <c r="H43" s="14" t="str">
        <f t="shared" si="12"/>
        <v/>
      </c>
      <c r="I43" s="14" t="str">
        <f t="shared" si="10"/>
        <v/>
      </c>
      <c r="J43" s="297"/>
      <c r="K43" s="297">
        <f t="shared" si="6"/>
        <v>0</v>
      </c>
      <c r="L43" s="11" t="str">
        <f t="shared" si="13"/>
        <v/>
      </c>
      <c r="M43" s="37"/>
      <c r="N43" s="366"/>
      <c r="O43" s="366"/>
      <c r="P43" s="366"/>
      <c r="Q43" s="366"/>
      <c r="R43" s="366"/>
      <c r="S43" s="366"/>
      <c r="T43" s="366"/>
      <c r="U43" s="366"/>
      <c r="V43" s="366"/>
      <c r="W43" s="366"/>
      <c r="X43" s="366"/>
      <c r="Y43" s="366"/>
      <c r="Z43" s="292"/>
    </row>
    <row r="44" spans="1:26">
      <c r="A44" s="11"/>
      <c r="B44" s="12" t="str">
        <f>IF(A44="","",IFERROR(VLOOKUP(A44,Story!C:D,2,FALSE),""))</f>
        <v/>
      </c>
      <c r="C44" s="137"/>
      <c r="D44" s="11"/>
      <c r="E44" s="12"/>
      <c r="F44" s="13"/>
      <c r="G44" s="11"/>
      <c r="H44" s="14" t="str">
        <f t="shared" si="12"/>
        <v/>
      </c>
      <c r="I44" s="14" t="str">
        <f t="shared" si="10"/>
        <v/>
      </c>
      <c r="J44" s="297"/>
      <c r="K44" s="297">
        <f t="shared" si="6"/>
        <v>0</v>
      </c>
      <c r="L44" s="11" t="str">
        <f t="shared" si="13"/>
        <v/>
      </c>
      <c r="M44" s="37"/>
      <c r="N44" s="366"/>
      <c r="O44" s="366"/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292"/>
    </row>
    <row r="45" spans="1:26">
      <c r="A45" s="11"/>
      <c r="B45" s="12" t="str">
        <f>IF(A45="","",IFERROR(VLOOKUP(A45,Story!C:D,2,FALSE),""))</f>
        <v/>
      </c>
      <c r="C45" s="137"/>
      <c r="D45" s="11"/>
      <c r="E45" s="12"/>
      <c r="F45" s="13"/>
      <c r="G45" s="11"/>
      <c r="H45" s="14" t="str">
        <f t="shared" si="12"/>
        <v/>
      </c>
      <c r="I45" s="14" t="str">
        <f t="shared" si="10"/>
        <v/>
      </c>
      <c r="J45" s="297"/>
      <c r="K45" s="297">
        <f t="shared" si="6"/>
        <v>0</v>
      </c>
      <c r="L45" s="11" t="str">
        <f t="shared" si="13"/>
        <v/>
      </c>
      <c r="M45" s="37"/>
      <c r="N45" s="366"/>
      <c r="O45" s="366"/>
      <c r="P45" s="366"/>
      <c r="Q45" s="366"/>
      <c r="R45" s="366"/>
      <c r="S45" s="366"/>
      <c r="T45" s="366"/>
      <c r="U45" s="366"/>
      <c r="V45" s="366"/>
      <c r="W45" s="366"/>
      <c r="X45" s="366"/>
      <c r="Y45" s="366"/>
      <c r="Z45" s="292"/>
    </row>
    <row r="46" spans="1:26">
      <c r="A46" s="11"/>
      <c r="B46" s="12" t="str">
        <f>IF(A46="","",IFERROR(VLOOKUP(A46,Story!C:D,2,FALSE),""))</f>
        <v/>
      </c>
      <c r="C46" s="137"/>
      <c r="D46" s="11"/>
      <c r="E46" s="12"/>
      <c r="F46" s="13"/>
      <c r="G46" s="11"/>
      <c r="H46" s="14" t="str">
        <f t="shared" si="12"/>
        <v/>
      </c>
      <c r="I46" s="14" t="str">
        <f t="shared" si="10"/>
        <v/>
      </c>
      <c r="J46" s="297"/>
      <c r="K46" s="297">
        <f t="shared" si="6"/>
        <v>0</v>
      </c>
      <c r="L46" s="11" t="str">
        <f t="shared" si="13"/>
        <v/>
      </c>
      <c r="M46" s="37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292"/>
    </row>
    <row r="47" spans="1:26">
      <c r="A47" s="11"/>
      <c r="B47" s="12" t="str">
        <f>IF(A47="","",IFERROR(VLOOKUP(A47,Story!C:D,2,FALSE),""))</f>
        <v/>
      </c>
      <c r="C47" s="137"/>
      <c r="D47" s="11"/>
      <c r="E47" s="12"/>
      <c r="F47" s="13"/>
      <c r="G47" s="11"/>
      <c r="H47" s="14" t="str">
        <f t="shared" si="12"/>
        <v/>
      </c>
      <c r="I47" s="14" t="str">
        <f t="shared" si="10"/>
        <v/>
      </c>
      <c r="J47" s="297"/>
      <c r="K47" s="297">
        <f t="shared" si="6"/>
        <v>0</v>
      </c>
      <c r="L47" s="11" t="str">
        <f t="shared" si="13"/>
        <v/>
      </c>
      <c r="M47" s="37"/>
      <c r="N47" s="366"/>
      <c r="O47" s="366"/>
      <c r="P47" s="366"/>
      <c r="Q47" s="366"/>
      <c r="R47" s="366"/>
      <c r="S47" s="366"/>
      <c r="T47" s="366"/>
      <c r="U47" s="366"/>
      <c r="V47" s="366"/>
      <c r="W47" s="366"/>
      <c r="X47" s="366"/>
      <c r="Y47" s="366"/>
      <c r="Z47" s="292"/>
    </row>
    <row r="48" spans="1:26">
      <c r="A48" s="11"/>
      <c r="B48" s="12" t="str">
        <f>IF(A48="","",IFERROR(VLOOKUP(A48,Story!C:D,2,FALSE),""))</f>
        <v/>
      </c>
      <c r="C48" s="137"/>
      <c r="D48" s="11"/>
      <c r="E48" s="12"/>
      <c r="F48" s="13"/>
      <c r="G48" s="11"/>
      <c r="H48" s="14" t="str">
        <f t="shared" si="12"/>
        <v/>
      </c>
      <c r="I48" s="14" t="str">
        <f t="shared" si="10"/>
        <v/>
      </c>
      <c r="J48" s="297"/>
      <c r="K48" s="297">
        <f t="shared" si="6"/>
        <v>0</v>
      </c>
      <c r="L48" s="11" t="str">
        <f t="shared" si="13"/>
        <v/>
      </c>
      <c r="M48" s="37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292"/>
    </row>
    <row r="49" spans="1:26">
      <c r="A49" s="11"/>
      <c r="B49" s="12" t="str">
        <f>IF(A49="","",IFERROR(VLOOKUP(A49,Story!C:D,2,FALSE),""))</f>
        <v/>
      </c>
      <c r="C49" s="137"/>
      <c r="D49" s="11"/>
      <c r="E49" s="12"/>
      <c r="F49" s="13"/>
      <c r="G49" s="11"/>
      <c r="H49" s="14" t="str">
        <f t="shared" si="12"/>
        <v/>
      </c>
      <c r="I49" s="14" t="str">
        <f t="shared" si="10"/>
        <v/>
      </c>
      <c r="J49" s="297"/>
      <c r="K49" s="297">
        <f t="shared" si="6"/>
        <v>0</v>
      </c>
      <c r="L49" s="11" t="str">
        <f t="shared" si="13"/>
        <v/>
      </c>
      <c r="M49" s="37"/>
      <c r="N49" s="366"/>
      <c r="O49" s="366"/>
      <c r="P49" s="366"/>
      <c r="Q49" s="366"/>
      <c r="R49" s="366"/>
      <c r="S49" s="366"/>
      <c r="T49" s="366"/>
      <c r="U49" s="366"/>
      <c r="V49" s="366"/>
      <c r="W49" s="366"/>
      <c r="X49" s="366"/>
      <c r="Y49" s="366"/>
      <c r="Z49" s="292"/>
    </row>
    <row r="50" spans="1:26">
      <c r="A50" s="11"/>
      <c r="B50" s="12" t="str">
        <f>IF(A50="","",IFERROR(VLOOKUP(A50,Story!C:D,2,FALSE),""))</f>
        <v/>
      </c>
      <c r="C50" s="137"/>
      <c r="D50" s="11"/>
      <c r="E50" s="12"/>
      <c r="F50" s="13"/>
      <c r="G50" s="11"/>
      <c r="H50" s="14" t="str">
        <f t="shared" si="12"/>
        <v/>
      </c>
      <c r="I50" s="14" t="str">
        <f t="shared" si="10"/>
        <v/>
      </c>
      <c r="J50" s="297"/>
      <c r="K50" s="297">
        <f t="shared" si="6"/>
        <v>0</v>
      </c>
      <c r="L50" s="11" t="str">
        <f t="shared" si="13"/>
        <v/>
      </c>
      <c r="M50" s="37"/>
      <c r="N50" s="366"/>
      <c r="O50" s="366"/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292"/>
    </row>
    <row r="51" spans="1:26">
      <c r="A51" s="11"/>
      <c r="B51" s="12" t="str">
        <f>IF(A51="","",IFERROR(VLOOKUP(A51,Story!C:D,2,FALSE),""))</f>
        <v/>
      </c>
      <c r="C51" s="137"/>
      <c r="D51" s="11"/>
      <c r="E51" s="12"/>
      <c r="F51" s="13"/>
      <c r="G51" s="11"/>
      <c r="H51" s="14" t="str">
        <f t="shared" si="12"/>
        <v/>
      </c>
      <c r="I51" s="14" t="str">
        <f t="shared" si="10"/>
        <v/>
      </c>
      <c r="J51" s="297"/>
      <c r="K51" s="297">
        <f t="shared" si="6"/>
        <v>0</v>
      </c>
      <c r="L51" s="11" t="str">
        <f t="shared" si="13"/>
        <v/>
      </c>
      <c r="M51" s="37"/>
      <c r="N51" s="366"/>
      <c r="O51" s="366"/>
      <c r="P51" s="366"/>
      <c r="Q51" s="366"/>
      <c r="R51" s="366"/>
      <c r="S51" s="366"/>
      <c r="T51" s="366"/>
      <c r="U51" s="366"/>
      <c r="V51" s="366"/>
      <c r="W51" s="366"/>
      <c r="X51" s="366"/>
      <c r="Y51" s="366"/>
      <c r="Z51" s="292"/>
    </row>
    <row r="52" spans="1:26">
      <c r="A52" s="11"/>
      <c r="B52" s="12" t="str">
        <f>IF(A52="","",IFERROR(VLOOKUP(A52,Story!C:D,2,FALSE),""))</f>
        <v/>
      </c>
      <c r="C52" s="137"/>
      <c r="D52" s="11"/>
      <c r="E52" s="12"/>
      <c r="F52" s="13"/>
      <c r="G52" s="11"/>
      <c r="H52" s="14" t="str">
        <f t="shared" si="12"/>
        <v/>
      </c>
      <c r="I52" s="14" t="str">
        <f t="shared" si="10"/>
        <v/>
      </c>
      <c r="J52" s="297"/>
      <c r="K52" s="297">
        <f t="shared" si="6"/>
        <v>0</v>
      </c>
      <c r="L52" s="11" t="str">
        <f t="shared" si="13"/>
        <v/>
      </c>
      <c r="M52" s="37"/>
      <c r="N52" s="366"/>
      <c r="O52" s="366"/>
      <c r="P52" s="366"/>
      <c r="Q52" s="366"/>
      <c r="R52" s="366"/>
      <c r="S52" s="366"/>
      <c r="T52" s="366"/>
      <c r="U52" s="366"/>
      <c r="V52" s="366"/>
      <c r="W52" s="366"/>
      <c r="X52" s="366"/>
      <c r="Y52" s="366"/>
      <c r="Z52" s="292"/>
    </row>
    <row r="53" spans="1:26">
      <c r="A53" s="11"/>
      <c r="B53" s="12" t="str">
        <f>IF(A53="","",IFERROR(VLOOKUP(A53,Story!C:D,2,FALSE),""))</f>
        <v/>
      </c>
      <c r="C53" s="137"/>
      <c r="D53" s="11"/>
      <c r="E53" s="12"/>
      <c r="F53" s="13"/>
      <c r="G53" s="11"/>
      <c r="H53" s="14" t="str">
        <f t="shared" si="12"/>
        <v/>
      </c>
      <c r="I53" s="14" t="str">
        <f t="shared" si="10"/>
        <v/>
      </c>
      <c r="J53" s="297"/>
      <c r="K53" s="297">
        <f t="shared" si="6"/>
        <v>0</v>
      </c>
      <c r="L53" s="11" t="str">
        <f t="shared" si="13"/>
        <v/>
      </c>
      <c r="M53" s="37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292"/>
    </row>
    <row r="54" spans="1:26">
      <c r="A54" s="11"/>
      <c r="B54" s="12" t="str">
        <f>IF(A54="","",IFERROR(VLOOKUP(A54,Story!C:D,2,FALSE),""))</f>
        <v/>
      </c>
      <c r="C54" s="137"/>
      <c r="D54" s="11"/>
      <c r="E54" s="12"/>
      <c r="F54" s="13"/>
      <c r="G54" s="11"/>
      <c r="H54" s="14" t="str">
        <f t="shared" si="12"/>
        <v/>
      </c>
      <c r="I54" s="14" t="str">
        <f t="shared" si="10"/>
        <v/>
      </c>
      <c r="J54" s="297"/>
      <c r="K54" s="297">
        <f t="shared" si="6"/>
        <v>0</v>
      </c>
      <c r="L54" s="11" t="str">
        <f t="shared" si="13"/>
        <v/>
      </c>
      <c r="M54" s="37"/>
      <c r="N54" s="366"/>
      <c r="O54" s="366"/>
      <c r="P54" s="366"/>
      <c r="Q54" s="366"/>
      <c r="R54" s="366"/>
      <c r="S54" s="366"/>
      <c r="T54" s="366"/>
      <c r="U54" s="366"/>
      <c r="V54" s="366"/>
      <c r="W54" s="366"/>
      <c r="X54" s="366"/>
      <c r="Y54" s="366"/>
      <c r="Z54" s="292"/>
    </row>
    <row r="55" spans="1:26">
      <c r="A55" s="11"/>
      <c r="B55" s="12" t="str">
        <f>IF(A55="","",IFERROR(VLOOKUP(A55,Story!C:D,2,FALSE),""))</f>
        <v/>
      </c>
      <c r="C55" s="137"/>
      <c r="D55" s="11"/>
      <c r="E55" s="12"/>
      <c r="F55" s="13"/>
      <c r="G55" s="11"/>
      <c r="H55" s="14" t="str">
        <f t="shared" si="12"/>
        <v/>
      </c>
      <c r="I55" s="14" t="str">
        <f t="shared" si="10"/>
        <v/>
      </c>
      <c r="J55" s="297"/>
      <c r="K55" s="297">
        <f t="shared" si="6"/>
        <v>0</v>
      </c>
      <c r="L55" s="11" t="str">
        <f t="shared" si="13"/>
        <v/>
      </c>
      <c r="M55" s="37"/>
      <c r="N55" s="366"/>
      <c r="O55" s="366"/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292"/>
    </row>
    <row r="56" spans="1:26">
      <c r="A56" s="11"/>
      <c r="B56" s="12" t="str">
        <f>IF(A56="","",IFERROR(VLOOKUP(A56,Story!C:D,2,FALSE),""))</f>
        <v/>
      </c>
      <c r="C56" s="137"/>
      <c r="D56" s="11"/>
      <c r="E56" s="12"/>
      <c r="F56" s="13"/>
      <c r="G56" s="11"/>
      <c r="H56" s="14" t="str">
        <f t="shared" si="12"/>
        <v/>
      </c>
      <c r="I56" s="14" t="str">
        <f t="shared" si="10"/>
        <v/>
      </c>
      <c r="J56" s="297"/>
      <c r="K56" s="297">
        <f t="shared" si="6"/>
        <v>0</v>
      </c>
      <c r="L56" s="11" t="str">
        <f t="shared" si="13"/>
        <v/>
      </c>
      <c r="M56" s="37"/>
      <c r="N56" s="366"/>
      <c r="O56" s="366"/>
      <c r="P56" s="366"/>
      <c r="Q56" s="366"/>
      <c r="R56" s="366"/>
      <c r="S56" s="366"/>
      <c r="T56" s="366"/>
      <c r="U56" s="366"/>
      <c r="V56" s="366"/>
      <c r="W56" s="366"/>
      <c r="X56" s="366"/>
      <c r="Y56" s="366"/>
      <c r="Z56" s="292"/>
    </row>
    <row r="57" spans="1:26">
      <c r="A57" s="11"/>
      <c r="B57" s="12" t="str">
        <f>IF(A57="","",IFERROR(VLOOKUP(A57,Story!C:D,2,FALSE),""))</f>
        <v/>
      </c>
      <c r="C57" s="137"/>
      <c r="D57" s="11"/>
      <c r="E57" s="12"/>
      <c r="F57" s="13"/>
      <c r="G57" s="11"/>
      <c r="H57" s="14" t="str">
        <f t="shared" si="12"/>
        <v/>
      </c>
      <c r="I57" s="14" t="str">
        <f t="shared" si="10"/>
        <v/>
      </c>
      <c r="J57" s="297"/>
      <c r="K57" s="297">
        <f t="shared" si="6"/>
        <v>0</v>
      </c>
      <c r="L57" s="11" t="str">
        <f t="shared" si="13"/>
        <v/>
      </c>
      <c r="M57" s="37"/>
      <c r="N57" s="366"/>
      <c r="O57" s="366"/>
      <c r="P57" s="366"/>
      <c r="Q57" s="366"/>
      <c r="R57" s="366"/>
      <c r="S57" s="366"/>
      <c r="T57" s="366"/>
      <c r="U57" s="366"/>
      <c r="V57" s="366"/>
      <c r="W57" s="366"/>
      <c r="X57" s="366"/>
      <c r="Y57" s="366"/>
      <c r="Z57" s="292"/>
    </row>
    <row r="58" spans="1:26" s="4" customFormat="1">
      <c r="A58" s="540" t="s">
        <v>238</v>
      </c>
      <c r="B58" s="541"/>
      <c r="C58" s="541"/>
      <c r="D58" s="541"/>
      <c r="E58" s="541"/>
      <c r="F58" s="541"/>
      <c r="G58" s="541"/>
      <c r="H58" s="541"/>
      <c r="I58" s="542"/>
      <c r="J58" s="537">
        <f>SUM(J4:J57)</f>
        <v>332</v>
      </c>
      <c r="K58" s="537">
        <f>SUM(K4:K57)</f>
        <v>26</v>
      </c>
      <c r="L58" s="546"/>
      <c r="M58" s="547"/>
      <c r="N58" s="372"/>
      <c r="O58" s="372"/>
      <c r="P58" s="372"/>
      <c r="Q58" s="372"/>
      <c r="R58" s="372"/>
      <c r="S58" s="372"/>
      <c r="T58" s="372"/>
      <c r="U58" s="372"/>
      <c r="V58" s="372"/>
      <c r="W58" s="372"/>
      <c r="X58" s="372"/>
      <c r="Y58" s="372"/>
      <c r="Z58" s="538"/>
    </row>
    <row r="59" spans="1:26" s="4" customFormat="1">
      <c r="A59" s="543"/>
      <c r="B59" s="544"/>
      <c r="C59" s="544"/>
      <c r="D59" s="544"/>
      <c r="E59" s="544"/>
      <c r="F59" s="544"/>
      <c r="G59" s="544"/>
      <c r="H59" s="544"/>
      <c r="I59" s="545"/>
      <c r="J59" s="537"/>
      <c r="K59" s="537"/>
      <c r="L59" s="548"/>
      <c r="M59" s="549"/>
      <c r="N59" s="375"/>
      <c r="O59" s="375"/>
      <c r="P59" s="375"/>
      <c r="Q59" s="375"/>
      <c r="R59" s="375"/>
      <c r="S59" s="375"/>
      <c r="T59" s="375"/>
      <c r="U59" s="375"/>
      <c r="V59" s="375"/>
      <c r="W59" s="375"/>
      <c r="X59" s="375"/>
      <c r="Y59" s="375"/>
      <c r="Z59" s="539"/>
    </row>
    <row r="60" spans="1:26"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</row>
    <row r="61" spans="1:26">
      <c r="F61" s="217"/>
      <c r="G61" s="218" t="s">
        <v>1268</v>
      </c>
      <c r="H61" s="219"/>
    </row>
    <row r="62" spans="1:26">
      <c r="F62" s="218" t="s">
        <v>188</v>
      </c>
      <c r="G62" s="217" t="s">
        <v>239</v>
      </c>
      <c r="H62" s="220" t="s">
        <v>240</v>
      </c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</row>
    <row r="63" spans="1:26">
      <c r="F63" s="221" t="s">
        <v>241</v>
      </c>
      <c r="G63" s="221"/>
      <c r="H63" s="222">
        <v>0</v>
      </c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</row>
    <row r="64" spans="1:26">
      <c r="F64" s="223" t="s">
        <v>59</v>
      </c>
      <c r="G64" s="223">
        <v>56</v>
      </c>
      <c r="H64" s="224">
        <v>4</v>
      </c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</row>
    <row r="65" spans="6:25">
      <c r="F65" s="223" t="s">
        <v>206</v>
      </c>
      <c r="G65" s="223">
        <v>97</v>
      </c>
      <c r="H65" s="224">
        <v>7</v>
      </c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</row>
    <row r="66" spans="6:25">
      <c r="F66" s="223" t="s">
        <v>30</v>
      </c>
      <c r="G66" s="223">
        <v>70</v>
      </c>
      <c r="H66" s="224">
        <v>0</v>
      </c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</row>
    <row r="67" spans="6:25">
      <c r="F67" s="223" t="s">
        <v>82</v>
      </c>
      <c r="G67" s="223">
        <v>6</v>
      </c>
      <c r="H67" s="224">
        <v>1</v>
      </c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</row>
    <row r="68" spans="6:25">
      <c r="F68" s="223" t="s">
        <v>226</v>
      </c>
      <c r="G68" s="223">
        <v>63</v>
      </c>
      <c r="H68" s="224">
        <v>6</v>
      </c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</row>
    <row r="69" spans="6:25">
      <c r="F69" s="223" t="s">
        <v>233</v>
      </c>
      <c r="G69" s="223">
        <v>40</v>
      </c>
      <c r="H69" s="224">
        <v>8</v>
      </c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</row>
    <row r="70" spans="6:25">
      <c r="F70" s="225" t="s">
        <v>242</v>
      </c>
      <c r="G70" s="225">
        <v>332</v>
      </c>
      <c r="H70" s="226">
        <v>26</v>
      </c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</row>
    <row r="71" spans="6:25"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</row>
    <row r="72" spans="6:25"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</row>
    <row r="73" spans="6:25"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</row>
    <row r="74" spans="6:25">
      <c r="N74" s="294"/>
      <c r="O74" s="294"/>
      <c r="P74" s="294"/>
      <c r="Q74" s="294"/>
      <c r="R74" s="294"/>
      <c r="S74" s="294"/>
      <c r="T74" s="294"/>
      <c r="U74" s="294"/>
      <c r="V74" s="294"/>
      <c r="W74" s="294"/>
    </row>
    <row r="75" spans="6:25">
      <c r="N75" s="294"/>
      <c r="O75" s="294"/>
      <c r="P75" s="294"/>
      <c r="Q75" s="294"/>
      <c r="R75" s="294"/>
      <c r="S75" s="294"/>
      <c r="T75" s="294"/>
      <c r="U75" s="294"/>
      <c r="V75" s="294"/>
      <c r="W75" s="294"/>
    </row>
    <row r="76" spans="6:25">
      <c r="N76" s="294"/>
      <c r="O76" s="294"/>
      <c r="P76" s="294"/>
      <c r="Q76" s="294"/>
      <c r="R76" s="294"/>
      <c r="S76" s="294"/>
      <c r="T76" s="294"/>
      <c r="U76" s="294"/>
      <c r="V76" s="294"/>
      <c r="W76" s="294"/>
    </row>
    <row r="77" spans="6:25">
      <c r="N77" s="294"/>
      <c r="O77" s="294"/>
      <c r="P77" s="294"/>
      <c r="Q77" s="294"/>
      <c r="R77" s="294"/>
      <c r="S77" s="294"/>
      <c r="T77" s="294"/>
      <c r="U77" s="294"/>
      <c r="V77" s="294"/>
      <c r="W77" s="294"/>
    </row>
    <row r="78" spans="6:25">
      <c r="N78" s="294"/>
      <c r="O78" s="294"/>
      <c r="P78" s="294"/>
      <c r="Q78" s="294"/>
      <c r="R78" s="294"/>
      <c r="S78" s="294"/>
      <c r="T78" s="294"/>
      <c r="U78" s="294"/>
      <c r="V78" s="294"/>
      <c r="W78" s="294"/>
    </row>
    <row r="79" spans="6:25">
      <c r="N79" s="294"/>
      <c r="O79" s="294"/>
      <c r="P79" s="294"/>
      <c r="Q79" s="294"/>
      <c r="R79" s="294"/>
      <c r="S79" s="294"/>
      <c r="T79" s="294"/>
      <c r="U79" s="294"/>
      <c r="V79" s="294"/>
      <c r="W79" s="294"/>
    </row>
    <row r="80" spans="6:25">
      <c r="N80" s="294"/>
      <c r="O80" s="294"/>
      <c r="P80" s="294"/>
      <c r="Q80" s="294"/>
      <c r="R80" s="294"/>
      <c r="S80" s="294"/>
      <c r="T80" s="294"/>
      <c r="U80" s="294"/>
      <c r="V80" s="294"/>
      <c r="W80" s="294"/>
    </row>
    <row r="81" spans="14:23">
      <c r="N81" s="294"/>
      <c r="O81" s="294"/>
      <c r="P81" s="294"/>
      <c r="Q81" s="294"/>
      <c r="R81" s="294"/>
      <c r="S81" s="294"/>
      <c r="T81" s="294"/>
      <c r="U81" s="294"/>
      <c r="V81" s="294"/>
      <c r="W81" s="294"/>
    </row>
  </sheetData>
  <autoFilter ref="A2:M59" xr:uid="{00000000-0009-0000-0000-000008000000}"/>
  <mergeCells count="20">
    <mergeCell ref="A58:I59"/>
    <mergeCell ref="L58:M58"/>
    <mergeCell ref="L59:M59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J58:J59"/>
    <mergeCell ref="K2:K3"/>
    <mergeCell ref="K58:K59"/>
    <mergeCell ref="L2:L3"/>
    <mergeCell ref="M2:M3"/>
    <mergeCell ref="Z2:Z3"/>
    <mergeCell ref="Z58:Z59"/>
  </mergeCells>
  <phoneticPr fontId="19" type="noConversion"/>
  <conditionalFormatting sqref="N3:Y3">
    <cfRule type="containsText" dxfId="5562" priority="29" operator="containsText" text="日">
      <formula>NOT(ISERROR(SEARCH("日",N3)))</formula>
    </cfRule>
    <cfRule type="containsText" dxfId="5561" priority="30" operator="containsText" text="六">
      <formula>NOT(ISERROR(SEARCH("六",N3)))</formula>
    </cfRule>
  </conditionalFormatting>
  <conditionalFormatting sqref="N58:Y58">
    <cfRule type="expression" dxfId="5560" priority="15">
      <formula>MOD(COLUMN(),2)=1</formula>
    </cfRule>
  </conditionalFormatting>
  <conditionalFormatting sqref="E12:E13">
    <cfRule type="expression" dxfId="5559" priority="8">
      <formula>MOD(ROW(),2)=1</formula>
    </cfRule>
  </conditionalFormatting>
  <conditionalFormatting sqref="E21:E22">
    <cfRule type="expression" dxfId="5558" priority="6">
      <formula>MOD(ROW(),2)=1</formula>
    </cfRule>
  </conditionalFormatting>
  <conditionalFormatting sqref="G4:G57">
    <cfRule type="cellIs" dxfId="5557" priority="18" operator="equal">
      <formula>"重要不紧急"</formula>
    </cfRule>
    <cfRule type="cellIs" dxfId="5556" priority="19" operator="equal">
      <formula>"重要且紧急"</formula>
    </cfRule>
    <cfRule type="cellIs" dxfId="5555" priority="20" operator="equal">
      <formula>"紧急不重要"</formula>
    </cfRule>
  </conditionalFormatting>
  <conditionalFormatting sqref="L4:L57">
    <cfRule type="containsText" dxfId="5554" priority="33" operator="containsText" text="进行中">
      <formula>NOT(ISERROR(SEARCH("进行中",L4)))</formula>
    </cfRule>
    <cfRule type="containsText" dxfId="5553" priority="34" operator="containsText" text="延迟">
      <formula>NOT(ISERROR(SEARCH("延迟",L4)))</formula>
    </cfRule>
    <cfRule type="containsText" dxfId="5552" priority="35" operator="containsText" text="已完成">
      <formula>NOT(ISERROR(SEARCH("已完成",L4)))</formula>
    </cfRule>
    <cfRule type="containsText" dxfId="5551" priority="36" operator="containsText" text="延迟">
      <formula>NOT(ISERROR(SEARCH("延迟",L4)))</formula>
    </cfRule>
    <cfRule type="containsText" dxfId="5550" priority="37" operator="containsText" text="进行中">
      <formula>NOT(ISERROR(SEARCH("进行中",L4)))</formula>
    </cfRule>
    <cfRule type="containsText" dxfId="5549" priority="38" operator="containsText" text="已中止">
      <formula>NOT(ISERROR(SEARCH("已中止",L4)))</formula>
    </cfRule>
  </conditionalFormatting>
  <conditionalFormatting sqref="M4:M57">
    <cfRule type="dataBar" priority="112">
      <dataBar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{35723663-114C-4A3C-B4EB-BA6FCC0B8B2C}</x14:id>
        </ext>
      </extLst>
    </cfRule>
  </conditionalFormatting>
  <conditionalFormatting sqref="A6:D14 F6:J15 F16:G16 J16 F17:J29 A4:Z4 A33:J57 A5:J5 K5:Z57 D30:J32 D15:D29 A15:C32">
    <cfRule type="expression" dxfId="5548" priority="24">
      <formula>MOD(ROW(),2)=1</formula>
    </cfRule>
  </conditionalFormatting>
  <conditionalFormatting sqref="N4:Y57">
    <cfRule type="cellIs" dxfId="5547" priority="1" operator="greaterThan">
      <formula>0</formula>
    </cfRule>
  </conditionalFormatting>
  <conditionalFormatting sqref="E6:E11 E14:E20 E23:E29">
    <cfRule type="expression" dxfId="5546" priority="10">
      <formula>MOD(ROW(),2)=1</formula>
    </cfRule>
  </conditionalFormatting>
  <conditionalFormatting sqref="Z28:Z32 X65:Y65 X74:Y81 N61:Y64 N82:Y1048576">
    <cfRule type="cellIs" dxfId="5545" priority="63" operator="between">
      <formula>6</formula>
      <formula>24</formula>
    </cfRule>
    <cfRule type="cellIs" dxfId="5544" priority="64" operator="between">
      <formula>4</formula>
      <formula>6</formula>
    </cfRule>
    <cfRule type="cellIs" dxfId="5543" priority="65" operator="between">
      <formula>0.01</formula>
      <formula>3</formula>
    </cfRule>
  </conditionalFormatting>
  <pageMargins left="0.69930555555555596" right="0.69930555555555596" top="0.75" bottom="0.75" header="0.3" footer="0.3"/>
  <pageSetup paperSize="9" orientation="landscape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5723663-114C-4A3C-B4EB-BA6FCC0B8B2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M4:M57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800-000000000000}">
          <x14:formula1>
            <xm:f>Data!$I$2:$I$7</xm:f>
          </x14:formula1>
          <xm:sqref>L4:L57</xm:sqref>
        </x14:dataValidation>
        <x14:dataValidation type="list" allowBlank="1" showInputMessage="1" showErrorMessage="1" xr:uid="{00000000-0002-0000-0800-000001000000}">
          <x14:formula1>
            <xm:f>Data!$H$2:$H$6</xm:f>
          </x14:formula1>
          <xm:sqref>G4:G57</xm:sqref>
        </x14:dataValidation>
        <x14:dataValidation type="list" allowBlank="1" showInputMessage="1" showErrorMessage="1" xr:uid="{00000000-0002-0000-0800-000002000000}">
          <x14:formula1>
            <xm:f>Data!$J$2:$J$11</xm:f>
          </x14:formula1>
          <xm:sqref>F4:F57</xm:sqref>
        </x14:dataValidation>
        <x14:dataValidation type="list" allowBlank="1" showInputMessage="1" showErrorMessage="1" xr:uid="{00000000-0002-0000-0800-000003000000}">
          <x14:formula1>
            <xm:f>Data!$A$2:$A$25</xm:f>
          </x14:formula1>
          <xm:sqref>D4:D57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655"/>
  <sheetViews>
    <sheetView zoomScale="115" zoomScaleNormal="115" workbookViewId="0">
      <pane xSplit="5" ySplit="3" topLeftCell="F61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2.75" customWidth="1"/>
    <col min="2" max="2" width="7.75" customWidth="1"/>
    <col min="3" max="3" width="11" style="5" customWidth="1"/>
    <col min="4" max="4" width="9.25" customWidth="1"/>
    <col min="5" max="5" width="41.75" customWidth="1"/>
    <col min="6" max="6" width="11.125" style="5" customWidth="1"/>
    <col min="7" max="8" width="11.5" customWidth="1"/>
    <col min="9" max="9" width="10.875" customWidth="1"/>
    <col min="10" max="10" width="5.25" style="294" customWidth="1"/>
    <col min="11" max="11" width="5.375" style="294" customWidth="1"/>
    <col min="12" max="12" width="6.875" customWidth="1"/>
    <col min="13" max="13" width="7.75" customWidth="1"/>
    <col min="14" max="16" width="3.75" style="296" customWidth="1"/>
    <col min="17" max="18" width="3.375" style="296" hidden="1" customWidth="1"/>
    <col min="19" max="21" width="3.75" style="296" customWidth="1"/>
    <col min="22" max="22" width="4.125" style="296" customWidth="1"/>
    <col min="23" max="23" width="3.5" style="296" customWidth="1"/>
    <col min="24" max="24" width="3.75" style="122" hidden="1" customWidth="1"/>
    <col min="25" max="25" width="3.125" style="122" hidden="1" customWidth="1"/>
    <col min="26" max="26" width="37.75" style="115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1" customFormat="1">
      <c r="A1" s="6" t="s">
        <v>186</v>
      </c>
      <c r="B1" s="7" t="s">
        <v>43</v>
      </c>
      <c r="C1" s="8"/>
      <c r="D1" s="7"/>
      <c r="F1" s="9"/>
      <c r="G1" s="6" t="s">
        <v>69</v>
      </c>
      <c r="H1" s="10">
        <f>VLOOKUP(B1,与!A4:C9,2,FALSE)</f>
        <v>42830</v>
      </c>
      <c r="I1" s="10">
        <f>VLOOKUP(B1,与!A4:C9,3,FALSE)</f>
        <v>42839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116"/>
      <c r="Y1" s="116"/>
      <c r="Z1" s="114"/>
    </row>
    <row r="2" spans="1:36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5</v>
      </c>
      <c r="O2" s="289">
        <f>DAY($H$1+(COLUMN(O2)-COLUMN($N$2)))</f>
        <v>6</v>
      </c>
      <c r="P2" s="289">
        <f t="shared" ref="P2:Y2" si="0">DAY($H$1+(COLUMN(P2)-COLUMN($N$2)))</f>
        <v>7</v>
      </c>
      <c r="Q2" s="289">
        <f t="shared" si="0"/>
        <v>8</v>
      </c>
      <c r="R2" s="289">
        <f t="shared" si="0"/>
        <v>9</v>
      </c>
      <c r="S2" s="289">
        <f t="shared" si="0"/>
        <v>10</v>
      </c>
      <c r="T2" s="289">
        <f t="shared" si="0"/>
        <v>11</v>
      </c>
      <c r="U2" s="289">
        <f t="shared" si="0"/>
        <v>12</v>
      </c>
      <c r="V2" s="289">
        <f t="shared" si="0"/>
        <v>13</v>
      </c>
      <c r="W2" s="289">
        <f t="shared" si="0"/>
        <v>14</v>
      </c>
      <c r="X2" s="117">
        <f t="shared" si="0"/>
        <v>15</v>
      </c>
      <c r="Y2" s="117">
        <f t="shared" si="0"/>
        <v>16</v>
      </c>
      <c r="Z2" s="536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三</v>
      </c>
      <c r="O3" s="290" t="str">
        <f>MID("一二三四五六日",WEEKDAY($H$1+(COLUMN(O2)-COLUMN($N$2)),2),1)</f>
        <v>四</v>
      </c>
      <c r="P3" s="290" t="str">
        <f t="shared" ref="P3:Y3" si="1">MID("一二三四五六日",WEEKDAY($H$1+(COLUMN(P2)-COLUMN($N$2)),2),1)</f>
        <v>五</v>
      </c>
      <c r="Q3" s="290" t="str">
        <f t="shared" si="1"/>
        <v>六</v>
      </c>
      <c r="R3" s="290" t="str">
        <f t="shared" si="1"/>
        <v>日</v>
      </c>
      <c r="S3" s="290" t="str">
        <f t="shared" si="1"/>
        <v>一</v>
      </c>
      <c r="T3" s="290" t="str">
        <f t="shared" si="1"/>
        <v>二</v>
      </c>
      <c r="U3" s="290" t="str">
        <f t="shared" si="1"/>
        <v>三</v>
      </c>
      <c r="V3" s="290" t="str">
        <f t="shared" si="1"/>
        <v>四</v>
      </c>
      <c r="W3" s="290" t="str">
        <f t="shared" si="1"/>
        <v>五</v>
      </c>
      <c r="X3" s="118" t="str">
        <f t="shared" si="1"/>
        <v>六</v>
      </c>
      <c r="Y3" s="118" t="str">
        <f t="shared" si="1"/>
        <v>日</v>
      </c>
      <c r="Z3" s="536"/>
      <c r="AA3"/>
      <c r="AB3"/>
      <c r="AC3"/>
      <c r="AD3"/>
      <c r="AE3"/>
      <c r="AF3"/>
      <c r="AG3"/>
      <c r="AH3"/>
      <c r="AI3"/>
      <c r="AJ3"/>
    </row>
    <row r="4" spans="1:36" s="3" customFormat="1">
      <c r="A4" s="18" t="s">
        <v>134</v>
      </c>
      <c r="B4" s="20" t="str">
        <f>IF(A4="","",IFERROR(VLOOKUP(A4,Story!C:D,2,FALSE),""))</f>
        <v>扩展数据配置向导页</v>
      </c>
      <c r="C4" s="21"/>
      <c r="D4" s="18"/>
      <c r="E4" s="20"/>
      <c r="F4" s="21"/>
      <c r="G4" s="18"/>
      <c r="H4" s="26" t="str">
        <f t="shared" ref="H4" si="2">IF(E4="","",$H$1)</f>
        <v/>
      </c>
      <c r="I4" s="26" t="str">
        <f t="shared" ref="I4" si="3">IF(E4="","",IF(H4+J4/8&gt;$I$1,$I$1,H4+J4/8))</f>
        <v/>
      </c>
      <c r="J4" s="299"/>
      <c r="K4" s="299">
        <f t="shared" ref="K4" si="4">SUM(N4:Y4)</f>
        <v>0</v>
      </c>
      <c r="L4" s="18" t="str">
        <f t="shared" ref="L4" si="5">IF(E4="","","未开始")</f>
        <v/>
      </c>
      <c r="M4" s="27"/>
      <c r="N4" s="370"/>
      <c r="O4" s="370"/>
      <c r="P4" s="370"/>
      <c r="Q4" s="370"/>
      <c r="R4" s="370"/>
      <c r="S4" s="370"/>
      <c r="T4" s="370"/>
      <c r="U4" s="370"/>
      <c r="V4" s="370"/>
      <c r="W4" s="370"/>
      <c r="X4" s="138"/>
      <c r="Y4" s="138"/>
      <c r="Z4" s="139"/>
    </row>
    <row r="5" spans="1:36" s="3" customFormat="1">
      <c r="A5" s="18"/>
      <c r="B5" s="20" t="str">
        <f>IF(A5="","",IFERROR(VLOOKUP(A5,Story!C:D,2,FALSE),""))</f>
        <v/>
      </c>
      <c r="C5" s="21"/>
      <c r="D5" s="18" t="s">
        <v>196</v>
      </c>
      <c r="E5" s="20" t="s">
        <v>243</v>
      </c>
      <c r="F5" s="21" t="s">
        <v>59</v>
      </c>
      <c r="G5" s="18" t="s">
        <v>207</v>
      </c>
      <c r="H5" s="26">
        <f>IF(E5="","",$H$1)</f>
        <v>42830</v>
      </c>
      <c r="I5" s="26">
        <f t="shared" ref="I5:I60" si="6">IF(E5="","",IF(H5+J5/8&gt;$I$1,$I$1,H5+J5/8))</f>
        <v>42830</v>
      </c>
      <c r="J5" s="299"/>
      <c r="K5" s="299">
        <f t="shared" ref="K5:K60" si="7">SUM(N5:Y5)</f>
        <v>14</v>
      </c>
      <c r="L5" s="18" t="s">
        <v>9</v>
      </c>
      <c r="M5" s="27">
        <v>1</v>
      </c>
      <c r="N5" s="370">
        <v>6</v>
      </c>
      <c r="O5" s="370">
        <v>2</v>
      </c>
      <c r="P5" s="370"/>
      <c r="Q5" s="370"/>
      <c r="R5" s="370"/>
      <c r="S5" s="370">
        <v>6</v>
      </c>
      <c r="T5" s="370"/>
      <c r="U5" s="370"/>
      <c r="V5" s="370"/>
      <c r="W5" s="370"/>
      <c r="X5" s="138"/>
      <c r="Y5" s="138"/>
      <c r="Z5" s="139"/>
    </row>
    <row r="6" spans="1:36" s="3" customFormat="1">
      <c r="A6" s="18"/>
      <c r="B6" s="20"/>
      <c r="C6" s="21"/>
      <c r="D6" s="18" t="s">
        <v>196</v>
      </c>
      <c r="E6" s="20" t="s">
        <v>244</v>
      </c>
      <c r="F6" s="21" t="s">
        <v>59</v>
      </c>
      <c r="G6" s="18" t="s">
        <v>207</v>
      </c>
      <c r="H6" s="26">
        <v>42836</v>
      </c>
      <c r="I6" s="26">
        <v>42840</v>
      </c>
      <c r="J6" s="299"/>
      <c r="K6" s="299"/>
      <c r="L6" s="18" t="s">
        <v>9</v>
      </c>
      <c r="M6" s="27">
        <v>1</v>
      </c>
      <c r="N6" s="370"/>
      <c r="O6" s="370"/>
      <c r="P6" s="370"/>
      <c r="Q6" s="370"/>
      <c r="R6" s="370"/>
      <c r="S6" s="370"/>
      <c r="T6" s="370">
        <v>6.5</v>
      </c>
      <c r="U6" s="370">
        <v>8</v>
      </c>
      <c r="V6" s="370">
        <v>3</v>
      </c>
      <c r="W6" s="370"/>
      <c r="X6" s="138"/>
      <c r="Y6" s="138"/>
      <c r="Z6" s="139"/>
    </row>
    <row r="7" spans="1:36" s="3" customFormat="1">
      <c r="A7" s="18"/>
      <c r="B7" s="20" t="str">
        <f>IF(A7="","",IFERROR(VLOOKUP(A7,Story!C:D,2,FALSE),""))</f>
        <v/>
      </c>
      <c r="C7" s="21"/>
      <c r="D7" s="18" t="s">
        <v>196</v>
      </c>
      <c r="E7" s="20" t="s">
        <v>245</v>
      </c>
      <c r="F7" s="21" t="s">
        <v>59</v>
      </c>
      <c r="G7" s="18" t="s">
        <v>207</v>
      </c>
      <c r="H7" s="26">
        <f t="shared" ref="H7:H60" si="8">IF(E7="","",$H$1)</f>
        <v>42830</v>
      </c>
      <c r="I7" s="26">
        <f t="shared" si="6"/>
        <v>42830</v>
      </c>
      <c r="J7" s="299"/>
      <c r="K7" s="299">
        <f t="shared" si="7"/>
        <v>7.5</v>
      </c>
      <c r="L7" s="18" t="s">
        <v>9</v>
      </c>
      <c r="M7" s="27">
        <v>1</v>
      </c>
      <c r="N7" s="370"/>
      <c r="O7" s="370">
        <v>1</v>
      </c>
      <c r="P7" s="370">
        <v>2</v>
      </c>
      <c r="Q7" s="370"/>
      <c r="R7" s="370"/>
      <c r="S7" s="370"/>
      <c r="T7" s="370"/>
      <c r="U7" s="370"/>
      <c r="V7" s="370">
        <v>2.5</v>
      </c>
      <c r="W7" s="370">
        <v>2</v>
      </c>
      <c r="X7" s="138"/>
      <c r="Y7" s="138"/>
      <c r="Z7" s="139"/>
    </row>
    <row r="8" spans="1:36" s="3" customFormat="1">
      <c r="A8" s="18"/>
      <c r="B8" s="20" t="str">
        <f>IF(A8="","",IFERROR(VLOOKUP(A8,Story!C:D,2,FALSE),""))</f>
        <v/>
      </c>
      <c r="C8" s="21"/>
      <c r="D8" s="18" t="s">
        <v>196</v>
      </c>
      <c r="E8" s="20" t="s">
        <v>246</v>
      </c>
      <c r="F8" s="21" t="s">
        <v>59</v>
      </c>
      <c r="G8" s="18" t="s">
        <v>207</v>
      </c>
      <c r="H8" s="26">
        <f t="shared" si="8"/>
        <v>42830</v>
      </c>
      <c r="I8" s="26">
        <f t="shared" si="6"/>
        <v>42830</v>
      </c>
      <c r="J8" s="299"/>
      <c r="K8" s="299">
        <f t="shared" si="7"/>
        <v>9</v>
      </c>
      <c r="L8" s="18" t="s">
        <v>9</v>
      </c>
      <c r="M8" s="27">
        <v>1</v>
      </c>
      <c r="N8" s="370"/>
      <c r="O8" s="370">
        <v>1</v>
      </c>
      <c r="P8" s="370">
        <v>2</v>
      </c>
      <c r="Q8" s="370"/>
      <c r="R8" s="370"/>
      <c r="S8" s="370"/>
      <c r="T8" s="370"/>
      <c r="U8" s="370"/>
      <c r="V8" s="370">
        <v>1</v>
      </c>
      <c r="W8" s="370">
        <v>5</v>
      </c>
      <c r="X8" s="138"/>
      <c r="Y8" s="138"/>
      <c r="Z8" s="139"/>
    </row>
    <row r="9" spans="1:36" s="3" customFormat="1">
      <c r="A9" s="18"/>
      <c r="B9" s="20" t="str">
        <f>IF(A9="","",IFERROR(VLOOKUP(A9,Story!C:D,2,FALSE),""))</f>
        <v/>
      </c>
      <c r="C9" s="21"/>
      <c r="D9" s="18" t="s">
        <v>196</v>
      </c>
      <c r="E9" s="20" t="s">
        <v>247</v>
      </c>
      <c r="F9" s="21" t="s">
        <v>59</v>
      </c>
      <c r="G9" s="18" t="s">
        <v>207</v>
      </c>
      <c r="H9" s="26">
        <f t="shared" si="8"/>
        <v>42830</v>
      </c>
      <c r="I9" s="26">
        <f t="shared" si="6"/>
        <v>42830</v>
      </c>
      <c r="J9" s="299"/>
      <c r="K9" s="299">
        <f t="shared" si="7"/>
        <v>2</v>
      </c>
      <c r="L9" s="18" t="s">
        <v>248</v>
      </c>
      <c r="M9" s="27">
        <v>0.6</v>
      </c>
      <c r="N9" s="370"/>
      <c r="O9" s="370"/>
      <c r="P9" s="370">
        <v>2</v>
      </c>
      <c r="Q9" s="370"/>
      <c r="R9" s="370"/>
      <c r="S9" s="370"/>
      <c r="T9" s="370"/>
      <c r="U9" s="370"/>
      <c r="V9" s="370"/>
      <c r="W9" s="370"/>
      <c r="X9" s="138"/>
      <c r="Y9" s="138"/>
      <c r="Z9" s="139"/>
    </row>
    <row r="10" spans="1:36" s="3" customFormat="1">
      <c r="A10" s="18"/>
      <c r="B10" s="20" t="str">
        <f>IF(A10="","",IFERROR(VLOOKUP(A10,Story!C:D,2,FALSE),""))</f>
        <v/>
      </c>
      <c r="C10" s="21"/>
      <c r="D10" s="18" t="s">
        <v>196</v>
      </c>
      <c r="E10" s="20" t="s">
        <v>249</v>
      </c>
      <c r="F10" s="21" t="s">
        <v>59</v>
      </c>
      <c r="G10" s="18" t="s">
        <v>207</v>
      </c>
      <c r="H10" s="26">
        <f t="shared" si="8"/>
        <v>42830</v>
      </c>
      <c r="I10" s="26">
        <f t="shared" si="6"/>
        <v>42830</v>
      </c>
      <c r="J10" s="299"/>
      <c r="K10" s="299">
        <f t="shared" si="7"/>
        <v>0</v>
      </c>
      <c r="L10" s="18" t="s">
        <v>248</v>
      </c>
      <c r="M10" s="27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138"/>
      <c r="Y10" s="138"/>
      <c r="Z10" s="139"/>
    </row>
    <row r="11" spans="1:36" s="3" customFormat="1">
      <c r="A11" s="18"/>
      <c r="B11" s="20"/>
      <c r="C11" s="21"/>
      <c r="D11" s="18" t="s">
        <v>219</v>
      </c>
      <c r="E11" s="20" t="s">
        <v>250</v>
      </c>
      <c r="F11" s="21" t="s">
        <v>206</v>
      </c>
      <c r="G11" s="18" t="s">
        <v>207</v>
      </c>
      <c r="H11" s="26">
        <f t="shared" si="8"/>
        <v>42830</v>
      </c>
      <c r="I11" s="26">
        <f t="shared" si="6"/>
        <v>42830</v>
      </c>
      <c r="J11" s="299"/>
      <c r="K11" s="299">
        <f t="shared" si="7"/>
        <v>20</v>
      </c>
      <c r="L11" s="18" t="s">
        <v>9</v>
      </c>
      <c r="M11" s="27">
        <v>1</v>
      </c>
      <c r="N11" s="370">
        <v>3</v>
      </c>
      <c r="O11" s="370">
        <v>2</v>
      </c>
      <c r="P11" s="370"/>
      <c r="Q11" s="370"/>
      <c r="R11" s="370"/>
      <c r="S11" s="370">
        <v>4</v>
      </c>
      <c r="T11" s="370">
        <v>4</v>
      </c>
      <c r="U11" s="370">
        <v>2</v>
      </c>
      <c r="V11" s="370">
        <v>1</v>
      </c>
      <c r="W11" s="370">
        <v>4</v>
      </c>
      <c r="X11" s="138"/>
      <c r="Y11" s="138"/>
      <c r="Z11" s="139"/>
    </row>
    <row r="12" spans="1:36" s="3" customFormat="1">
      <c r="A12" s="18"/>
      <c r="B12" s="20"/>
      <c r="C12" s="21"/>
      <c r="D12" s="18" t="s">
        <v>231</v>
      </c>
      <c r="E12" s="20" t="s">
        <v>251</v>
      </c>
      <c r="F12" s="21" t="s">
        <v>206</v>
      </c>
      <c r="G12" s="18" t="s">
        <v>207</v>
      </c>
      <c r="H12" s="26">
        <f t="shared" si="8"/>
        <v>42830</v>
      </c>
      <c r="I12" s="26">
        <f t="shared" si="6"/>
        <v>42830</v>
      </c>
      <c r="J12" s="299"/>
      <c r="K12" s="299">
        <f t="shared" si="7"/>
        <v>36</v>
      </c>
      <c r="L12" s="18" t="s">
        <v>248</v>
      </c>
      <c r="M12" s="27">
        <v>0.9</v>
      </c>
      <c r="N12" s="370">
        <v>5</v>
      </c>
      <c r="O12" s="370">
        <v>6</v>
      </c>
      <c r="P12" s="370"/>
      <c r="Q12" s="370"/>
      <c r="R12" s="370"/>
      <c r="S12" s="370">
        <v>4</v>
      </c>
      <c r="T12" s="370">
        <v>4</v>
      </c>
      <c r="U12" s="370">
        <v>6</v>
      </c>
      <c r="V12" s="370">
        <v>7</v>
      </c>
      <c r="W12" s="370">
        <v>4</v>
      </c>
      <c r="X12" s="138"/>
      <c r="Y12" s="138"/>
      <c r="Z12" s="139"/>
    </row>
    <row r="13" spans="1:36">
      <c r="A13" s="11" t="s">
        <v>136</v>
      </c>
      <c r="B13" s="12" t="str">
        <f>IF(A13="","",IFERROR(VLOOKUP(A13,Story!C:D,2,FALSE),""))</f>
        <v>汇总向导页</v>
      </c>
      <c r="C13" s="13"/>
      <c r="D13" s="11"/>
      <c r="E13" s="12"/>
      <c r="F13" s="13"/>
      <c r="G13" s="18"/>
      <c r="H13" s="14" t="str">
        <f t="shared" si="8"/>
        <v/>
      </c>
      <c r="I13" s="14" t="str">
        <f t="shared" si="6"/>
        <v/>
      </c>
      <c r="J13" s="297"/>
      <c r="K13" s="299">
        <f t="shared" si="7"/>
        <v>0</v>
      </c>
      <c r="L13" s="11" t="s">
        <v>248</v>
      </c>
      <c r="M13" s="16"/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119"/>
      <c r="Y13" s="119"/>
      <c r="Z13" s="120"/>
    </row>
    <row r="14" spans="1:36" s="3" customFormat="1">
      <c r="A14" s="18"/>
      <c r="B14" s="12" t="str">
        <f>IF(A14="","",IFERROR(VLOOKUP(A14,Story!C:D,2,FALSE),""))</f>
        <v/>
      </c>
      <c r="C14" s="21"/>
      <c r="D14" s="18" t="s">
        <v>196</v>
      </c>
      <c r="E14" s="20" t="s">
        <v>252</v>
      </c>
      <c r="F14" s="21" t="s">
        <v>59</v>
      </c>
      <c r="G14" s="18" t="s">
        <v>207</v>
      </c>
      <c r="H14" s="26">
        <f t="shared" si="8"/>
        <v>42830</v>
      </c>
      <c r="I14" s="26">
        <f t="shared" si="6"/>
        <v>42830</v>
      </c>
      <c r="J14" s="299"/>
      <c r="K14" s="299">
        <f t="shared" si="7"/>
        <v>0</v>
      </c>
      <c r="L14" s="11" t="s">
        <v>248</v>
      </c>
      <c r="M14" s="27"/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138"/>
      <c r="Y14" s="138"/>
      <c r="Z14" s="139"/>
    </row>
    <row r="15" spans="1:36" s="3" customFormat="1">
      <c r="A15" s="18"/>
      <c r="B15" s="12" t="str">
        <f>IF(A15="","",IFERROR(VLOOKUP(A15,Story!C:D,2,FALSE),""))</f>
        <v/>
      </c>
      <c r="C15" s="21"/>
      <c r="D15" s="18" t="s">
        <v>196</v>
      </c>
      <c r="E15" s="20" t="s">
        <v>253</v>
      </c>
      <c r="F15" s="21" t="s">
        <v>59</v>
      </c>
      <c r="G15" s="18" t="s">
        <v>207</v>
      </c>
      <c r="H15" s="26">
        <f t="shared" si="8"/>
        <v>42830</v>
      </c>
      <c r="I15" s="26">
        <f t="shared" si="6"/>
        <v>42830</v>
      </c>
      <c r="J15" s="299"/>
      <c r="K15" s="299">
        <f t="shared" si="7"/>
        <v>0</v>
      </c>
      <c r="L15" s="11" t="s">
        <v>248</v>
      </c>
      <c r="M15" s="27"/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138"/>
      <c r="Y15" s="138"/>
      <c r="Z15" s="139"/>
    </row>
    <row r="16" spans="1:36" s="3" customFormat="1">
      <c r="A16" s="18"/>
      <c r="B16" s="12" t="str">
        <f>IF(A16="","",IFERROR(VLOOKUP(A16,Story!C:D,2,FALSE),""))</f>
        <v/>
      </c>
      <c r="C16" s="21"/>
      <c r="D16" s="18" t="s">
        <v>219</v>
      </c>
      <c r="E16" s="20" t="s">
        <v>250</v>
      </c>
      <c r="F16" s="21" t="s">
        <v>206</v>
      </c>
      <c r="G16" s="18" t="s">
        <v>207</v>
      </c>
      <c r="H16" s="26">
        <f t="shared" si="8"/>
        <v>42830</v>
      </c>
      <c r="I16" s="26">
        <f t="shared" si="6"/>
        <v>42830</v>
      </c>
      <c r="J16" s="299"/>
      <c r="K16" s="299">
        <f t="shared" si="7"/>
        <v>0</v>
      </c>
      <c r="L16" s="11" t="s">
        <v>248</v>
      </c>
      <c r="M16" s="27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138"/>
      <c r="Y16" s="138"/>
      <c r="Z16" s="139"/>
    </row>
    <row r="17" spans="1:26" s="3" customFormat="1">
      <c r="A17" s="18"/>
      <c r="B17" s="12" t="str">
        <f>IF(A17="","",IFERROR(VLOOKUP(A17,Story!C:D,2,FALSE),""))</f>
        <v/>
      </c>
      <c r="C17" s="21"/>
      <c r="D17" s="18" t="s">
        <v>231</v>
      </c>
      <c r="E17" s="20" t="s">
        <v>251</v>
      </c>
      <c r="F17" s="21" t="s">
        <v>206</v>
      </c>
      <c r="G17" s="18" t="s">
        <v>207</v>
      </c>
      <c r="H17" s="26">
        <f t="shared" si="8"/>
        <v>42830</v>
      </c>
      <c r="I17" s="26">
        <f t="shared" si="6"/>
        <v>42830</v>
      </c>
      <c r="J17" s="299"/>
      <c r="K17" s="299">
        <f t="shared" si="7"/>
        <v>0</v>
      </c>
      <c r="L17" s="11" t="s">
        <v>248</v>
      </c>
      <c r="M17" s="27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138"/>
      <c r="Y17" s="138"/>
      <c r="Z17" s="139"/>
    </row>
    <row r="18" spans="1:26" s="3" customFormat="1">
      <c r="A18" s="18" t="s">
        <v>128</v>
      </c>
      <c r="B18" s="12" t="str">
        <f>IF(A18="","",IFERROR(VLOOKUP(A18,Story!C:D,2,FALSE),""))</f>
        <v>配置文件主界面</v>
      </c>
      <c r="C18" s="21"/>
      <c r="D18" s="18"/>
      <c r="E18" s="20"/>
      <c r="F18" s="21"/>
      <c r="G18" s="18"/>
      <c r="H18" s="26"/>
      <c r="I18" s="26"/>
      <c r="J18" s="299"/>
      <c r="K18" s="299">
        <f t="shared" ref="K18:K35" si="9">SUM(N18:Y18)</f>
        <v>0</v>
      </c>
      <c r="L18" s="11" t="s">
        <v>248</v>
      </c>
      <c r="M18" s="27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138"/>
      <c r="Y18" s="138"/>
      <c r="Z18" s="139"/>
    </row>
    <row r="19" spans="1:26" s="3" customFormat="1">
      <c r="A19" s="18"/>
      <c r="B19" s="12" t="str">
        <f>IF(A19="","",IFERROR(VLOOKUP(A19,Story!C:D,2,FALSE),""))</f>
        <v/>
      </c>
      <c r="C19" s="21"/>
      <c r="D19" s="18" t="s">
        <v>254</v>
      </c>
      <c r="E19" s="20" t="s">
        <v>255</v>
      </c>
      <c r="F19" s="21" t="s">
        <v>206</v>
      </c>
      <c r="G19" s="18" t="s">
        <v>207</v>
      </c>
      <c r="H19" s="26">
        <f t="shared" si="8"/>
        <v>42830</v>
      </c>
      <c r="I19" s="26">
        <f t="shared" si="6"/>
        <v>42830</v>
      </c>
      <c r="J19" s="299"/>
      <c r="K19" s="299">
        <f t="shared" si="9"/>
        <v>0</v>
      </c>
      <c r="L19" s="11" t="s">
        <v>248</v>
      </c>
      <c r="M19" s="27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138"/>
      <c r="Y19" s="138"/>
      <c r="Z19" s="139"/>
    </row>
    <row r="20" spans="1:26" s="3" customFormat="1">
      <c r="A20" s="18"/>
      <c r="B20" s="12" t="str">
        <f>IF(A20="","",IFERROR(VLOOKUP(A20,Story!C:D,2,FALSE),""))</f>
        <v/>
      </c>
      <c r="C20" s="21"/>
      <c r="D20" s="18" t="s">
        <v>231</v>
      </c>
      <c r="E20" s="20" t="s">
        <v>256</v>
      </c>
      <c r="F20" s="21" t="s">
        <v>206</v>
      </c>
      <c r="G20" s="18" t="s">
        <v>207</v>
      </c>
      <c r="H20" s="26">
        <f t="shared" si="8"/>
        <v>42830</v>
      </c>
      <c r="I20" s="26">
        <f t="shared" si="6"/>
        <v>42830</v>
      </c>
      <c r="J20" s="299"/>
      <c r="K20" s="299">
        <f t="shared" si="9"/>
        <v>0</v>
      </c>
      <c r="L20" s="11" t="s">
        <v>248</v>
      </c>
      <c r="M20" s="27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138"/>
      <c r="Y20" s="138"/>
      <c r="Z20" s="139"/>
    </row>
    <row r="21" spans="1:26" s="3" customFormat="1">
      <c r="A21" s="18" t="s">
        <v>130</v>
      </c>
      <c r="B21" s="12" t="str">
        <f>IF(A21="","",IFERROR(VLOOKUP(A21,Story!C:D,2,FALSE),""))</f>
        <v>配置信息向导页</v>
      </c>
      <c r="C21" s="21"/>
      <c r="D21" s="18"/>
      <c r="E21" s="20"/>
      <c r="F21" s="21"/>
      <c r="G21" s="18"/>
      <c r="H21" s="26"/>
      <c r="I21" s="26"/>
      <c r="J21" s="299"/>
      <c r="K21" s="299">
        <f t="shared" si="9"/>
        <v>0</v>
      </c>
      <c r="L21" s="11" t="s">
        <v>248</v>
      </c>
      <c r="M21" s="27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138"/>
      <c r="Y21" s="138"/>
      <c r="Z21" s="139"/>
    </row>
    <row r="22" spans="1:26" s="3" customFormat="1">
      <c r="A22" s="18"/>
      <c r="B22" s="12"/>
      <c r="C22" s="21"/>
      <c r="D22" s="18" t="s">
        <v>254</v>
      </c>
      <c r="E22" s="20" t="s">
        <v>255</v>
      </c>
      <c r="F22" s="21" t="s">
        <v>206</v>
      </c>
      <c r="G22" s="18" t="s">
        <v>207</v>
      </c>
      <c r="H22" s="26">
        <f t="shared" si="8"/>
        <v>42830</v>
      </c>
      <c r="I22" s="26">
        <f t="shared" si="6"/>
        <v>42830</v>
      </c>
      <c r="J22" s="299"/>
      <c r="K22" s="299">
        <f t="shared" si="9"/>
        <v>0</v>
      </c>
      <c r="L22" s="11" t="s">
        <v>248</v>
      </c>
      <c r="M22" s="27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138"/>
      <c r="Y22" s="138"/>
      <c r="Z22" s="139"/>
    </row>
    <row r="23" spans="1:26" s="3" customFormat="1">
      <c r="A23" s="18"/>
      <c r="B23" s="12"/>
      <c r="C23" s="21"/>
      <c r="D23" s="18" t="s">
        <v>231</v>
      </c>
      <c r="E23" s="20" t="s">
        <v>256</v>
      </c>
      <c r="F23" s="21" t="s">
        <v>206</v>
      </c>
      <c r="G23" s="18" t="s">
        <v>207</v>
      </c>
      <c r="H23" s="26">
        <f t="shared" si="8"/>
        <v>42830</v>
      </c>
      <c r="I23" s="26">
        <f t="shared" si="6"/>
        <v>42830</v>
      </c>
      <c r="J23" s="299"/>
      <c r="K23" s="299">
        <f t="shared" si="9"/>
        <v>0</v>
      </c>
      <c r="L23" s="11" t="s">
        <v>248</v>
      </c>
      <c r="M23" s="27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138"/>
      <c r="Y23" s="138"/>
      <c r="Z23" s="139"/>
    </row>
    <row r="24" spans="1:26" s="3" customFormat="1">
      <c r="A24" s="18" t="s">
        <v>132</v>
      </c>
      <c r="B24" s="12" t="str">
        <f>IF(A24="","",IFERROR(VLOOKUP(A24,Story!C:D,2,FALSE),""))</f>
        <v>插件选择向导页</v>
      </c>
      <c r="C24" s="21"/>
      <c r="D24" s="18"/>
      <c r="E24" s="20"/>
      <c r="F24" s="21"/>
      <c r="G24" s="18"/>
      <c r="H24" s="26"/>
      <c r="I24" s="26"/>
      <c r="J24" s="299"/>
      <c r="K24" s="299">
        <f t="shared" si="9"/>
        <v>0</v>
      </c>
      <c r="L24" s="11" t="s">
        <v>248</v>
      </c>
      <c r="M24" s="27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138"/>
      <c r="Y24" s="138"/>
      <c r="Z24" s="139"/>
    </row>
    <row r="25" spans="1:26" s="3" customFormat="1">
      <c r="A25" s="18"/>
      <c r="B25" s="20"/>
      <c r="C25" s="21"/>
      <c r="D25" s="18" t="s">
        <v>254</v>
      </c>
      <c r="E25" s="20" t="s">
        <v>255</v>
      </c>
      <c r="F25" s="21" t="s">
        <v>206</v>
      </c>
      <c r="G25" s="18" t="s">
        <v>207</v>
      </c>
      <c r="H25" s="26">
        <f t="shared" si="8"/>
        <v>42830</v>
      </c>
      <c r="I25" s="26">
        <f t="shared" si="6"/>
        <v>42830</v>
      </c>
      <c r="J25" s="299"/>
      <c r="K25" s="299">
        <f t="shared" si="9"/>
        <v>0</v>
      </c>
      <c r="L25" s="11" t="s">
        <v>248</v>
      </c>
      <c r="M25" s="27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138"/>
      <c r="Y25" s="138"/>
      <c r="Z25" s="139"/>
    </row>
    <row r="26" spans="1:26" s="3" customFormat="1">
      <c r="A26" s="18"/>
      <c r="B26" s="20"/>
      <c r="C26" s="21"/>
      <c r="D26" s="18" t="s">
        <v>231</v>
      </c>
      <c r="E26" s="20" t="s">
        <v>256</v>
      </c>
      <c r="F26" s="21" t="s">
        <v>206</v>
      </c>
      <c r="G26" s="18" t="s">
        <v>207</v>
      </c>
      <c r="H26" s="26">
        <f t="shared" si="8"/>
        <v>42830</v>
      </c>
      <c r="I26" s="26">
        <f t="shared" si="6"/>
        <v>42830</v>
      </c>
      <c r="J26" s="299"/>
      <c r="K26" s="299">
        <f t="shared" si="9"/>
        <v>0</v>
      </c>
      <c r="L26" s="11" t="s">
        <v>248</v>
      </c>
      <c r="M26" s="27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138"/>
      <c r="Y26" s="138"/>
      <c r="Z26" s="139"/>
    </row>
    <row r="27" spans="1:26" s="3" customFormat="1">
      <c r="A27" s="18" t="s">
        <v>154</v>
      </c>
      <c r="B27" s="20" t="str">
        <f>IF(A27="","",IFERROR(VLOOKUP(A27,Story!C:D,2,FALSE),""))</f>
        <v>短语书和翻译词猜测</v>
      </c>
      <c r="C27" s="21"/>
      <c r="D27" s="18"/>
      <c r="E27" s="20"/>
      <c r="F27" s="21"/>
      <c r="G27" s="18"/>
      <c r="H27" s="26" t="str">
        <f t="shared" si="8"/>
        <v/>
      </c>
      <c r="I27" s="26" t="str">
        <f t="shared" si="6"/>
        <v/>
      </c>
      <c r="J27" s="299"/>
      <c r="K27" s="299">
        <f t="shared" si="9"/>
        <v>0</v>
      </c>
      <c r="L27" s="11" t="s">
        <v>248</v>
      </c>
      <c r="M27" s="27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138"/>
      <c r="Y27" s="138"/>
      <c r="Z27" s="139"/>
    </row>
    <row r="28" spans="1:26" s="3" customFormat="1">
      <c r="A28" s="18"/>
      <c r="B28" s="20" t="str">
        <f>IF(A28="","",IFERROR(VLOOKUP(A28,Story!C:D,2,FALSE),""))</f>
        <v/>
      </c>
      <c r="C28" s="21"/>
      <c r="D28" s="18"/>
      <c r="E28" s="20" t="s">
        <v>257</v>
      </c>
      <c r="F28" s="21" t="s">
        <v>30</v>
      </c>
      <c r="G28" s="18" t="s">
        <v>207</v>
      </c>
      <c r="H28" s="26">
        <f t="shared" si="8"/>
        <v>42830</v>
      </c>
      <c r="I28" s="26">
        <f t="shared" si="6"/>
        <v>42830</v>
      </c>
      <c r="J28" s="299"/>
      <c r="K28" s="299">
        <f t="shared" si="9"/>
        <v>11</v>
      </c>
      <c r="L28" s="18" t="s">
        <v>9</v>
      </c>
      <c r="M28" s="27">
        <v>1</v>
      </c>
      <c r="N28" s="370"/>
      <c r="O28" s="370">
        <v>8</v>
      </c>
      <c r="P28" s="370">
        <v>3</v>
      </c>
      <c r="Q28" s="370"/>
      <c r="R28" s="370"/>
      <c r="S28" s="370"/>
      <c r="T28" s="370"/>
      <c r="U28" s="370"/>
      <c r="V28" s="370"/>
      <c r="W28" s="370"/>
      <c r="X28" s="138"/>
      <c r="Y28" s="138"/>
      <c r="Z28" s="139"/>
    </row>
    <row r="29" spans="1:26" s="3" customFormat="1">
      <c r="A29" s="18"/>
      <c r="B29" s="20"/>
      <c r="C29" s="21"/>
      <c r="D29" s="18" t="s">
        <v>231</v>
      </c>
      <c r="E29" s="20" t="s">
        <v>258</v>
      </c>
      <c r="F29" s="21" t="s">
        <v>233</v>
      </c>
      <c r="G29" s="18" t="s">
        <v>207</v>
      </c>
      <c r="H29" s="26">
        <f t="shared" si="8"/>
        <v>42830</v>
      </c>
      <c r="I29" s="26">
        <f t="shared" si="6"/>
        <v>42830</v>
      </c>
      <c r="J29" s="299"/>
      <c r="K29" s="299"/>
      <c r="L29" s="18" t="s">
        <v>9</v>
      </c>
      <c r="M29" s="27">
        <v>1</v>
      </c>
      <c r="N29" s="370"/>
      <c r="O29" s="370"/>
      <c r="P29" s="370"/>
      <c r="Q29" s="370"/>
      <c r="R29" s="370"/>
      <c r="S29" s="370">
        <v>1</v>
      </c>
      <c r="T29" s="370"/>
      <c r="U29" s="370"/>
      <c r="V29" s="370"/>
      <c r="W29" s="370"/>
      <c r="X29" s="138"/>
      <c r="Y29" s="138"/>
      <c r="Z29" s="139"/>
    </row>
    <row r="30" spans="1:26" s="3" customFormat="1">
      <c r="A30" s="18"/>
      <c r="B30" s="20"/>
      <c r="C30" s="21"/>
      <c r="D30" s="18" t="s">
        <v>254</v>
      </c>
      <c r="E30" s="20" t="s">
        <v>259</v>
      </c>
      <c r="F30" s="21" t="s">
        <v>233</v>
      </c>
      <c r="G30" s="18" t="s">
        <v>207</v>
      </c>
      <c r="H30" s="26">
        <f t="shared" si="8"/>
        <v>42830</v>
      </c>
      <c r="I30" s="26">
        <f t="shared" si="6"/>
        <v>42830</v>
      </c>
      <c r="J30" s="299"/>
      <c r="K30" s="299">
        <f t="shared" si="9"/>
        <v>2.5</v>
      </c>
      <c r="L30" s="18" t="s">
        <v>9</v>
      </c>
      <c r="M30" s="27">
        <v>1</v>
      </c>
      <c r="N30" s="370"/>
      <c r="O30" s="370"/>
      <c r="P30" s="370"/>
      <c r="Q30" s="370"/>
      <c r="R30" s="370"/>
      <c r="S30" s="370">
        <v>0.5</v>
      </c>
      <c r="T30" s="370">
        <v>1</v>
      </c>
      <c r="U30" s="370">
        <v>1</v>
      </c>
      <c r="V30" s="370"/>
      <c r="W30" s="370"/>
      <c r="X30" s="138"/>
      <c r="Y30" s="138"/>
      <c r="Z30" s="139"/>
    </row>
    <row r="31" spans="1:26" s="3" customFormat="1">
      <c r="A31" s="18" t="s">
        <v>156</v>
      </c>
      <c r="B31" s="20" t="str">
        <f>IF(A31="","",IFERROR(VLOOKUP(A31,Story!C:D,2,FALSE),""))</f>
        <v>程序主界面</v>
      </c>
      <c r="C31" s="21"/>
      <c r="D31" s="18"/>
      <c r="E31" s="20"/>
      <c r="F31" s="21"/>
      <c r="G31" s="18"/>
      <c r="H31" s="26" t="str">
        <f t="shared" si="8"/>
        <v/>
      </c>
      <c r="I31" s="26" t="str">
        <f t="shared" si="6"/>
        <v/>
      </c>
      <c r="J31" s="299"/>
      <c r="K31" s="299">
        <f t="shared" si="9"/>
        <v>0</v>
      </c>
      <c r="L31" s="18" t="str">
        <f t="shared" ref="L31" si="10">IF(E31="","","未开始")</f>
        <v/>
      </c>
      <c r="M31" s="27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138"/>
      <c r="Y31" s="138"/>
      <c r="Z31" s="139"/>
    </row>
    <row r="32" spans="1:26" s="3" customFormat="1">
      <c r="A32" s="18"/>
      <c r="B32" s="20" t="str">
        <f>IF(A32="","",IFERROR(VLOOKUP(A32,Story!C:D,2,FALSE),""))</f>
        <v/>
      </c>
      <c r="C32" s="21"/>
      <c r="D32" s="18"/>
      <c r="E32" s="20" t="s">
        <v>260</v>
      </c>
      <c r="F32" s="21" t="s">
        <v>30</v>
      </c>
      <c r="G32" s="18" t="s">
        <v>207</v>
      </c>
      <c r="H32" s="26">
        <f t="shared" si="8"/>
        <v>42830</v>
      </c>
      <c r="I32" s="26">
        <f t="shared" si="6"/>
        <v>42830</v>
      </c>
      <c r="J32" s="299"/>
      <c r="K32" s="299">
        <f t="shared" si="9"/>
        <v>13</v>
      </c>
      <c r="L32" s="18" t="s">
        <v>9</v>
      </c>
      <c r="M32" s="27">
        <v>1</v>
      </c>
      <c r="N32" s="370"/>
      <c r="O32" s="370"/>
      <c r="P32" s="370">
        <v>5</v>
      </c>
      <c r="Q32" s="370"/>
      <c r="R32" s="370"/>
      <c r="S32" s="370">
        <v>8</v>
      </c>
      <c r="T32" s="370"/>
      <c r="U32" s="370"/>
      <c r="V32" s="370"/>
      <c r="W32" s="370"/>
      <c r="X32" s="138"/>
      <c r="Y32" s="138"/>
      <c r="Z32" s="139"/>
    </row>
    <row r="33" spans="1:26" s="3" customFormat="1">
      <c r="A33" s="18"/>
      <c r="B33" s="20"/>
      <c r="C33" s="21"/>
      <c r="D33" s="18" t="s">
        <v>231</v>
      </c>
      <c r="E33" s="20" t="s">
        <v>258</v>
      </c>
      <c r="F33" s="21" t="s">
        <v>233</v>
      </c>
      <c r="G33" s="18"/>
      <c r="H33" s="26">
        <f t="shared" si="8"/>
        <v>42830</v>
      </c>
      <c r="I33" s="26">
        <f t="shared" si="6"/>
        <v>42830</v>
      </c>
      <c r="J33" s="299"/>
      <c r="K33" s="299"/>
      <c r="L33" s="18" t="s">
        <v>9</v>
      </c>
      <c r="M33" s="27">
        <v>1</v>
      </c>
      <c r="N33" s="370">
        <v>6</v>
      </c>
      <c r="O33" s="370">
        <v>5</v>
      </c>
      <c r="P33" s="370">
        <v>1</v>
      </c>
      <c r="Q33" s="370"/>
      <c r="R33" s="370"/>
      <c r="S33" s="370"/>
      <c r="T33" s="370"/>
      <c r="U33" s="370"/>
      <c r="V33" s="370"/>
      <c r="W33" s="370"/>
      <c r="X33" s="138"/>
      <c r="Y33" s="138"/>
      <c r="Z33" s="139"/>
    </row>
    <row r="34" spans="1:26" s="3" customFormat="1">
      <c r="A34" s="18"/>
      <c r="B34" s="20"/>
      <c r="C34" s="21"/>
      <c r="D34" s="18" t="s">
        <v>254</v>
      </c>
      <c r="E34" s="20" t="s">
        <v>259</v>
      </c>
      <c r="F34" s="21" t="s">
        <v>233</v>
      </c>
      <c r="G34" s="18" t="s">
        <v>207</v>
      </c>
      <c r="H34" s="26">
        <f t="shared" si="8"/>
        <v>42830</v>
      </c>
      <c r="I34" s="26">
        <f t="shared" si="6"/>
        <v>42830</v>
      </c>
      <c r="J34" s="299"/>
      <c r="K34" s="299">
        <f t="shared" si="9"/>
        <v>2.5</v>
      </c>
      <c r="L34" s="18" t="s">
        <v>9</v>
      </c>
      <c r="M34" s="27">
        <v>1</v>
      </c>
      <c r="N34" s="370"/>
      <c r="O34" s="370"/>
      <c r="P34" s="370"/>
      <c r="Q34" s="370"/>
      <c r="R34" s="370"/>
      <c r="S34" s="370">
        <v>0.5</v>
      </c>
      <c r="T34" s="370">
        <v>1</v>
      </c>
      <c r="U34" s="370">
        <v>1</v>
      </c>
      <c r="V34" s="370"/>
      <c r="W34" s="370"/>
      <c r="X34" s="138"/>
      <c r="Y34" s="138"/>
      <c r="Z34" s="139"/>
    </row>
    <row r="35" spans="1:26" s="3" customFormat="1">
      <c r="A35" s="18" t="s">
        <v>160</v>
      </c>
      <c r="B35" s="20" t="str">
        <f>IF(A35="","",IFERROR(VLOOKUP(A35,Story!C:D,2,FALSE),""))</f>
        <v>生成翻译文件</v>
      </c>
      <c r="C35" s="21"/>
      <c r="D35" s="18"/>
      <c r="E35" s="20"/>
      <c r="F35" s="21"/>
      <c r="G35" s="18"/>
      <c r="H35" s="26" t="str">
        <f t="shared" si="8"/>
        <v/>
      </c>
      <c r="I35" s="26" t="str">
        <f t="shared" si="6"/>
        <v/>
      </c>
      <c r="J35" s="299"/>
      <c r="K35" s="299">
        <f t="shared" si="9"/>
        <v>0</v>
      </c>
      <c r="L35" s="18"/>
      <c r="M35" s="27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138"/>
      <c r="Y35" s="138"/>
      <c r="Z35" s="139"/>
    </row>
    <row r="36" spans="1:26" s="3" customFormat="1">
      <c r="A36" s="18"/>
      <c r="B36" s="20" t="str">
        <f>IF(A36="","",IFERROR(VLOOKUP(A36,Story!C:D,2,FALSE),""))</f>
        <v/>
      </c>
      <c r="C36" s="21"/>
      <c r="D36" s="18"/>
      <c r="E36" s="20" t="s">
        <v>261</v>
      </c>
      <c r="F36" s="21" t="s">
        <v>30</v>
      </c>
      <c r="G36" s="18" t="s">
        <v>207</v>
      </c>
      <c r="H36" s="26">
        <f t="shared" si="8"/>
        <v>42830</v>
      </c>
      <c r="I36" s="26">
        <f t="shared" si="6"/>
        <v>42830</v>
      </c>
      <c r="J36" s="299"/>
      <c r="K36" s="299">
        <f t="shared" si="7"/>
        <v>8</v>
      </c>
      <c r="L36" s="18" t="s">
        <v>9</v>
      </c>
      <c r="M36" s="27">
        <v>1</v>
      </c>
      <c r="N36" s="370">
        <v>8</v>
      </c>
      <c r="O36" s="370"/>
      <c r="P36" s="370"/>
      <c r="Q36" s="370"/>
      <c r="R36" s="370"/>
      <c r="S36" s="370"/>
      <c r="T36" s="370"/>
      <c r="U36" s="370"/>
      <c r="V36" s="370"/>
      <c r="W36" s="370"/>
      <c r="X36" s="138"/>
      <c r="Y36" s="138"/>
      <c r="Z36" s="139"/>
    </row>
    <row r="37" spans="1:26" s="3" customFormat="1">
      <c r="A37" s="18"/>
      <c r="B37" s="20"/>
      <c r="C37" s="21"/>
      <c r="D37" s="18" t="s">
        <v>231</v>
      </c>
      <c r="E37" s="20" t="s">
        <v>258</v>
      </c>
      <c r="F37" s="21" t="s">
        <v>233</v>
      </c>
      <c r="G37" s="18"/>
      <c r="H37" s="26">
        <f t="shared" si="8"/>
        <v>42830</v>
      </c>
      <c r="I37" s="26">
        <f t="shared" si="6"/>
        <v>42830</v>
      </c>
      <c r="J37" s="299"/>
      <c r="K37" s="299"/>
      <c r="L37" s="18" t="s">
        <v>9</v>
      </c>
      <c r="M37" s="27">
        <v>1</v>
      </c>
      <c r="N37" s="370">
        <v>0.5</v>
      </c>
      <c r="O37" s="370">
        <v>0.5</v>
      </c>
      <c r="P37" s="370"/>
      <c r="Q37" s="370"/>
      <c r="R37" s="370"/>
      <c r="S37" s="370"/>
      <c r="T37" s="370"/>
      <c r="U37" s="370"/>
      <c r="V37" s="370"/>
      <c r="W37" s="370"/>
      <c r="X37" s="138"/>
      <c r="Y37" s="138"/>
      <c r="Z37" s="139"/>
    </row>
    <row r="38" spans="1:26" s="3" customFormat="1">
      <c r="A38" s="18"/>
      <c r="B38" s="20"/>
      <c r="C38" s="21"/>
      <c r="D38" s="18" t="s">
        <v>254</v>
      </c>
      <c r="E38" s="20" t="s">
        <v>259</v>
      </c>
      <c r="F38" s="21" t="s">
        <v>233</v>
      </c>
      <c r="G38" s="18" t="s">
        <v>207</v>
      </c>
      <c r="H38" s="26">
        <v>42830</v>
      </c>
      <c r="I38" s="26">
        <v>42830</v>
      </c>
      <c r="J38" s="299"/>
      <c r="K38" s="299">
        <f t="shared" si="7"/>
        <v>2.5</v>
      </c>
      <c r="L38" s="18" t="s">
        <v>9</v>
      </c>
      <c r="M38" s="27">
        <v>1</v>
      </c>
      <c r="N38" s="370"/>
      <c r="O38" s="370"/>
      <c r="P38" s="370"/>
      <c r="Q38" s="370"/>
      <c r="R38" s="370"/>
      <c r="S38" s="370">
        <v>0.5</v>
      </c>
      <c r="T38" s="370">
        <v>1</v>
      </c>
      <c r="U38" s="370">
        <v>1</v>
      </c>
      <c r="V38" s="370"/>
      <c r="W38" s="370"/>
      <c r="X38" s="138"/>
      <c r="Y38" s="138"/>
      <c r="Z38" s="139"/>
    </row>
    <row r="39" spans="1:26" s="3" customFormat="1">
      <c r="A39" s="18" t="s">
        <v>146</v>
      </c>
      <c r="B39" s="20" t="s">
        <v>147</v>
      </c>
      <c r="C39" s="21"/>
      <c r="D39" s="18"/>
      <c r="E39" s="20"/>
      <c r="F39" s="21"/>
      <c r="G39" s="18"/>
      <c r="H39" s="26" t="s">
        <v>262</v>
      </c>
      <c r="I39" s="26" t="s">
        <v>262</v>
      </c>
      <c r="J39" s="299"/>
      <c r="K39" s="299">
        <f t="shared" si="7"/>
        <v>0</v>
      </c>
      <c r="L39" s="18"/>
      <c r="M39" s="27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138"/>
      <c r="Y39" s="138"/>
      <c r="Z39" s="139"/>
    </row>
    <row r="40" spans="1:26" s="3" customFormat="1">
      <c r="A40" s="18"/>
      <c r="B40" s="20"/>
      <c r="C40" s="21"/>
      <c r="D40" s="18" t="s">
        <v>254</v>
      </c>
      <c r="E40" s="20" t="s">
        <v>263</v>
      </c>
      <c r="F40" s="21" t="s">
        <v>233</v>
      </c>
      <c r="G40" s="18" t="s">
        <v>207</v>
      </c>
      <c r="H40" s="26">
        <f t="shared" si="8"/>
        <v>42830</v>
      </c>
      <c r="I40" s="26">
        <f t="shared" si="6"/>
        <v>42830</v>
      </c>
      <c r="J40" s="299"/>
      <c r="K40" s="299">
        <f t="shared" si="7"/>
        <v>1.5</v>
      </c>
      <c r="L40" s="18" t="s">
        <v>9</v>
      </c>
      <c r="M40" s="27">
        <v>1</v>
      </c>
      <c r="N40" s="370"/>
      <c r="O40" s="370"/>
      <c r="P40" s="370"/>
      <c r="Q40" s="370"/>
      <c r="R40" s="370"/>
      <c r="S40" s="370">
        <v>0.5</v>
      </c>
      <c r="T40" s="370">
        <v>0.5</v>
      </c>
      <c r="U40" s="370">
        <v>0.5</v>
      </c>
      <c r="V40" s="370"/>
      <c r="W40" s="370"/>
      <c r="X40" s="138"/>
      <c r="Y40" s="138"/>
      <c r="Z40" s="139"/>
    </row>
    <row r="41" spans="1:26" s="3" customFormat="1">
      <c r="A41" s="18"/>
      <c r="B41" s="20"/>
      <c r="C41" s="21"/>
      <c r="D41" s="18" t="s">
        <v>231</v>
      </c>
      <c r="E41" s="20" t="s">
        <v>258</v>
      </c>
      <c r="F41" s="21" t="s">
        <v>233</v>
      </c>
      <c r="G41" s="18"/>
      <c r="H41" s="26"/>
      <c r="I41" s="26"/>
      <c r="J41" s="299"/>
      <c r="K41" s="299"/>
      <c r="L41" s="18" t="s">
        <v>9</v>
      </c>
      <c r="M41" s="27">
        <v>1</v>
      </c>
      <c r="N41" s="370">
        <v>0.5</v>
      </c>
      <c r="O41" s="370">
        <v>0.5</v>
      </c>
      <c r="P41" s="370"/>
      <c r="Q41" s="370"/>
      <c r="R41" s="370"/>
      <c r="S41" s="370"/>
      <c r="T41" s="370"/>
      <c r="U41" s="370"/>
      <c r="V41" s="370"/>
      <c r="W41" s="370"/>
      <c r="X41" s="138"/>
      <c r="Y41" s="138"/>
      <c r="Z41" s="139"/>
    </row>
    <row r="42" spans="1:26" s="3" customFormat="1">
      <c r="A42" s="18" t="s">
        <v>148</v>
      </c>
      <c r="B42" s="20" t="s">
        <v>149</v>
      </c>
      <c r="C42" s="21"/>
      <c r="D42" s="18"/>
      <c r="E42" s="20"/>
      <c r="F42" s="21" t="s">
        <v>233</v>
      </c>
      <c r="G42" s="18"/>
      <c r="H42" s="26" t="s">
        <v>262</v>
      </c>
      <c r="I42" s="26" t="s">
        <v>262</v>
      </c>
      <c r="J42" s="299"/>
      <c r="K42" s="299">
        <f t="shared" si="7"/>
        <v>0</v>
      </c>
      <c r="L42" s="18"/>
      <c r="M42" s="27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138"/>
      <c r="Y42" s="138"/>
      <c r="Z42" s="139"/>
    </row>
    <row r="43" spans="1:26" s="3" customFormat="1">
      <c r="A43" s="18"/>
      <c r="B43" s="20"/>
      <c r="C43" s="21"/>
      <c r="D43" s="18" t="s">
        <v>254</v>
      </c>
      <c r="E43" s="20" t="s">
        <v>264</v>
      </c>
      <c r="F43" s="21" t="s">
        <v>233</v>
      </c>
      <c r="G43" s="18" t="s">
        <v>207</v>
      </c>
      <c r="H43" s="26">
        <f t="shared" si="8"/>
        <v>42830</v>
      </c>
      <c r="I43" s="26">
        <f t="shared" si="6"/>
        <v>42830</v>
      </c>
      <c r="J43" s="299"/>
      <c r="K43" s="299">
        <f t="shared" si="7"/>
        <v>1</v>
      </c>
      <c r="L43" s="18" t="s">
        <v>9</v>
      </c>
      <c r="M43" s="27">
        <v>1</v>
      </c>
      <c r="N43" s="370"/>
      <c r="O43" s="370"/>
      <c r="P43" s="370"/>
      <c r="Q43" s="370"/>
      <c r="R43" s="370"/>
      <c r="S43" s="370">
        <v>0.5</v>
      </c>
      <c r="T43" s="370"/>
      <c r="U43" s="370">
        <v>0.5</v>
      </c>
      <c r="V43" s="370"/>
      <c r="W43" s="370"/>
      <c r="X43" s="138"/>
      <c r="Y43" s="138"/>
      <c r="Z43" s="139"/>
    </row>
    <row r="44" spans="1:26" s="3" customFormat="1">
      <c r="A44" s="18"/>
      <c r="B44" s="20"/>
      <c r="C44" s="21"/>
      <c r="D44" s="18" t="s">
        <v>231</v>
      </c>
      <c r="E44" s="20" t="s">
        <v>258</v>
      </c>
      <c r="F44" s="21" t="s">
        <v>233</v>
      </c>
      <c r="G44" s="18"/>
      <c r="H44" s="26"/>
      <c r="I44" s="26"/>
      <c r="J44" s="299"/>
      <c r="K44" s="299"/>
      <c r="L44" s="18" t="s">
        <v>9</v>
      </c>
      <c r="M44" s="27">
        <v>1</v>
      </c>
      <c r="N44" s="370">
        <v>0.5</v>
      </c>
      <c r="O44" s="370"/>
      <c r="P44" s="370">
        <v>0.5</v>
      </c>
      <c r="Q44" s="370"/>
      <c r="R44" s="370"/>
      <c r="S44" s="370"/>
      <c r="T44" s="370"/>
      <c r="U44" s="370"/>
      <c r="V44" s="370"/>
      <c r="W44" s="370"/>
      <c r="X44" s="138"/>
      <c r="Y44" s="138"/>
      <c r="Z44" s="139"/>
    </row>
    <row r="45" spans="1:26">
      <c r="A45" s="11" t="s">
        <v>150</v>
      </c>
      <c r="B45" s="12" t="s">
        <v>151</v>
      </c>
      <c r="C45" s="13"/>
      <c r="D45" s="11"/>
      <c r="E45" s="12"/>
      <c r="F45" s="13"/>
      <c r="G45" s="18"/>
      <c r="H45" s="14" t="s">
        <v>262</v>
      </c>
      <c r="I45" s="14" t="s">
        <v>262</v>
      </c>
      <c r="J45" s="297"/>
      <c r="K45" s="299">
        <f t="shared" si="7"/>
        <v>0</v>
      </c>
      <c r="L45" s="18"/>
      <c r="M45" s="1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119"/>
      <c r="Y45" s="119"/>
      <c r="Z45" s="120"/>
    </row>
    <row r="46" spans="1:26">
      <c r="A46" s="11"/>
      <c r="B46" s="12"/>
      <c r="C46" s="13"/>
      <c r="D46" s="11" t="s">
        <v>254</v>
      </c>
      <c r="E46" s="12" t="s">
        <v>259</v>
      </c>
      <c r="F46" s="13" t="s">
        <v>233</v>
      </c>
      <c r="G46" s="18" t="s">
        <v>207</v>
      </c>
      <c r="H46" s="26">
        <f t="shared" si="8"/>
        <v>42830</v>
      </c>
      <c r="I46" s="26">
        <f t="shared" si="6"/>
        <v>42830</v>
      </c>
      <c r="J46" s="297"/>
      <c r="K46" s="299">
        <f t="shared" si="7"/>
        <v>1.5</v>
      </c>
      <c r="L46" s="18" t="s">
        <v>9</v>
      </c>
      <c r="M46" s="16">
        <v>1</v>
      </c>
      <c r="N46" s="291"/>
      <c r="O46" s="291"/>
      <c r="P46" s="291"/>
      <c r="Q46" s="291"/>
      <c r="R46" s="291"/>
      <c r="S46" s="291">
        <v>0.5</v>
      </c>
      <c r="T46" s="291"/>
      <c r="U46" s="291">
        <v>1</v>
      </c>
      <c r="V46" s="291"/>
      <c r="W46" s="291"/>
      <c r="X46" s="119"/>
      <c r="Y46" s="119"/>
      <c r="Z46" s="120"/>
    </row>
    <row r="47" spans="1:26">
      <c r="A47" s="11"/>
      <c r="B47" s="12"/>
      <c r="C47" s="13"/>
      <c r="D47" s="11" t="s">
        <v>231</v>
      </c>
      <c r="E47" s="12" t="s">
        <v>258</v>
      </c>
      <c r="F47" s="13" t="s">
        <v>233</v>
      </c>
      <c r="G47" s="18"/>
      <c r="H47" s="26"/>
      <c r="I47" s="26"/>
      <c r="J47" s="297"/>
      <c r="K47" s="299"/>
      <c r="L47" s="18" t="s">
        <v>9</v>
      </c>
      <c r="M47" s="16">
        <v>1</v>
      </c>
      <c r="N47" s="291"/>
      <c r="O47" s="291">
        <v>0.5</v>
      </c>
      <c r="P47" s="291"/>
      <c r="Q47" s="291"/>
      <c r="R47" s="291"/>
      <c r="S47" s="291"/>
      <c r="T47" s="291"/>
      <c r="U47" s="291"/>
      <c r="V47" s="291"/>
      <c r="W47" s="291"/>
      <c r="X47" s="119"/>
      <c r="Y47" s="119"/>
      <c r="Z47" s="120"/>
    </row>
    <row r="48" spans="1:26">
      <c r="A48" s="11" t="s">
        <v>152</v>
      </c>
      <c r="B48" s="12" t="s">
        <v>153</v>
      </c>
      <c r="C48" s="13"/>
      <c r="D48" s="11"/>
      <c r="E48" s="12"/>
      <c r="F48" s="13"/>
      <c r="G48" s="18"/>
      <c r="H48" s="14" t="s">
        <v>262</v>
      </c>
      <c r="I48" s="14" t="s">
        <v>262</v>
      </c>
      <c r="J48" s="297"/>
      <c r="K48" s="299">
        <f t="shared" si="7"/>
        <v>0</v>
      </c>
      <c r="L48" s="18"/>
      <c r="M48" s="1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119"/>
      <c r="Y48" s="119"/>
      <c r="Z48" s="120"/>
    </row>
    <row r="49" spans="1:26">
      <c r="A49" s="11"/>
      <c r="B49" s="12"/>
      <c r="C49" s="13"/>
      <c r="D49" s="11" t="s">
        <v>254</v>
      </c>
      <c r="E49" s="12" t="s">
        <v>259</v>
      </c>
      <c r="F49" s="13" t="s">
        <v>233</v>
      </c>
      <c r="G49" s="18" t="s">
        <v>207</v>
      </c>
      <c r="H49" s="26">
        <f t="shared" si="8"/>
        <v>42830</v>
      </c>
      <c r="I49" s="26">
        <f t="shared" si="6"/>
        <v>42830</v>
      </c>
      <c r="J49" s="297"/>
      <c r="K49" s="299">
        <f t="shared" si="7"/>
        <v>4.5</v>
      </c>
      <c r="L49" s="18" t="s">
        <v>9</v>
      </c>
      <c r="M49" s="16">
        <v>1</v>
      </c>
      <c r="N49" s="291"/>
      <c r="O49" s="291"/>
      <c r="P49" s="291"/>
      <c r="Q49" s="291"/>
      <c r="R49" s="291"/>
      <c r="S49" s="291">
        <v>0.5</v>
      </c>
      <c r="T49" s="291">
        <v>2</v>
      </c>
      <c r="U49" s="291">
        <v>2</v>
      </c>
      <c r="V49" s="291"/>
      <c r="W49" s="291"/>
      <c r="X49" s="119"/>
      <c r="Y49" s="119"/>
      <c r="Z49" s="120"/>
    </row>
    <row r="50" spans="1:26">
      <c r="A50" s="11"/>
      <c r="B50" s="12"/>
      <c r="C50" s="13"/>
      <c r="D50" s="11" t="s">
        <v>231</v>
      </c>
      <c r="E50" s="12" t="s">
        <v>258</v>
      </c>
      <c r="F50" s="13" t="s">
        <v>233</v>
      </c>
      <c r="G50" s="18"/>
      <c r="H50" s="26"/>
      <c r="I50" s="26"/>
      <c r="J50" s="297"/>
      <c r="K50" s="299"/>
      <c r="L50" s="18" t="s">
        <v>9</v>
      </c>
      <c r="M50" s="16">
        <v>1</v>
      </c>
      <c r="N50" s="291"/>
      <c r="O50" s="291">
        <v>0.5</v>
      </c>
      <c r="P50" s="291">
        <v>1</v>
      </c>
      <c r="Q50" s="291"/>
      <c r="R50" s="291"/>
      <c r="S50" s="291"/>
      <c r="T50" s="291"/>
      <c r="U50" s="291"/>
      <c r="V50" s="291"/>
      <c r="W50" s="291"/>
      <c r="X50" s="119"/>
      <c r="Y50" s="119"/>
      <c r="Z50" s="120"/>
    </row>
    <row r="51" spans="1:26">
      <c r="A51" s="11" t="s">
        <v>158</v>
      </c>
      <c r="B51" s="12" t="s">
        <v>159</v>
      </c>
      <c r="C51" s="13"/>
      <c r="D51" s="11"/>
      <c r="E51" s="12"/>
      <c r="F51" s="13"/>
      <c r="G51" s="18"/>
      <c r="H51" s="14" t="s">
        <v>262</v>
      </c>
      <c r="I51" s="14" t="s">
        <v>262</v>
      </c>
      <c r="J51" s="297"/>
      <c r="K51" s="299">
        <f t="shared" si="7"/>
        <v>0</v>
      </c>
      <c r="L51" s="18"/>
      <c r="M51" s="1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119"/>
      <c r="Y51" s="119"/>
      <c r="Z51" s="120"/>
    </row>
    <row r="52" spans="1:26">
      <c r="A52" s="11"/>
      <c r="B52" s="12"/>
      <c r="C52" s="13"/>
      <c r="D52" s="11" t="s">
        <v>254</v>
      </c>
      <c r="E52" s="12" t="s">
        <v>259</v>
      </c>
      <c r="F52" s="13" t="s">
        <v>233</v>
      </c>
      <c r="G52" s="18" t="s">
        <v>207</v>
      </c>
      <c r="H52" s="26">
        <f>IF(E52="","",$H$1)</f>
        <v>42830</v>
      </c>
      <c r="I52" s="26">
        <f t="shared" si="6"/>
        <v>42830</v>
      </c>
      <c r="J52" s="297"/>
      <c r="K52" s="299">
        <f t="shared" si="7"/>
        <v>1.5</v>
      </c>
      <c r="L52" s="18" t="s">
        <v>9</v>
      </c>
      <c r="M52" s="16">
        <v>1</v>
      </c>
      <c r="N52" s="291"/>
      <c r="O52" s="291"/>
      <c r="P52" s="291"/>
      <c r="Q52" s="291"/>
      <c r="R52" s="291"/>
      <c r="S52" s="291">
        <v>0.5</v>
      </c>
      <c r="T52" s="291"/>
      <c r="U52" s="291">
        <v>1</v>
      </c>
      <c r="V52" s="291"/>
      <c r="W52" s="291"/>
      <c r="X52" s="119"/>
      <c r="Y52" s="119"/>
      <c r="Z52" s="120"/>
    </row>
    <row r="53" spans="1:26">
      <c r="A53" s="11"/>
      <c r="B53" s="12"/>
      <c r="C53" s="13"/>
      <c r="D53" s="11" t="s">
        <v>254</v>
      </c>
      <c r="E53" s="12" t="s">
        <v>258</v>
      </c>
      <c r="F53" s="13" t="s">
        <v>233</v>
      </c>
      <c r="G53" s="18"/>
      <c r="H53" s="26"/>
      <c r="I53" s="26"/>
      <c r="J53" s="297"/>
      <c r="K53" s="299"/>
      <c r="L53" s="18" t="s">
        <v>9</v>
      </c>
      <c r="M53" s="16">
        <v>1</v>
      </c>
      <c r="N53" s="291">
        <v>0.5</v>
      </c>
      <c r="O53" s="291">
        <v>1</v>
      </c>
      <c r="P53" s="291"/>
      <c r="Q53" s="291"/>
      <c r="R53" s="291"/>
      <c r="S53" s="291"/>
      <c r="T53" s="291"/>
      <c r="U53" s="291"/>
      <c r="V53" s="291"/>
      <c r="W53" s="291"/>
      <c r="X53" s="119"/>
      <c r="Y53" s="119"/>
      <c r="Z53" s="120"/>
    </row>
    <row r="54" spans="1:26">
      <c r="A54" s="11" t="s">
        <v>96</v>
      </c>
      <c r="B54" s="12" t="str">
        <f>IF(A54="","",IFERROR(VLOOKUP(A54,Story!C:D,2,FALSE),""))</f>
        <v>技术协助</v>
      </c>
      <c r="C54" s="13"/>
      <c r="D54" s="11"/>
      <c r="E54" s="12"/>
      <c r="F54" s="13"/>
      <c r="G54" s="18"/>
      <c r="H54" s="14" t="str">
        <f t="shared" si="8"/>
        <v/>
      </c>
      <c r="I54" s="14" t="str">
        <f t="shared" si="6"/>
        <v/>
      </c>
      <c r="J54" s="297"/>
      <c r="K54" s="297">
        <f t="shared" si="7"/>
        <v>0</v>
      </c>
      <c r="L54" s="11" t="str">
        <f t="shared" ref="L54" si="11">IF(E54="","","未开始")</f>
        <v/>
      </c>
      <c r="M54" s="1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119"/>
      <c r="Y54" s="119"/>
      <c r="Z54" s="120"/>
    </row>
    <row r="55" spans="1:26">
      <c r="A55" s="11"/>
      <c r="B55" s="12" t="str">
        <f>IF(A55="","",IFERROR(VLOOKUP(A55,Story!C:D,2,FALSE),""))</f>
        <v/>
      </c>
      <c r="C55" s="13"/>
      <c r="D55" s="11" t="s">
        <v>265</v>
      </c>
      <c r="E55" s="12" t="s">
        <v>266</v>
      </c>
      <c r="F55" s="13" t="s">
        <v>59</v>
      </c>
      <c r="G55" s="18" t="s">
        <v>207</v>
      </c>
      <c r="H55" s="14">
        <f t="shared" si="8"/>
        <v>42830</v>
      </c>
      <c r="I55" s="14">
        <v>42839</v>
      </c>
      <c r="J55" s="297"/>
      <c r="K55" s="297">
        <f t="shared" si="7"/>
        <v>4</v>
      </c>
      <c r="L55" s="11" t="s">
        <v>9</v>
      </c>
      <c r="M55" s="16"/>
      <c r="N55" s="291">
        <v>1</v>
      </c>
      <c r="O55" s="291"/>
      <c r="P55" s="291"/>
      <c r="Q55" s="291"/>
      <c r="R55" s="291"/>
      <c r="S55" s="291">
        <v>2</v>
      </c>
      <c r="T55" s="291"/>
      <c r="U55" s="291"/>
      <c r="V55" s="291"/>
      <c r="W55" s="291">
        <v>1</v>
      </c>
      <c r="X55" s="119"/>
      <c r="Y55" s="119"/>
      <c r="Z55" s="120"/>
    </row>
    <row r="56" spans="1:26">
      <c r="A56" s="11"/>
      <c r="B56" s="12" t="str">
        <f>IF(A56="","",IFERROR(VLOOKUP(A56,Story!C:D,2,FALSE),""))</f>
        <v/>
      </c>
      <c r="C56" s="13"/>
      <c r="D56" s="11" t="s">
        <v>265</v>
      </c>
      <c r="E56" s="12" t="s">
        <v>267</v>
      </c>
      <c r="F56" s="13" t="s">
        <v>59</v>
      </c>
      <c r="G56" s="18" t="s">
        <v>207</v>
      </c>
      <c r="H56" s="14">
        <f t="shared" si="8"/>
        <v>42830</v>
      </c>
      <c r="I56" s="14">
        <v>42839</v>
      </c>
      <c r="J56" s="297"/>
      <c r="K56" s="297">
        <f t="shared" si="7"/>
        <v>1.5</v>
      </c>
      <c r="L56" s="11" t="s">
        <v>9</v>
      </c>
      <c r="M56" s="16"/>
      <c r="N56" s="291">
        <v>0.5</v>
      </c>
      <c r="O56" s="291"/>
      <c r="P56" s="291">
        <v>1</v>
      </c>
      <c r="Q56" s="291"/>
      <c r="R56" s="291"/>
      <c r="S56" s="291"/>
      <c r="T56" s="291"/>
      <c r="U56" s="291"/>
      <c r="V56" s="291"/>
      <c r="W56" s="291"/>
      <c r="X56" s="119"/>
      <c r="Y56" s="119"/>
      <c r="Z56" s="120"/>
    </row>
    <row r="57" spans="1:26">
      <c r="A57" s="11"/>
      <c r="B57" s="12" t="str">
        <f>IF(A57="","",IFERROR(VLOOKUP(A57,Story!C:D,2,FALSE),""))</f>
        <v/>
      </c>
      <c r="C57" s="13"/>
      <c r="D57" s="11" t="s">
        <v>265</v>
      </c>
      <c r="E57" s="12" t="s">
        <v>268</v>
      </c>
      <c r="F57" s="13" t="s">
        <v>59</v>
      </c>
      <c r="G57" s="11" t="s">
        <v>207</v>
      </c>
      <c r="H57" s="14">
        <v>42831</v>
      </c>
      <c r="I57" s="14">
        <f t="shared" si="6"/>
        <v>42831</v>
      </c>
      <c r="J57" s="297"/>
      <c r="K57" s="297">
        <f t="shared" si="7"/>
        <v>5</v>
      </c>
      <c r="L57" s="11" t="s">
        <v>9</v>
      </c>
      <c r="M57" s="16">
        <v>1</v>
      </c>
      <c r="N57" s="291"/>
      <c r="O57" s="291">
        <v>4</v>
      </c>
      <c r="P57" s="291"/>
      <c r="Q57" s="291"/>
      <c r="R57" s="291"/>
      <c r="S57" s="291"/>
      <c r="T57" s="291">
        <v>1</v>
      </c>
      <c r="U57" s="291"/>
      <c r="V57" s="291"/>
      <c r="W57" s="291"/>
      <c r="X57" s="119"/>
      <c r="Y57" s="119"/>
      <c r="Z57" s="120"/>
    </row>
    <row r="58" spans="1:26">
      <c r="A58" s="11"/>
      <c r="B58" s="12" t="str">
        <f>IF(A58="","",IFERROR(VLOOKUP(A58,Story!C:D,2,FALSE),""))</f>
        <v/>
      </c>
      <c r="C58" s="13"/>
      <c r="D58" s="11" t="s">
        <v>269</v>
      </c>
      <c r="E58" s="12" t="s">
        <v>270</v>
      </c>
      <c r="F58" s="13" t="s">
        <v>59</v>
      </c>
      <c r="G58" s="11" t="s">
        <v>207</v>
      </c>
      <c r="H58" s="14">
        <f>IF(E58="","",$H$1)</f>
        <v>42830</v>
      </c>
      <c r="I58" s="14">
        <f t="shared" si="6"/>
        <v>42830</v>
      </c>
      <c r="J58" s="297"/>
      <c r="K58" s="297">
        <f t="shared" si="7"/>
        <v>4.5</v>
      </c>
      <c r="L58" s="11" t="s">
        <v>9</v>
      </c>
      <c r="M58" s="16"/>
      <c r="N58" s="291">
        <v>0.5</v>
      </c>
      <c r="O58" s="291">
        <v>1</v>
      </c>
      <c r="P58" s="291">
        <v>1</v>
      </c>
      <c r="Q58" s="291"/>
      <c r="R58" s="291"/>
      <c r="S58" s="291"/>
      <c r="T58" s="291">
        <v>0.5</v>
      </c>
      <c r="U58" s="291"/>
      <c r="V58" s="291">
        <v>1.5</v>
      </c>
      <c r="W58" s="291"/>
      <c r="X58" s="119"/>
      <c r="Y58" s="119"/>
      <c r="Z58" s="120"/>
    </row>
    <row r="59" spans="1:26">
      <c r="A59" s="11" t="s">
        <v>162</v>
      </c>
      <c r="B59" s="12" t="str">
        <f>IF(A59="","",IFERROR(VLOOKUP(A59,Story!C:D,2,FALSE),""))</f>
        <v>发布版本</v>
      </c>
      <c r="C59" s="13"/>
      <c r="D59" s="11" t="s">
        <v>235</v>
      </c>
      <c r="E59" s="12"/>
      <c r="F59" s="13" t="s">
        <v>30</v>
      </c>
      <c r="G59" s="11" t="s">
        <v>207</v>
      </c>
      <c r="H59" s="14">
        <f>IF(E59=H79,"",$H$1)</f>
        <v>42830</v>
      </c>
      <c r="I59" s="14" t="str">
        <f t="shared" si="6"/>
        <v/>
      </c>
      <c r="J59" s="297"/>
      <c r="K59" s="297">
        <f t="shared" si="7"/>
        <v>2</v>
      </c>
      <c r="L59" s="11" t="s">
        <v>9</v>
      </c>
      <c r="M59" s="16">
        <v>1</v>
      </c>
      <c r="N59" s="291"/>
      <c r="O59" s="291"/>
      <c r="P59" s="291"/>
      <c r="Q59" s="291"/>
      <c r="R59" s="291"/>
      <c r="S59" s="291"/>
      <c r="T59" s="291">
        <v>2</v>
      </c>
      <c r="U59" s="291"/>
      <c r="V59" s="291"/>
      <c r="W59" s="291"/>
      <c r="X59" s="119"/>
      <c r="Y59" s="119"/>
      <c r="Z59" s="120"/>
    </row>
    <row r="60" spans="1:26">
      <c r="A60" s="18" t="s">
        <v>148</v>
      </c>
      <c r="B60" s="12" t="str">
        <f>IF(A60="","",IFERROR(VLOOKUP(A60,Story!C:D,2,FALSE),""))</f>
        <v>翻译语言设置</v>
      </c>
      <c r="C60" s="13"/>
      <c r="D60" s="11"/>
      <c r="E60" s="12"/>
      <c r="F60" s="13"/>
      <c r="G60" s="11"/>
      <c r="H60" s="14" t="str">
        <f t="shared" si="8"/>
        <v/>
      </c>
      <c r="I60" s="14" t="str">
        <f t="shared" si="6"/>
        <v/>
      </c>
      <c r="J60" s="297"/>
      <c r="K60" s="297">
        <f t="shared" si="7"/>
        <v>0</v>
      </c>
      <c r="L60" s="11"/>
      <c r="M60" s="16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119"/>
      <c r="Y60" s="119"/>
      <c r="Z60" s="120"/>
    </row>
    <row r="61" spans="1:26">
      <c r="A61" s="18"/>
      <c r="B61" s="12" t="str">
        <f>IF(A61="","",IFERROR(VLOOKUP(A61,Story!C:D,2,FALSE),""))</f>
        <v/>
      </c>
      <c r="C61" s="13"/>
      <c r="D61" s="11" t="s">
        <v>223</v>
      </c>
      <c r="E61" s="12" t="s">
        <v>271</v>
      </c>
      <c r="F61" s="13" t="s">
        <v>30</v>
      </c>
      <c r="G61" s="11" t="s">
        <v>207</v>
      </c>
      <c r="H61" s="14">
        <v>42836</v>
      </c>
      <c r="I61" s="14">
        <v>42837</v>
      </c>
      <c r="J61" s="297"/>
      <c r="K61" s="297"/>
      <c r="L61" s="11" t="s">
        <v>9</v>
      </c>
      <c r="M61" s="16">
        <v>1</v>
      </c>
      <c r="N61" s="291"/>
      <c r="O61" s="291"/>
      <c r="P61" s="291"/>
      <c r="Q61" s="291"/>
      <c r="R61" s="291"/>
      <c r="S61" s="291"/>
      <c r="T61" s="291">
        <v>1</v>
      </c>
      <c r="U61" s="291">
        <v>3</v>
      </c>
      <c r="V61" s="291"/>
      <c r="W61" s="291"/>
      <c r="X61" s="119"/>
      <c r="Y61" s="119"/>
      <c r="Z61" s="120"/>
    </row>
    <row r="62" spans="1:26">
      <c r="A62" s="18"/>
      <c r="B62" s="12" t="str">
        <f>IF(A62="","",IFERROR(VLOOKUP(A62,Story!C:D,2,FALSE),""))</f>
        <v/>
      </c>
      <c r="C62" s="13"/>
      <c r="D62" s="11" t="s">
        <v>223</v>
      </c>
      <c r="E62" s="12" t="s">
        <v>272</v>
      </c>
      <c r="F62" s="13" t="s">
        <v>30</v>
      </c>
      <c r="G62" s="11" t="s">
        <v>207</v>
      </c>
      <c r="H62" s="14">
        <v>42836</v>
      </c>
      <c r="I62" s="14">
        <v>42836</v>
      </c>
      <c r="J62" s="297"/>
      <c r="K62" s="297"/>
      <c r="L62" s="11" t="s">
        <v>9</v>
      </c>
      <c r="M62" s="16">
        <v>1</v>
      </c>
      <c r="N62" s="291"/>
      <c r="O62" s="291"/>
      <c r="P62" s="291"/>
      <c r="Q62" s="291"/>
      <c r="R62" s="291"/>
      <c r="S62" s="291"/>
      <c r="T62" s="291">
        <v>3</v>
      </c>
      <c r="U62" s="291"/>
      <c r="V62" s="291"/>
      <c r="W62" s="291"/>
      <c r="X62" s="119"/>
      <c r="Y62" s="119"/>
      <c r="Z62" s="120"/>
    </row>
    <row r="63" spans="1:26">
      <c r="A63" s="18"/>
      <c r="B63" s="12" t="str">
        <f>IF(A63="","",IFERROR(VLOOKUP(A63,Story!C:D,2,FALSE),""))</f>
        <v/>
      </c>
      <c r="C63" s="13"/>
      <c r="D63" s="11" t="s">
        <v>223</v>
      </c>
      <c r="E63" s="12" t="s">
        <v>273</v>
      </c>
      <c r="F63" s="13" t="s">
        <v>30</v>
      </c>
      <c r="G63" s="11" t="s">
        <v>207</v>
      </c>
      <c r="H63" s="14">
        <v>42836</v>
      </c>
      <c r="I63" s="14">
        <v>42837</v>
      </c>
      <c r="J63" s="297"/>
      <c r="K63" s="297"/>
      <c r="L63" s="11" t="s">
        <v>9</v>
      </c>
      <c r="M63" s="16">
        <v>1</v>
      </c>
      <c r="N63" s="291"/>
      <c r="O63" s="291"/>
      <c r="P63" s="291"/>
      <c r="Q63" s="291"/>
      <c r="R63" s="291"/>
      <c r="S63" s="291"/>
      <c r="T63" s="291">
        <v>2</v>
      </c>
      <c r="U63" s="291">
        <v>2</v>
      </c>
      <c r="V63" s="291"/>
      <c r="W63" s="291"/>
      <c r="X63" s="119"/>
      <c r="Y63" s="119"/>
      <c r="Z63" s="120"/>
    </row>
    <row r="64" spans="1:26">
      <c r="A64" s="18"/>
      <c r="B64" s="12" t="str">
        <f>IF(A64="","",IFERROR(VLOOKUP(A64,Story!C:D,2,FALSE),""))</f>
        <v/>
      </c>
      <c r="C64" s="13"/>
      <c r="D64" s="11" t="s">
        <v>223</v>
      </c>
      <c r="E64" s="12" t="s">
        <v>274</v>
      </c>
      <c r="F64" s="13" t="s">
        <v>30</v>
      </c>
      <c r="G64" s="11" t="s">
        <v>207</v>
      </c>
      <c r="H64" s="14">
        <v>42837</v>
      </c>
      <c r="I64" s="14">
        <v>42837</v>
      </c>
      <c r="J64" s="297"/>
      <c r="K64" s="297"/>
      <c r="L64" s="11" t="s">
        <v>9</v>
      </c>
      <c r="M64" s="16">
        <v>1</v>
      </c>
      <c r="N64" s="291"/>
      <c r="O64" s="291"/>
      <c r="P64" s="291"/>
      <c r="Q64" s="291"/>
      <c r="R64" s="291"/>
      <c r="S64" s="291"/>
      <c r="T64" s="291"/>
      <c r="U64" s="291">
        <v>3</v>
      </c>
      <c r="V64" s="291">
        <v>3</v>
      </c>
      <c r="W64" s="291"/>
      <c r="X64" s="119"/>
      <c r="Y64" s="119"/>
      <c r="Z64" s="120"/>
    </row>
    <row r="65" spans="1:26">
      <c r="A65" s="18"/>
      <c r="B65" s="12"/>
      <c r="C65" s="13"/>
      <c r="D65" s="11" t="s">
        <v>223</v>
      </c>
      <c r="E65" s="12" t="s">
        <v>275</v>
      </c>
      <c r="F65" s="13" t="s">
        <v>30</v>
      </c>
      <c r="G65" s="11" t="s">
        <v>207</v>
      </c>
      <c r="H65" s="14">
        <v>42838</v>
      </c>
      <c r="I65" s="14">
        <v>42838</v>
      </c>
      <c r="J65" s="297"/>
      <c r="K65" s="297"/>
      <c r="L65" s="11" t="s">
        <v>9</v>
      </c>
      <c r="M65" s="16">
        <v>1</v>
      </c>
      <c r="N65" s="291"/>
      <c r="O65" s="291"/>
      <c r="P65" s="291"/>
      <c r="Q65" s="291"/>
      <c r="R65" s="291"/>
      <c r="S65" s="291"/>
      <c r="T65" s="291"/>
      <c r="U65" s="291"/>
      <c r="V65" s="291">
        <v>2.5</v>
      </c>
      <c r="W65" s="291"/>
      <c r="X65" s="119"/>
      <c r="Y65" s="119"/>
      <c r="Z65" s="120"/>
    </row>
    <row r="66" spans="1:26">
      <c r="A66" s="18"/>
      <c r="B66" s="12"/>
      <c r="C66" s="13"/>
      <c r="D66" s="11" t="s">
        <v>223</v>
      </c>
      <c r="E66" s="12" t="s">
        <v>276</v>
      </c>
      <c r="F66" s="13" t="s">
        <v>30</v>
      </c>
      <c r="G66" s="11" t="s">
        <v>207</v>
      </c>
      <c r="H66" s="14">
        <v>42838</v>
      </c>
      <c r="I66" s="14">
        <v>42838</v>
      </c>
      <c r="J66" s="297"/>
      <c r="K66" s="297"/>
      <c r="L66" s="11" t="s">
        <v>9</v>
      </c>
      <c r="M66" s="16">
        <v>1</v>
      </c>
      <c r="N66" s="291"/>
      <c r="O66" s="291"/>
      <c r="P66" s="291"/>
      <c r="Q66" s="291"/>
      <c r="R66" s="291"/>
      <c r="S66" s="291"/>
      <c r="T66" s="291"/>
      <c r="U66" s="291"/>
      <c r="V66" s="291">
        <v>2.5</v>
      </c>
      <c r="W66" s="291"/>
      <c r="X66" s="119"/>
      <c r="Y66" s="119"/>
      <c r="Z66" s="120"/>
    </row>
    <row r="67" spans="1:26">
      <c r="A67" s="18"/>
      <c r="B67" s="12"/>
      <c r="C67" s="13"/>
      <c r="D67" s="11" t="s">
        <v>196</v>
      </c>
      <c r="E67" s="12" t="s">
        <v>277</v>
      </c>
      <c r="F67" s="13" t="s">
        <v>30</v>
      </c>
      <c r="G67" s="11" t="s">
        <v>207</v>
      </c>
      <c r="H67" s="14">
        <v>42839</v>
      </c>
      <c r="I67" s="14">
        <v>42839</v>
      </c>
      <c r="J67" s="297"/>
      <c r="K67" s="297"/>
      <c r="L67" s="11" t="s">
        <v>9</v>
      </c>
      <c r="M67" s="16">
        <v>1</v>
      </c>
      <c r="N67" s="291"/>
      <c r="O67" s="291"/>
      <c r="P67" s="291"/>
      <c r="Q67" s="291"/>
      <c r="R67" s="291"/>
      <c r="S67" s="291"/>
      <c r="T67" s="291"/>
      <c r="U67" s="291"/>
      <c r="V67" s="291"/>
      <c r="W67" s="291">
        <v>7</v>
      </c>
      <c r="X67" s="119"/>
      <c r="Y67" s="119"/>
      <c r="Z67" s="120"/>
    </row>
    <row r="68" spans="1:26">
      <c r="A68" s="18"/>
      <c r="B68" s="12"/>
      <c r="C68" s="13"/>
      <c r="D68" s="11" t="s">
        <v>223</v>
      </c>
      <c r="E68" s="12" t="s">
        <v>278</v>
      </c>
      <c r="F68" s="13" t="s">
        <v>30</v>
      </c>
      <c r="G68" s="11" t="s">
        <v>207</v>
      </c>
      <c r="H68" s="14">
        <v>42839</v>
      </c>
      <c r="I68" s="14">
        <v>42839</v>
      </c>
      <c r="J68" s="297"/>
      <c r="K68" s="297"/>
      <c r="L68" s="11" t="s">
        <v>9</v>
      </c>
      <c r="M68" s="16">
        <v>1</v>
      </c>
      <c r="N68" s="291"/>
      <c r="O68" s="291"/>
      <c r="P68" s="291"/>
      <c r="Q68" s="291"/>
      <c r="R68" s="291"/>
      <c r="S68" s="291"/>
      <c r="T68" s="291"/>
      <c r="U68" s="291"/>
      <c r="V68" s="291"/>
      <c r="W68" s="291">
        <v>1</v>
      </c>
      <c r="X68" s="119"/>
      <c r="Y68" s="119"/>
      <c r="Z68" s="120"/>
    </row>
    <row r="69" spans="1:26">
      <c r="A69" s="18"/>
      <c r="B69" s="12"/>
      <c r="C69" s="13"/>
      <c r="D69" s="11"/>
      <c r="E69" s="12"/>
      <c r="F69" s="13" t="s">
        <v>30</v>
      </c>
      <c r="G69" s="11" t="s">
        <v>207</v>
      </c>
      <c r="H69" s="14"/>
      <c r="I69" s="14"/>
      <c r="J69" s="297"/>
      <c r="K69" s="297"/>
      <c r="L69" s="11"/>
      <c r="M69" s="16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119"/>
      <c r="Y69" s="119"/>
      <c r="Z69" s="120"/>
    </row>
    <row r="70" spans="1:26">
      <c r="A70" s="18"/>
      <c r="B70" s="12"/>
      <c r="C70" s="13"/>
      <c r="D70" s="11"/>
      <c r="E70" s="12"/>
      <c r="F70" s="13"/>
      <c r="G70" s="11"/>
      <c r="H70" s="14"/>
      <c r="I70" s="14"/>
      <c r="J70" s="297"/>
      <c r="K70" s="297"/>
      <c r="L70" s="11"/>
      <c r="M70" s="16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119"/>
      <c r="Y70" s="119"/>
      <c r="Z70" s="120"/>
    </row>
    <row r="71" spans="1:26">
      <c r="A71" s="18"/>
      <c r="B71" s="12" t="str">
        <f>IF(A71="","",IFERROR(VLOOKUP(A71,Story!C:D,2,FALSE),""))</f>
        <v/>
      </c>
      <c r="C71" s="13"/>
      <c r="D71" s="11"/>
      <c r="E71" s="12"/>
      <c r="F71" s="13"/>
      <c r="G71" s="11"/>
      <c r="H71" s="14" t="str">
        <f t="shared" ref="H71" si="12">IF(E71="","",$H$1)</f>
        <v/>
      </c>
      <c r="I71" s="14" t="str">
        <f t="shared" ref="I71" si="13">IF(E71="","",IF(H71+J71/8&gt;$I$1,$I$1,H71+J71/8))</f>
        <v/>
      </c>
      <c r="J71" s="297"/>
      <c r="K71" s="297"/>
      <c r="L71" s="11"/>
      <c r="M71" s="16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119"/>
      <c r="Y71" s="119"/>
      <c r="Z71" s="120"/>
    </row>
    <row r="72" spans="1:26">
      <c r="A72" s="18" t="s">
        <v>102</v>
      </c>
      <c r="B72" s="12" t="str">
        <f>IF(A72="","",IFERROR(VLOOKUP(A72,Story!C:D,2,FALSE),""))</f>
        <v>学习QxPlugin产品框架</v>
      </c>
      <c r="C72" s="13"/>
      <c r="D72" s="11"/>
      <c r="E72" s="12"/>
      <c r="F72" s="13"/>
      <c r="G72" s="11"/>
      <c r="H72" s="14" t="str">
        <f t="shared" ref="H72:H79" si="14">IF(E72="","",$H$1)</f>
        <v/>
      </c>
      <c r="I72" s="14" t="str">
        <f t="shared" ref="I72:I79" si="15">IF(E72="","",IF(H72+J72/8&gt;$I$1,$I$1,H72+J72/8))</f>
        <v/>
      </c>
      <c r="J72" s="297"/>
      <c r="K72" s="297"/>
      <c r="L72" s="11"/>
      <c r="M72" s="16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119"/>
      <c r="Y72" s="119"/>
      <c r="Z72" s="120"/>
    </row>
    <row r="73" spans="1:26">
      <c r="A73" s="18"/>
      <c r="B73" s="12" t="str">
        <f>IF(A73="","",IFERROR(VLOOKUP(A73,Story!C:D,2,FALSE),""))</f>
        <v/>
      </c>
      <c r="C73" s="13"/>
      <c r="D73" s="11" t="s">
        <v>279</v>
      </c>
      <c r="E73" s="12" t="s">
        <v>280</v>
      </c>
      <c r="F73" s="13" t="s">
        <v>77</v>
      </c>
      <c r="G73" s="11" t="s">
        <v>207</v>
      </c>
      <c r="H73" s="14">
        <v>42837</v>
      </c>
      <c r="I73" s="14">
        <v>42839</v>
      </c>
      <c r="J73" s="297"/>
      <c r="K73" s="297">
        <v>24</v>
      </c>
      <c r="L73" s="11" t="s">
        <v>9</v>
      </c>
      <c r="M73" s="16">
        <v>1</v>
      </c>
      <c r="N73" s="291"/>
      <c r="O73" s="291"/>
      <c r="P73" s="291"/>
      <c r="Q73" s="291"/>
      <c r="R73" s="291"/>
      <c r="S73" s="291"/>
      <c r="T73" s="291"/>
      <c r="U73" s="291">
        <v>8</v>
      </c>
      <c r="V73" s="291">
        <v>8</v>
      </c>
      <c r="W73" s="291">
        <v>8</v>
      </c>
      <c r="X73" s="119"/>
      <c r="Y73" s="119"/>
      <c r="Z73" s="120"/>
    </row>
    <row r="74" spans="1:26">
      <c r="A74" s="18"/>
      <c r="B74" s="12" t="str">
        <f>IF(A74="","",IFERROR(VLOOKUP(A74,Story!C:D,2,FALSE),""))</f>
        <v/>
      </c>
      <c r="C74" s="13"/>
      <c r="D74" s="11"/>
      <c r="E74" s="12"/>
      <c r="F74" s="13"/>
      <c r="G74" s="11"/>
      <c r="H74" s="14" t="str">
        <f t="shared" si="14"/>
        <v/>
      </c>
      <c r="I74" s="14" t="str">
        <f t="shared" si="15"/>
        <v/>
      </c>
      <c r="J74" s="297"/>
      <c r="K74" s="297"/>
      <c r="L74" s="11"/>
      <c r="M74" s="16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119"/>
      <c r="Y74" s="119"/>
      <c r="Z74" s="120"/>
    </row>
    <row r="75" spans="1:26">
      <c r="A75" s="18" t="s">
        <v>108</v>
      </c>
      <c r="B75" s="12" t="str">
        <f>IF(A75="","",IFERROR(VLOOKUP(A75,Story!C:D,2,FALSE),""))</f>
        <v>补充测试用例</v>
      </c>
      <c r="C75" s="13"/>
      <c r="D75" s="11"/>
      <c r="E75" s="12"/>
      <c r="F75" s="13"/>
      <c r="G75" s="11"/>
      <c r="H75" s="14" t="str">
        <f t="shared" si="14"/>
        <v/>
      </c>
      <c r="I75" s="14" t="str">
        <f t="shared" si="15"/>
        <v/>
      </c>
      <c r="J75" s="297"/>
      <c r="K75" s="297"/>
      <c r="L75" s="11"/>
      <c r="M75" s="16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119"/>
      <c r="Y75" s="119"/>
      <c r="Z75" s="120"/>
    </row>
    <row r="76" spans="1:26">
      <c r="A76" s="18"/>
      <c r="B76" s="12" t="str">
        <f>IF(A76="","",IFERROR(VLOOKUP(A76,Story!C:D,2,FALSE),""))</f>
        <v/>
      </c>
      <c r="C76" s="13"/>
      <c r="D76" s="11" t="s">
        <v>231</v>
      </c>
      <c r="E76" s="12" t="s">
        <v>281</v>
      </c>
      <c r="F76" s="13" t="s">
        <v>233</v>
      </c>
      <c r="G76" s="11" t="s">
        <v>207</v>
      </c>
      <c r="H76" s="14">
        <f t="shared" si="14"/>
        <v>42830</v>
      </c>
      <c r="I76" s="14">
        <f t="shared" si="15"/>
        <v>42830</v>
      </c>
      <c r="J76" s="297"/>
      <c r="K76" s="297"/>
      <c r="L76" s="11" t="s">
        <v>9</v>
      </c>
      <c r="M76" s="16">
        <v>1</v>
      </c>
      <c r="N76" s="291"/>
      <c r="O76" s="291"/>
      <c r="P76" s="291">
        <v>5.5</v>
      </c>
      <c r="Q76" s="291"/>
      <c r="R76" s="291"/>
      <c r="S76" s="291">
        <v>3</v>
      </c>
      <c r="T76" s="291">
        <v>2.5</v>
      </c>
      <c r="U76" s="291"/>
      <c r="V76" s="291"/>
      <c r="W76" s="291"/>
      <c r="X76" s="119"/>
      <c r="Y76" s="119"/>
      <c r="Z76" s="120"/>
    </row>
    <row r="77" spans="1:26">
      <c r="A77" s="18" t="s">
        <v>164</v>
      </c>
      <c r="B77" s="12" t="str">
        <f>IF(A77="","",IFERROR(VLOOKUP(A77,Story!C:D,2,FALSE),""))</f>
        <v>回归测试</v>
      </c>
      <c r="C77" s="13"/>
      <c r="D77" s="11" t="s">
        <v>254</v>
      </c>
      <c r="E77" s="12" t="s">
        <v>282</v>
      </c>
      <c r="F77" s="13" t="s">
        <v>233</v>
      </c>
      <c r="G77" s="11" t="s">
        <v>207</v>
      </c>
      <c r="H77" s="14">
        <f>IF(E77="","",$H$1)</f>
        <v>42830</v>
      </c>
      <c r="I77" s="14">
        <f>IF(E77="","",IF(H77+J77/8&gt;$I$1,$I$1,H77+J77/8))</f>
        <v>42830</v>
      </c>
      <c r="J77" s="297"/>
      <c r="K77" s="297"/>
      <c r="L77" s="11" t="s">
        <v>9</v>
      </c>
      <c r="M77" s="16">
        <v>1</v>
      </c>
      <c r="N77" s="291"/>
      <c r="O77" s="291"/>
      <c r="P77" s="291"/>
      <c r="Q77" s="291"/>
      <c r="R77" s="291"/>
      <c r="S77" s="291"/>
      <c r="T77" s="291"/>
      <c r="U77" s="291"/>
      <c r="V77" s="291">
        <v>7</v>
      </c>
      <c r="W77" s="291">
        <v>6.5</v>
      </c>
      <c r="X77" s="119"/>
      <c r="Y77" s="119"/>
      <c r="Z77" s="120"/>
    </row>
    <row r="78" spans="1:26">
      <c r="A78" s="18"/>
      <c r="B78" s="12"/>
      <c r="C78" s="13"/>
      <c r="D78" s="11" t="s">
        <v>204</v>
      </c>
      <c r="E78" s="12" t="s">
        <v>283</v>
      </c>
      <c r="F78" s="13" t="s">
        <v>233</v>
      </c>
      <c r="G78" s="11" t="s">
        <v>207</v>
      </c>
      <c r="H78" s="14">
        <f t="shared" si="14"/>
        <v>42830</v>
      </c>
      <c r="I78" s="14">
        <f t="shared" si="15"/>
        <v>42830</v>
      </c>
      <c r="J78" s="297"/>
      <c r="K78" s="297"/>
      <c r="L78" s="11" t="s">
        <v>9</v>
      </c>
      <c r="M78" s="16">
        <v>1</v>
      </c>
      <c r="N78" s="291"/>
      <c r="O78" s="291"/>
      <c r="P78" s="291"/>
      <c r="Q78" s="291"/>
      <c r="R78" s="291"/>
      <c r="S78" s="291"/>
      <c r="T78" s="291"/>
      <c r="U78" s="291"/>
      <c r="V78" s="291">
        <v>1</v>
      </c>
      <c r="W78" s="291"/>
      <c r="X78" s="119"/>
      <c r="Y78" s="119"/>
      <c r="Z78" s="120"/>
    </row>
    <row r="79" spans="1:26">
      <c r="A79" s="18"/>
      <c r="B79" s="12" t="str">
        <f>IF(A79="","",IFERROR(VLOOKUP(A79,Story!C:D,2,FALSE),""))</f>
        <v/>
      </c>
      <c r="C79" s="13"/>
      <c r="D79" s="11" t="s">
        <v>204</v>
      </c>
      <c r="E79" s="12" t="s">
        <v>284</v>
      </c>
      <c r="F79" s="13" t="s">
        <v>233</v>
      </c>
      <c r="G79" s="11" t="s">
        <v>207</v>
      </c>
      <c r="H79" s="14">
        <f t="shared" si="14"/>
        <v>42830</v>
      </c>
      <c r="I79" s="14">
        <f t="shared" si="15"/>
        <v>42830</v>
      </c>
      <c r="J79" s="297"/>
      <c r="K79" s="297"/>
      <c r="L79" s="11" t="s">
        <v>9</v>
      </c>
      <c r="M79" s="16">
        <v>1</v>
      </c>
      <c r="N79" s="291"/>
      <c r="O79" s="291"/>
      <c r="P79" s="291"/>
      <c r="Q79" s="291"/>
      <c r="R79" s="291"/>
      <c r="S79" s="291"/>
      <c r="T79" s="291"/>
      <c r="U79" s="291"/>
      <c r="V79" s="291"/>
      <c r="W79" s="291">
        <v>1.5</v>
      </c>
      <c r="X79" s="119"/>
      <c r="Y79" s="119"/>
      <c r="Z79" s="120"/>
    </row>
    <row r="80" spans="1:26" s="4" customFormat="1">
      <c r="A80" s="540" t="s">
        <v>238</v>
      </c>
      <c r="B80" s="541"/>
      <c r="C80" s="541"/>
      <c r="D80" s="541"/>
      <c r="E80" s="541"/>
      <c r="F80" s="541"/>
      <c r="G80" s="541"/>
      <c r="H80" s="541"/>
      <c r="I80" s="542"/>
      <c r="J80" s="372">
        <f>SUM(J4:J79)</f>
        <v>0</v>
      </c>
      <c r="K80" s="372">
        <f>SUM(K4:K79)</f>
        <v>179</v>
      </c>
      <c r="L80" s="28"/>
      <c r="M80" s="29"/>
      <c r="N80" s="290" t="str">
        <f>MID("一二三四五六日",WEEKDAY($H$1,2),1)</f>
        <v>三</v>
      </c>
      <c r="O80" s="290" t="str">
        <f>MID("一二三四五六日",WEEKDAY($H$1+(COLUMN(O79)-COLUMN($N$2)),2),1)</f>
        <v>四</v>
      </c>
      <c r="P80" s="290" t="str">
        <f t="shared" ref="P80:W80" si="16">MID("一二三四五六日",WEEKDAY($H$1+(COLUMN(P79)-COLUMN($N$2)),2),1)</f>
        <v>五</v>
      </c>
      <c r="Q80" s="290" t="str">
        <f t="shared" si="16"/>
        <v>六</v>
      </c>
      <c r="R80" s="290" t="str">
        <f t="shared" si="16"/>
        <v>日</v>
      </c>
      <c r="S80" s="290" t="str">
        <f t="shared" si="16"/>
        <v>一</v>
      </c>
      <c r="T80" s="290" t="str">
        <f t="shared" si="16"/>
        <v>二</v>
      </c>
      <c r="U80" s="290" t="str">
        <f t="shared" si="16"/>
        <v>三</v>
      </c>
      <c r="V80" s="290" t="str">
        <f t="shared" si="16"/>
        <v>四</v>
      </c>
      <c r="W80" s="290" t="str">
        <f t="shared" si="16"/>
        <v>五</v>
      </c>
      <c r="X80" s="140"/>
      <c r="Y80" s="140"/>
      <c r="Z80" s="121"/>
    </row>
    <row r="81" spans="7:25">
      <c r="M81" s="30" t="s">
        <v>59</v>
      </c>
      <c r="N81" s="371">
        <f t="shared" ref="N81:Y86" si="17">SUMPRODUCT(($F$4:$F$79=$M81)*(N$4:N$79))</f>
        <v>8</v>
      </c>
      <c r="O81" s="371">
        <f t="shared" si="17"/>
        <v>9</v>
      </c>
      <c r="P81" s="371">
        <f t="shared" si="17"/>
        <v>8</v>
      </c>
      <c r="Q81" s="371">
        <f t="shared" si="17"/>
        <v>0</v>
      </c>
      <c r="R81" s="371">
        <f t="shared" si="17"/>
        <v>0</v>
      </c>
      <c r="S81" s="371">
        <f t="shared" si="17"/>
        <v>8</v>
      </c>
      <c r="T81" s="371">
        <f t="shared" si="17"/>
        <v>8</v>
      </c>
      <c r="U81" s="371">
        <f t="shared" si="17"/>
        <v>8</v>
      </c>
      <c r="V81" s="371">
        <f t="shared" si="17"/>
        <v>8</v>
      </c>
      <c r="W81" s="371">
        <f t="shared" si="17"/>
        <v>8</v>
      </c>
      <c r="X81" s="141">
        <f t="shared" si="17"/>
        <v>0</v>
      </c>
      <c r="Y81" s="141">
        <f t="shared" si="17"/>
        <v>0</v>
      </c>
    </row>
    <row r="82" spans="7:25">
      <c r="M82" s="30" t="s">
        <v>206</v>
      </c>
      <c r="N82" s="371">
        <f t="shared" si="17"/>
        <v>8</v>
      </c>
      <c r="O82" s="371">
        <f t="shared" si="17"/>
        <v>8</v>
      </c>
      <c r="P82" s="371">
        <f t="shared" si="17"/>
        <v>0</v>
      </c>
      <c r="Q82" s="371">
        <f t="shared" si="17"/>
        <v>0</v>
      </c>
      <c r="R82" s="371">
        <f t="shared" si="17"/>
        <v>0</v>
      </c>
      <c r="S82" s="371">
        <f t="shared" si="17"/>
        <v>8</v>
      </c>
      <c r="T82" s="371">
        <f t="shared" si="17"/>
        <v>8</v>
      </c>
      <c r="U82" s="371">
        <f t="shared" si="17"/>
        <v>8</v>
      </c>
      <c r="V82" s="371">
        <f t="shared" si="17"/>
        <v>8</v>
      </c>
      <c r="W82" s="371">
        <f t="shared" si="17"/>
        <v>8</v>
      </c>
      <c r="X82" s="141">
        <f t="shared" si="17"/>
        <v>0</v>
      </c>
      <c r="Y82" s="141">
        <f t="shared" si="17"/>
        <v>0</v>
      </c>
    </row>
    <row r="83" spans="7:25">
      <c r="G83" s="17"/>
      <c r="H83" s="17"/>
      <c r="M83" s="30" t="s">
        <v>285</v>
      </c>
      <c r="N83" s="371">
        <f t="shared" si="17"/>
        <v>0</v>
      </c>
      <c r="O83" s="371">
        <f t="shared" si="17"/>
        <v>0</v>
      </c>
      <c r="P83" s="371">
        <f t="shared" si="17"/>
        <v>0</v>
      </c>
      <c r="Q83" s="371">
        <f t="shared" si="17"/>
        <v>0</v>
      </c>
      <c r="R83" s="371">
        <f t="shared" si="17"/>
        <v>0</v>
      </c>
      <c r="S83" s="371">
        <f t="shared" si="17"/>
        <v>0</v>
      </c>
      <c r="T83" s="371">
        <f t="shared" si="17"/>
        <v>0</v>
      </c>
      <c r="U83" s="371">
        <f t="shared" si="17"/>
        <v>0</v>
      </c>
      <c r="V83" s="371">
        <f t="shared" si="17"/>
        <v>0</v>
      </c>
      <c r="W83" s="371">
        <f t="shared" si="17"/>
        <v>0</v>
      </c>
      <c r="X83" s="141">
        <f t="shared" si="17"/>
        <v>0</v>
      </c>
      <c r="Y83" s="141">
        <f t="shared" si="17"/>
        <v>0</v>
      </c>
    </row>
    <row r="84" spans="7:25">
      <c r="G84" s="17"/>
      <c r="H84" s="17"/>
      <c r="M84" s="30" t="s">
        <v>30</v>
      </c>
      <c r="N84" s="371">
        <f t="shared" si="17"/>
        <v>8</v>
      </c>
      <c r="O84" s="371">
        <f t="shared" si="17"/>
        <v>8</v>
      </c>
      <c r="P84" s="371">
        <f t="shared" si="17"/>
        <v>8</v>
      </c>
      <c r="Q84" s="371">
        <f t="shared" si="17"/>
        <v>0</v>
      </c>
      <c r="R84" s="371">
        <f t="shared" si="17"/>
        <v>0</v>
      </c>
      <c r="S84" s="371">
        <f t="shared" si="17"/>
        <v>8</v>
      </c>
      <c r="T84" s="371">
        <f t="shared" si="17"/>
        <v>8</v>
      </c>
      <c r="U84" s="371">
        <f t="shared" si="17"/>
        <v>8</v>
      </c>
      <c r="V84" s="371">
        <f>SUMPRODUCT(($F$4:$F$79=$M84)*(V$4:V$79))</f>
        <v>8</v>
      </c>
      <c r="W84" s="371">
        <f t="shared" si="17"/>
        <v>8</v>
      </c>
      <c r="X84" s="141">
        <f t="shared" si="17"/>
        <v>0</v>
      </c>
      <c r="Y84" s="141">
        <f t="shared" si="17"/>
        <v>0</v>
      </c>
    </row>
    <row r="85" spans="7:25">
      <c r="G85" s="17"/>
      <c r="H85" s="17"/>
      <c r="M85" s="30" t="s">
        <v>233</v>
      </c>
      <c r="N85" s="371">
        <f t="shared" si="17"/>
        <v>8</v>
      </c>
      <c r="O85" s="371">
        <f t="shared" si="17"/>
        <v>8</v>
      </c>
      <c r="P85" s="371">
        <f t="shared" si="17"/>
        <v>8</v>
      </c>
      <c r="Q85" s="371">
        <f t="shared" si="17"/>
        <v>0</v>
      </c>
      <c r="R85" s="371">
        <f t="shared" si="17"/>
        <v>0</v>
      </c>
      <c r="S85" s="371">
        <f t="shared" si="17"/>
        <v>8</v>
      </c>
      <c r="T85" s="371">
        <f t="shared" si="17"/>
        <v>8</v>
      </c>
      <c r="U85" s="371">
        <f t="shared" si="17"/>
        <v>8</v>
      </c>
      <c r="V85" s="371">
        <f t="shared" si="17"/>
        <v>8</v>
      </c>
      <c r="W85" s="371">
        <f t="shared" si="17"/>
        <v>8</v>
      </c>
      <c r="X85" s="141">
        <f t="shared" si="17"/>
        <v>0</v>
      </c>
      <c r="Y85" s="141">
        <f t="shared" si="17"/>
        <v>0</v>
      </c>
    </row>
    <row r="86" spans="7:25">
      <c r="G86" s="17"/>
      <c r="H86" s="17"/>
      <c r="M86" s="30" t="s">
        <v>77</v>
      </c>
      <c r="N86" s="371">
        <f t="shared" si="17"/>
        <v>0</v>
      </c>
      <c r="O86" s="371">
        <f t="shared" si="17"/>
        <v>0</v>
      </c>
      <c r="P86" s="371">
        <f t="shared" si="17"/>
        <v>0</v>
      </c>
      <c r="Q86" s="371">
        <f t="shared" si="17"/>
        <v>0</v>
      </c>
      <c r="R86" s="371">
        <f t="shared" si="17"/>
        <v>0</v>
      </c>
      <c r="S86" s="371">
        <f t="shared" si="17"/>
        <v>0</v>
      </c>
      <c r="T86" s="371">
        <f t="shared" si="17"/>
        <v>0</v>
      </c>
      <c r="U86" s="371">
        <f t="shared" si="17"/>
        <v>8</v>
      </c>
      <c r="V86" s="371">
        <f t="shared" si="17"/>
        <v>8</v>
      </c>
      <c r="W86" s="371">
        <f t="shared" si="17"/>
        <v>8</v>
      </c>
      <c r="X86" s="141">
        <f t="shared" si="17"/>
        <v>0</v>
      </c>
      <c r="Y86" s="141">
        <f t="shared" si="17"/>
        <v>0</v>
      </c>
    </row>
    <row r="87" spans="7:25">
      <c r="G87" s="17"/>
      <c r="H87" s="17"/>
      <c r="M87" s="30" t="s">
        <v>82</v>
      </c>
      <c r="N87" s="371">
        <f t="shared" ref="N87:Y87" si="18">SUMIF($F$5:$F$79,$M87,N$4:N$79)</f>
        <v>0</v>
      </c>
      <c r="O87" s="371">
        <f t="shared" si="18"/>
        <v>0</v>
      </c>
      <c r="P87" s="371">
        <f t="shared" si="18"/>
        <v>0</v>
      </c>
      <c r="Q87" s="371">
        <f t="shared" si="18"/>
        <v>0</v>
      </c>
      <c r="R87" s="371">
        <f t="shared" si="18"/>
        <v>0</v>
      </c>
      <c r="S87" s="371">
        <f t="shared" si="18"/>
        <v>0</v>
      </c>
      <c r="T87" s="371">
        <f t="shared" si="18"/>
        <v>0</v>
      </c>
      <c r="U87" s="371">
        <f t="shared" si="18"/>
        <v>0</v>
      </c>
      <c r="V87" s="371">
        <f t="shared" si="18"/>
        <v>0</v>
      </c>
      <c r="W87" s="371">
        <f t="shared" si="18"/>
        <v>0</v>
      </c>
      <c r="X87" s="141">
        <f t="shared" si="18"/>
        <v>0</v>
      </c>
      <c r="Y87" s="141">
        <f t="shared" si="18"/>
        <v>0</v>
      </c>
    </row>
    <row r="88" spans="7:25">
      <c r="G88" s="17"/>
      <c r="H88" s="17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115"/>
      <c r="Y88" s="115"/>
    </row>
    <row r="89" spans="7:25">
      <c r="G89" s="17"/>
      <c r="H89" s="17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115"/>
      <c r="Y89" s="115"/>
    </row>
    <row r="90" spans="7:25">
      <c r="G90" s="17"/>
      <c r="H90" s="17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115"/>
      <c r="Y90" s="115"/>
    </row>
    <row r="91" spans="7:25"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115"/>
      <c r="Y91" s="115"/>
    </row>
    <row r="92" spans="7:25"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115"/>
      <c r="Y92" s="115"/>
    </row>
    <row r="93" spans="7:25"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115"/>
      <c r="Y93" s="115"/>
    </row>
    <row r="94" spans="7:25"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115"/>
      <c r="Y94" s="115"/>
    </row>
    <row r="95" spans="7:25"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115"/>
    </row>
    <row r="96" spans="7:25"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115"/>
    </row>
    <row r="97" spans="1:36"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115"/>
    </row>
    <row r="98" spans="1:36"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115"/>
    </row>
    <row r="99" spans="1:36">
      <c r="N99" s="294"/>
      <c r="O99" s="294"/>
      <c r="P99" s="294"/>
      <c r="Q99" s="294"/>
      <c r="R99" s="294"/>
      <c r="S99" s="294"/>
      <c r="T99" s="294"/>
      <c r="U99" s="294"/>
      <c r="V99" s="294"/>
      <c r="W99" s="294"/>
    </row>
    <row r="100" spans="1:36"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</row>
    <row r="101" spans="1:36"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</row>
    <row r="102" spans="1:36" s="5" customFormat="1">
      <c r="A102"/>
      <c r="B102"/>
      <c r="D102"/>
      <c r="E102"/>
      <c r="G102"/>
      <c r="H102"/>
      <c r="I102"/>
      <c r="J102" s="294"/>
      <c r="K102" s="294"/>
      <c r="L102"/>
      <c r="M102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122"/>
      <c r="Y102" s="122"/>
      <c r="Z102" s="115"/>
      <c r="AA102"/>
      <c r="AB102"/>
      <c r="AC102"/>
      <c r="AD102"/>
      <c r="AE102"/>
      <c r="AF102"/>
      <c r="AG102"/>
      <c r="AH102"/>
      <c r="AI102"/>
      <c r="AJ102"/>
    </row>
    <row r="103" spans="1:36"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</row>
    <row r="104" spans="1:36"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</row>
    <row r="105" spans="1:36"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</row>
    <row r="106" spans="1:36"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</row>
    <row r="107" spans="1:36"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</row>
    <row r="108" spans="1:36"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</row>
    <row r="109" spans="1:36"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</row>
    <row r="110" spans="1:36"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</row>
    <row r="111" spans="1:36">
      <c r="N111" s="294"/>
      <c r="O111" s="294"/>
      <c r="P111" s="294"/>
      <c r="Q111" s="294"/>
      <c r="R111" s="294"/>
      <c r="S111" s="294"/>
      <c r="T111" s="294"/>
      <c r="U111" s="294"/>
      <c r="V111" s="294"/>
    </row>
    <row r="112" spans="1:36">
      <c r="N112" s="294"/>
      <c r="O112" s="294"/>
      <c r="P112" s="294"/>
      <c r="Q112" s="294"/>
      <c r="R112" s="294"/>
      <c r="S112" s="294"/>
      <c r="T112" s="294"/>
      <c r="U112" s="294"/>
      <c r="V112" s="294"/>
    </row>
    <row r="113" spans="14:22">
      <c r="N113" s="294"/>
      <c r="O113" s="294"/>
      <c r="P113" s="294"/>
      <c r="Q113" s="294"/>
      <c r="R113" s="294"/>
      <c r="S113" s="294"/>
      <c r="T113" s="294"/>
      <c r="U113" s="294"/>
      <c r="V113" s="294"/>
    </row>
    <row r="114" spans="14:22">
      <c r="N114" s="294"/>
      <c r="O114" s="294"/>
      <c r="P114" s="294"/>
      <c r="Q114" s="294"/>
      <c r="R114" s="294"/>
      <c r="S114" s="294"/>
      <c r="T114" s="294"/>
      <c r="U114" s="294"/>
      <c r="V114" s="294"/>
    </row>
    <row r="115" spans="14:22">
      <c r="N115" s="294"/>
      <c r="O115" s="294"/>
      <c r="P115" s="294"/>
      <c r="Q115" s="294"/>
      <c r="R115" s="294"/>
      <c r="S115" s="294"/>
      <c r="T115" s="294"/>
      <c r="U115" s="294"/>
      <c r="V115" s="294"/>
    </row>
    <row r="116" spans="14:22">
      <c r="N116" s="294"/>
      <c r="O116" s="294"/>
      <c r="P116" s="294"/>
      <c r="Q116" s="294"/>
      <c r="R116" s="294"/>
      <c r="S116" s="294"/>
      <c r="T116" s="294"/>
      <c r="U116" s="294"/>
      <c r="V116" s="294"/>
    </row>
    <row r="117" spans="14:22">
      <c r="N117" s="294"/>
      <c r="O117" s="294"/>
      <c r="P117" s="294"/>
      <c r="Q117" s="294"/>
      <c r="R117" s="294"/>
      <c r="S117" s="294"/>
      <c r="T117" s="294"/>
      <c r="U117" s="294"/>
      <c r="V117" s="294"/>
    </row>
    <row r="118" spans="14:22">
      <c r="N118" s="294"/>
      <c r="O118" s="294"/>
      <c r="P118" s="294"/>
      <c r="Q118" s="294"/>
      <c r="R118" s="294"/>
      <c r="S118" s="294"/>
      <c r="T118" s="294"/>
      <c r="U118" s="294"/>
      <c r="V118" s="294"/>
    </row>
    <row r="119" spans="14:22">
      <c r="N119" s="294"/>
      <c r="O119" s="294"/>
      <c r="P119" s="294"/>
      <c r="Q119" s="294"/>
      <c r="R119" s="294"/>
      <c r="S119" s="294"/>
      <c r="T119" s="294"/>
      <c r="U119" s="294"/>
      <c r="V119" s="294"/>
    </row>
    <row r="120" spans="14:22">
      <c r="N120" s="294"/>
      <c r="O120" s="294"/>
      <c r="P120" s="294"/>
      <c r="Q120" s="294"/>
      <c r="R120" s="294"/>
      <c r="S120" s="294"/>
      <c r="T120" s="294"/>
      <c r="U120" s="294"/>
      <c r="V120" s="294"/>
    </row>
    <row r="121" spans="14:22">
      <c r="N121" s="294"/>
      <c r="O121" s="294"/>
      <c r="P121" s="294"/>
      <c r="Q121" s="294"/>
      <c r="R121" s="294"/>
      <c r="S121" s="294"/>
      <c r="T121" s="294"/>
      <c r="U121" s="294"/>
      <c r="V121" s="294"/>
    </row>
    <row r="122" spans="14:22">
      <c r="N122" s="294"/>
      <c r="O122" s="294"/>
      <c r="P122" s="294"/>
      <c r="Q122" s="294"/>
      <c r="R122" s="294"/>
      <c r="S122" s="294"/>
      <c r="T122" s="294"/>
      <c r="U122" s="294"/>
      <c r="V122" s="294"/>
    </row>
    <row r="123" spans="14:22">
      <c r="N123" s="294"/>
      <c r="O123" s="294"/>
      <c r="P123" s="294"/>
      <c r="Q123" s="294"/>
      <c r="R123" s="294"/>
      <c r="S123" s="294"/>
      <c r="T123" s="294"/>
      <c r="U123" s="294"/>
    </row>
    <row r="124" spans="14:22">
      <c r="N124" s="294"/>
      <c r="O124" s="294"/>
      <c r="P124" s="294"/>
      <c r="Q124" s="294"/>
      <c r="R124" s="294"/>
      <c r="S124" s="294"/>
      <c r="T124" s="294"/>
      <c r="U124" s="294"/>
    </row>
    <row r="125" spans="14:22">
      <c r="N125" s="294"/>
      <c r="O125" s="294"/>
      <c r="P125" s="294"/>
      <c r="Q125" s="294"/>
      <c r="R125" s="294"/>
      <c r="S125" s="294"/>
      <c r="T125" s="294"/>
      <c r="U125" s="294"/>
    </row>
    <row r="126" spans="14:22">
      <c r="N126" s="294"/>
      <c r="O126" s="294"/>
      <c r="P126" s="294"/>
      <c r="Q126" s="294"/>
      <c r="R126" s="294"/>
      <c r="S126" s="294"/>
      <c r="T126" s="294"/>
      <c r="U126" s="294"/>
    </row>
    <row r="127" spans="14:22">
      <c r="N127" s="294"/>
      <c r="O127" s="294"/>
      <c r="P127" s="294"/>
      <c r="Q127" s="294"/>
      <c r="R127" s="294"/>
      <c r="S127" s="294"/>
      <c r="T127" s="294"/>
      <c r="U127" s="294"/>
    </row>
    <row r="128" spans="14:22">
      <c r="N128" s="294"/>
      <c r="O128" s="294"/>
      <c r="P128" s="294"/>
      <c r="Q128" s="294"/>
      <c r="R128" s="294"/>
      <c r="S128" s="294"/>
      <c r="T128" s="294"/>
      <c r="U128" s="294"/>
    </row>
    <row r="129" spans="14:21">
      <c r="N129" s="294"/>
      <c r="O129" s="294"/>
      <c r="P129" s="294"/>
      <c r="Q129" s="294"/>
      <c r="R129" s="294"/>
      <c r="S129" s="294"/>
      <c r="T129" s="294"/>
      <c r="U129" s="294"/>
    </row>
    <row r="130" spans="14:21">
      <c r="N130" s="294"/>
      <c r="O130" s="294"/>
      <c r="P130" s="294"/>
      <c r="Q130" s="294"/>
      <c r="R130" s="294"/>
      <c r="S130" s="294"/>
      <c r="T130" s="294"/>
      <c r="U130" s="294"/>
    </row>
    <row r="131" spans="14:21">
      <c r="N131" s="294"/>
      <c r="O131" s="294"/>
      <c r="P131" s="294"/>
      <c r="Q131" s="294"/>
      <c r="R131" s="294"/>
      <c r="S131" s="294"/>
      <c r="T131" s="294"/>
      <c r="U131" s="294"/>
    </row>
    <row r="132" spans="14:21">
      <c r="N132" s="294"/>
      <c r="O132" s="294"/>
      <c r="P132" s="294"/>
      <c r="Q132" s="294"/>
      <c r="R132" s="294"/>
      <c r="S132" s="294"/>
      <c r="T132" s="294"/>
      <c r="U132" s="294"/>
    </row>
    <row r="133" spans="14:21">
      <c r="N133" s="294"/>
      <c r="O133" s="294"/>
      <c r="P133" s="294"/>
      <c r="Q133" s="294"/>
      <c r="R133" s="294"/>
      <c r="S133" s="294"/>
      <c r="T133" s="294"/>
      <c r="U133" s="294"/>
    </row>
    <row r="134" spans="14:21">
      <c r="N134" s="294"/>
      <c r="O134" s="294"/>
      <c r="P134" s="294"/>
      <c r="Q134" s="294"/>
      <c r="R134" s="294"/>
      <c r="S134" s="294"/>
      <c r="T134" s="294"/>
      <c r="U134" s="294"/>
    </row>
    <row r="135" spans="14:21">
      <c r="N135" s="294"/>
      <c r="O135" s="294"/>
      <c r="P135" s="294"/>
      <c r="Q135" s="294"/>
      <c r="R135" s="294"/>
      <c r="S135" s="294"/>
      <c r="T135" s="294"/>
    </row>
    <row r="136" spans="14:21">
      <c r="N136" s="294"/>
      <c r="O136" s="294"/>
      <c r="P136" s="294"/>
      <c r="Q136" s="294"/>
      <c r="R136" s="294"/>
      <c r="S136" s="294"/>
      <c r="T136" s="294"/>
    </row>
    <row r="137" spans="14:21">
      <c r="N137" s="294"/>
      <c r="O137" s="294"/>
      <c r="P137" s="294"/>
      <c r="Q137" s="294"/>
      <c r="R137" s="294"/>
      <c r="S137" s="294"/>
      <c r="T137" s="294"/>
    </row>
    <row r="138" spans="14:21">
      <c r="N138" s="294"/>
      <c r="O138" s="294"/>
      <c r="P138" s="294"/>
      <c r="Q138" s="294"/>
      <c r="R138" s="294"/>
      <c r="S138" s="294"/>
      <c r="T138" s="294"/>
    </row>
    <row r="139" spans="14:21">
      <c r="N139" s="294"/>
      <c r="O139" s="294"/>
      <c r="P139" s="294"/>
      <c r="Q139" s="294"/>
      <c r="R139" s="294"/>
      <c r="S139" s="294"/>
      <c r="T139" s="294"/>
    </row>
    <row r="140" spans="14:21">
      <c r="N140" s="294"/>
      <c r="O140" s="294"/>
      <c r="P140" s="294"/>
      <c r="Q140" s="294"/>
      <c r="R140" s="294"/>
      <c r="S140" s="294"/>
      <c r="T140" s="294"/>
    </row>
    <row r="141" spans="14:21">
      <c r="N141" s="294"/>
      <c r="O141" s="294"/>
      <c r="P141" s="294"/>
      <c r="Q141" s="294"/>
      <c r="R141" s="294"/>
      <c r="S141" s="294"/>
      <c r="T141" s="294"/>
    </row>
    <row r="142" spans="14:21">
      <c r="N142" s="294"/>
      <c r="O142" s="294"/>
      <c r="P142" s="294"/>
      <c r="Q142" s="294"/>
      <c r="R142" s="294"/>
      <c r="S142" s="294"/>
      <c r="T142" s="294"/>
    </row>
    <row r="143" spans="14:21">
      <c r="N143" s="294"/>
      <c r="O143" s="294"/>
      <c r="P143" s="294"/>
      <c r="Q143" s="294"/>
      <c r="R143" s="294"/>
      <c r="S143" s="294"/>
      <c r="T143" s="294"/>
    </row>
    <row r="144" spans="14:21">
      <c r="N144" s="294"/>
      <c r="O144" s="294"/>
      <c r="P144" s="294"/>
      <c r="Q144" s="294"/>
      <c r="R144" s="294"/>
      <c r="S144" s="294"/>
      <c r="T144" s="294"/>
    </row>
    <row r="145" spans="14:20">
      <c r="N145" s="294"/>
      <c r="O145" s="294"/>
      <c r="P145" s="294"/>
      <c r="Q145" s="294"/>
      <c r="R145" s="294"/>
      <c r="S145" s="294"/>
      <c r="T145" s="294"/>
    </row>
    <row r="146" spans="14:20">
      <c r="N146" s="294"/>
      <c r="O146" s="294"/>
      <c r="P146" s="294"/>
      <c r="Q146" s="294"/>
      <c r="R146" s="294"/>
      <c r="S146" s="294"/>
      <c r="T146" s="294"/>
    </row>
    <row r="147" spans="14:20">
      <c r="N147" s="294"/>
      <c r="O147" s="294"/>
      <c r="P147" s="294"/>
      <c r="Q147" s="294"/>
      <c r="R147" s="294"/>
      <c r="S147" s="294"/>
      <c r="T147" s="294"/>
    </row>
    <row r="148" spans="14:20">
      <c r="N148" s="294"/>
      <c r="O148" s="294"/>
      <c r="P148" s="294"/>
      <c r="Q148" s="294"/>
      <c r="R148" s="294"/>
      <c r="S148" s="294"/>
      <c r="T148" s="294"/>
    </row>
    <row r="149" spans="14:20">
      <c r="N149" s="294"/>
      <c r="O149" s="294"/>
      <c r="P149" s="294"/>
      <c r="Q149" s="294"/>
      <c r="R149" s="294"/>
      <c r="S149" s="294"/>
      <c r="T149" s="294"/>
    </row>
    <row r="150" spans="14:20">
      <c r="N150" s="294"/>
      <c r="O150" s="294"/>
      <c r="P150" s="294"/>
      <c r="Q150" s="294"/>
      <c r="R150" s="294"/>
      <c r="S150" s="294"/>
      <c r="T150" s="294"/>
    </row>
    <row r="151" spans="14:20">
      <c r="N151" s="294"/>
      <c r="O151" s="294"/>
      <c r="P151" s="294"/>
      <c r="Q151" s="294"/>
      <c r="R151" s="294"/>
      <c r="S151" s="294"/>
      <c r="T151" s="294"/>
    </row>
    <row r="152" spans="14:20">
      <c r="N152" s="294"/>
      <c r="O152" s="294"/>
      <c r="P152" s="294"/>
      <c r="Q152" s="294"/>
      <c r="R152" s="294"/>
      <c r="S152" s="294"/>
      <c r="T152" s="294"/>
    </row>
    <row r="153" spans="14:20">
      <c r="N153" s="294"/>
      <c r="O153" s="294"/>
      <c r="P153" s="294"/>
      <c r="Q153" s="294"/>
      <c r="R153" s="294"/>
      <c r="S153" s="294"/>
      <c r="T153" s="294"/>
    </row>
    <row r="154" spans="14:20">
      <c r="N154" s="294"/>
      <c r="O154" s="294"/>
      <c r="P154" s="294"/>
      <c r="Q154" s="294"/>
      <c r="R154" s="294"/>
      <c r="S154" s="294"/>
      <c r="T154" s="294"/>
    </row>
    <row r="155" spans="14:20">
      <c r="N155" s="294"/>
      <c r="O155" s="294"/>
      <c r="P155" s="294"/>
      <c r="Q155" s="294"/>
      <c r="R155" s="294"/>
      <c r="S155" s="294"/>
      <c r="T155" s="294"/>
    </row>
    <row r="156" spans="14:20">
      <c r="N156" s="294"/>
      <c r="O156" s="294"/>
      <c r="P156" s="294"/>
      <c r="Q156" s="294"/>
      <c r="R156" s="294"/>
      <c r="S156" s="294"/>
      <c r="T156" s="294"/>
    </row>
    <row r="157" spans="14:20">
      <c r="N157" s="294"/>
      <c r="O157" s="294"/>
      <c r="P157" s="294"/>
      <c r="Q157" s="294"/>
      <c r="R157" s="294"/>
      <c r="S157" s="294"/>
      <c r="T157" s="294"/>
    </row>
    <row r="158" spans="14:20">
      <c r="N158" s="294"/>
      <c r="O158" s="294"/>
      <c r="P158" s="294"/>
      <c r="Q158" s="294"/>
      <c r="R158" s="294"/>
      <c r="S158" s="294"/>
      <c r="T158" s="294"/>
    </row>
    <row r="159" spans="14:20">
      <c r="N159" s="294"/>
      <c r="O159" s="294"/>
      <c r="P159" s="294"/>
      <c r="Q159" s="294"/>
      <c r="R159" s="294"/>
      <c r="S159" s="294"/>
      <c r="T159" s="294"/>
    </row>
    <row r="160" spans="14:20">
      <c r="N160" s="294"/>
      <c r="O160" s="294"/>
      <c r="P160" s="294"/>
      <c r="Q160" s="294"/>
      <c r="R160" s="294"/>
      <c r="S160" s="294"/>
      <c r="T160" s="294"/>
    </row>
    <row r="161" spans="14:20">
      <c r="N161" s="294"/>
      <c r="O161" s="294"/>
      <c r="P161" s="294"/>
      <c r="Q161" s="294"/>
      <c r="R161" s="294"/>
      <c r="S161" s="294"/>
      <c r="T161" s="294"/>
    </row>
    <row r="162" spans="14:20">
      <c r="N162" s="294"/>
      <c r="O162" s="294"/>
      <c r="P162" s="294"/>
      <c r="Q162" s="294"/>
      <c r="R162" s="294"/>
      <c r="S162" s="294"/>
      <c r="T162" s="294"/>
    </row>
    <row r="163" spans="14:20">
      <c r="N163" s="294"/>
      <c r="O163" s="294"/>
      <c r="P163" s="294"/>
      <c r="Q163" s="294"/>
      <c r="R163" s="294"/>
      <c r="S163" s="294"/>
      <c r="T163" s="294"/>
    </row>
    <row r="164" spans="14:20">
      <c r="N164" s="294"/>
      <c r="O164" s="294"/>
      <c r="P164" s="294"/>
      <c r="Q164" s="294"/>
      <c r="R164" s="294"/>
      <c r="S164" s="294"/>
      <c r="T164" s="294"/>
    </row>
    <row r="165" spans="14:20">
      <c r="N165" s="294"/>
      <c r="O165" s="294"/>
      <c r="P165" s="294"/>
      <c r="Q165" s="294"/>
      <c r="R165" s="294"/>
      <c r="S165" s="294"/>
      <c r="T165" s="294"/>
    </row>
    <row r="166" spans="14:20">
      <c r="N166" s="294"/>
      <c r="O166" s="294"/>
      <c r="P166" s="294"/>
      <c r="Q166" s="294"/>
      <c r="R166" s="294"/>
      <c r="S166" s="294"/>
      <c r="T166" s="294"/>
    </row>
    <row r="167" spans="14:20">
      <c r="N167" s="294"/>
      <c r="O167" s="294"/>
      <c r="P167" s="294"/>
      <c r="Q167" s="294"/>
      <c r="R167" s="294"/>
      <c r="S167" s="294"/>
      <c r="T167" s="294"/>
    </row>
    <row r="168" spans="14:20">
      <c r="N168" s="294"/>
      <c r="O168" s="294"/>
      <c r="P168" s="294"/>
      <c r="Q168" s="294"/>
      <c r="R168" s="294"/>
      <c r="S168" s="294"/>
      <c r="T168" s="294"/>
    </row>
    <row r="169" spans="14:20">
      <c r="N169" s="294"/>
      <c r="O169" s="294"/>
      <c r="P169" s="294"/>
      <c r="Q169" s="294"/>
      <c r="R169" s="294"/>
      <c r="S169" s="294"/>
      <c r="T169" s="294"/>
    </row>
    <row r="170" spans="14:20">
      <c r="N170" s="294"/>
      <c r="O170" s="294"/>
      <c r="P170" s="294"/>
      <c r="Q170" s="294"/>
      <c r="R170" s="294"/>
      <c r="S170" s="294"/>
      <c r="T170" s="294"/>
    </row>
    <row r="171" spans="14:20">
      <c r="N171" s="294"/>
      <c r="O171" s="294"/>
      <c r="P171" s="294"/>
      <c r="Q171" s="294"/>
      <c r="R171" s="294"/>
      <c r="S171" s="294"/>
      <c r="T171" s="294"/>
    </row>
    <row r="172" spans="14:20">
      <c r="N172" s="294"/>
      <c r="O172" s="294"/>
      <c r="P172" s="294"/>
      <c r="Q172" s="294"/>
      <c r="R172" s="294"/>
      <c r="S172" s="294"/>
      <c r="T172" s="294"/>
    </row>
    <row r="173" spans="14:20">
      <c r="N173" s="294"/>
      <c r="O173" s="294"/>
      <c r="P173" s="294"/>
      <c r="Q173" s="294"/>
      <c r="R173" s="294"/>
      <c r="S173" s="294"/>
      <c r="T173" s="294"/>
    </row>
    <row r="174" spans="14:20">
      <c r="N174" s="294"/>
      <c r="O174" s="294"/>
      <c r="P174" s="294"/>
      <c r="Q174" s="294"/>
      <c r="R174" s="294"/>
      <c r="S174" s="294"/>
      <c r="T174" s="294"/>
    </row>
    <row r="175" spans="14:20">
      <c r="N175" s="294"/>
      <c r="O175" s="294"/>
      <c r="P175" s="294"/>
      <c r="Q175" s="294"/>
      <c r="R175" s="294"/>
      <c r="S175" s="294"/>
      <c r="T175" s="294"/>
    </row>
    <row r="176" spans="14:20">
      <c r="N176" s="294"/>
      <c r="O176" s="294"/>
      <c r="P176" s="294"/>
      <c r="Q176" s="294"/>
      <c r="R176" s="294"/>
      <c r="S176" s="294"/>
      <c r="T176" s="294"/>
    </row>
    <row r="177" spans="14:20">
      <c r="N177" s="294"/>
      <c r="O177" s="294"/>
      <c r="P177" s="294"/>
      <c r="Q177" s="294"/>
      <c r="R177" s="294"/>
      <c r="S177" s="294"/>
      <c r="T177" s="294"/>
    </row>
    <row r="178" spans="14:20">
      <c r="N178" s="294"/>
      <c r="O178" s="294"/>
      <c r="P178" s="294"/>
      <c r="Q178" s="294"/>
      <c r="R178" s="294"/>
      <c r="S178" s="294"/>
      <c r="T178" s="294"/>
    </row>
    <row r="179" spans="14:20">
      <c r="N179" s="294"/>
      <c r="O179" s="294"/>
      <c r="P179" s="294"/>
      <c r="Q179" s="294"/>
      <c r="R179" s="294"/>
      <c r="S179" s="294"/>
      <c r="T179" s="294"/>
    </row>
    <row r="180" spans="14:20">
      <c r="N180" s="294"/>
      <c r="O180" s="294"/>
      <c r="P180" s="294"/>
      <c r="Q180" s="294"/>
      <c r="R180" s="294"/>
      <c r="S180" s="294"/>
      <c r="T180" s="294"/>
    </row>
    <row r="181" spans="14:20">
      <c r="N181" s="294"/>
      <c r="O181" s="294"/>
      <c r="P181" s="294"/>
      <c r="Q181" s="294"/>
      <c r="R181" s="294"/>
      <c r="S181" s="294"/>
      <c r="T181" s="294"/>
    </row>
    <row r="182" spans="14:20">
      <c r="N182" s="294"/>
      <c r="O182" s="294"/>
      <c r="P182" s="294"/>
      <c r="Q182" s="294"/>
      <c r="R182" s="294"/>
      <c r="S182" s="294"/>
    </row>
    <row r="183" spans="14:20">
      <c r="N183" s="294"/>
      <c r="O183" s="294"/>
      <c r="P183" s="294"/>
      <c r="Q183" s="294"/>
      <c r="R183" s="294"/>
      <c r="S183" s="294"/>
    </row>
    <row r="184" spans="14:20">
      <c r="N184" s="294"/>
      <c r="O184" s="294"/>
      <c r="P184" s="294"/>
      <c r="Q184" s="294"/>
      <c r="R184" s="294"/>
      <c r="S184" s="294"/>
    </row>
    <row r="185" spans="14:20">
      <c r="N185" s="294"/>
      <c r="O185" s="294"/>
      <c r="P185" s="294"/>
      <c r="Q185" s="294"/>
      <c r="R185" s="294"/>
      <c r="S185" s="294"/>
    </row>
    <row r="186" spans="14:20">
      <c r="N186" s="294"/>
      <c r="O186" s="294"/>
      <c r="P186" s="294"/>
      <c r="Q186" s="294"/>
      <c r="R186" s="294"/>
      <c r="S186" s="294"/>
    </row>
    <row r="187" spans="14:20">
      <c r="N187" s="294"/>
      <c r="O187" s="294"/>
      <c r="P187" s="294"/>
      <c r="Q187" s="294"/>
      <c r="R187" s="294"/>
      <c r="S187" s="294"/>
    </row>
    <row r="188" spans="14:20">
      <c r="N188" s="294"/>
      <c r="O188" s="294"/>
      <c r="P188" s="294"/>
      <c r="Q188" s="294"/>
      <c r="R188" s="294"/>
      <c r="S188" s="294"/>
    </row>
    <row r="189" spans="14:20">
      <c r="N189" s="294"/>
      <c r="O189" s="294"/>
      <c r="P189" s="294"/>
      <c r="Q189" s="294"/>
      <c r="R189" s="294"/>
      <c r="S189" s="294"/>
    </row>
    <row r="190" spans="14:20">
      <c r="N190" s="294"/>
      <c r="O190" s="294"/>
      <c r="P190" s="294"/>
      <c r="Q190" s="294"/>
      <c r="R190" s="294"/>
      <c r="S190" s="294"/>
    </row>
    <row r="191" spans="14:20">
      <c r="N191" s="294"/>
      <c r="O191" s="294"/>
      <c r="P191" s="294"/>
      <c r="Q191" s="294"/>
      <c r="R191" s="294"/>
      <c r="S191" s="294"/>
    </row>
    <row r="192" spans="14:20">
      <c r="N192" s="294"/>
      <c r="O192" s="294"/>
      <c r="P192" s="294"/>
      <c r="Q192" s="294"/>
      <c r="R192" s="294"/>
      <c r="S192" s="294"/>
    </row>
    <row r="193" spans="14:19">
      <c r="N193" s="294"/>
      <c r="O193" s="294"/>
      <c r="P193" s="294"/>
      <c r="Q193" s="294"/>
      <c r="R193" s="294"/>
      <c r="S193" s="294"/>
    </row>
    <row r="194" spans="14:19">
      <c r="N194" s="294"/>
      <c r="O194" s="294"/>
      <c r="P194" s="294"/>
      <c r="Q194" s="294"/>
      <c r="R194" s="294"/>
      <c r="S194" s="294"/>
    </row>
    <row r="195" spans="14:19">
      <c r="N195" s="294"/>
      <c r="O195" s="294"/>
      <c r="P195" s="294"/>
      <c r="Q195" s="294"/>
      <c r="R195" s="294"/>
      <c r="S195" s="294"/>
    </row>
    <row r="196" spans="14:19">
      <c r="N196" s="294"/>
      <c r="O196" s="294"/>
      <c r="P196" s="294"/>
      <c r="Q196" s="294"/>
      <c r="R196" s="294"/>
      <c r="S196" s="294"/>
    </row>
    <row r="197" spans="14:19">
      <c r="N197" s="294"/>
      <c r="O197" s="294"/>
      <c r="P197" s="294"/>
      <c r="Q197" s="294"/>
      <c r="R197" s="294"/>
      <c r="S197" s="294"/>
    </row>
    <row r="198" spans="14:19">
      <c r="N198" s="294"/>
      <c r="O198" s="294"/>
      <c r="P198" s="294"/>
      <c r="Q198" s="294"/>
      <c r="R198" s="294"/>
      <c r="S198" s="294"/>
    </row>
    <row r="199" spans="14:19">
      <c r="N199" s="294"/>
      <c r="O199" s="294"/>
      <c r="P199" s="294"/>
      <c r="Q199" s="294"/>
      <c r="R199" s="294"/>
      <c r="S199" s="294"/>
    </row>
    <row r="200" spans="14:19">
      <c r="N200" s="294"/>
      <c r="O200" s="294"/>
      <c r="P200" s="294"/>
      <c r="Q200" s="294"/>
      <c r="R200" s="294"/>
      <c r="S200" s="294"/>
    </row>
    <row r="201" spans="14:19">
      <c r="N201" s="294"/>
      <c r="O201" s="294"/>
      <c r="P201" s="294"/>
      <c r="Q201" s="294"/>
      <c r="R201" s="294"/>
      <c r="S201" s="294"/>
    </row>
    <row r="202" spans="14:19">
      <c r="N202" s="294"/>
      <c r="O202" s="294"/>
      <c r="P202" s="294"/>
      <c r="Q202" s="294"/>
      <c r="R202" s="294"/>
      <c r="S202" s="294"/>
    </row>
    <row r="203" spans="14:19">
      <c r="N203" s="294"/>
      <c r="O203" s="294"/>
      <c r="P203" s="294"/>
      <c r="Q203" s="294"/>
      <c r="R203" s="294"/>
      <c r="S203" s="294"/>
    </row>
    <row r="204" spans="14:19">
      <c r="N204" s="294"/>
      <c r="O204" s="294"/>
      <c r="P204" s="294"/>
      <c r="Q204" s="294"/>
      <c r="R204" s="294"/>
    </row>
    <row r="205" spans="14:19">
      <c r="N205" s="294"/>
      <c r="O205" s="294"/>
      <c r="P205" s="294"/>
      <c r="Q205" s="294"/>
      <c r="R205" s="294"/>
    </row>
    <row r="206" spans="14:19">
      <c r="N206" s="294"/>
      <c r="O206" s="294"/>
      <c r="P206" s="294"/>
      <c r="Q206" s="294"/>
      <c r="R206" s="294"/>
    </row>
    <row r="207" spans="14:19">
      <c r="N207" s="294"/>
      <c r="O207" s="294"/>
      <c r="P207" s="294"/>
      <c r="Q207" s="294"/>
      <c r="R207" s="294"/>
    </row>
    <row r="208" spans="14:19">
      <c r="N208" s="294"/>
      <c r="O208" s="294"/>
      <c r="P208" s="294"/>
      <c r="Q208" s="294"/>
      <c r="R208" s="294"/>
    </row>
    <row r="209" spans="14:18">
      <c r="N209" s="294"/>
      <c r="O209" s="294"/>
      <c r="P209" s="294"/>
      <c r="Q209" s="294"/>
      <c r="R209" s="294"/>
    </row>
    <row r="210" spans="14:18">
      <c r="N210" s="294"/>
      <c r="O210" s="294"/>
      <c r="P210" s="294"/>
      <c r="Q210" s="294"/>
      <c r="R210" s="294"/>
    </row>
    <row r="211" spans="14:18">
      <c r="N211" s="294"/>
      <c r="O211" s="294"/>
      <c r="P211" s="294"/>
      <c r="Q211" s="294"/>
      <c r="R211" s="294"/>
    </row>
    <row r="212" spans="14:18">
      <c r="N212" s="294"/>
      <c r="O212" s="294"/>
      <c r="P212" s="294"/>
      <c r="Q212" s="294"/>
      <c r="R212" s="294"/>
    </row>
    <row r="213" spans="14:18">
      <c r="N213" s="294"/>
      <c r="O213" s="294"/>
      <c r="P213" s="294"/>
      <c r="Q213" s="294"/>
      <c r="R213" s="294"/>
    </row>
    <row r="214" spans="14:18">
      <c r="N214" s="294"/>
      <c r="O214" s="294"/>
      <c r="P214" s="294"/>
      <c r="Q214" s="294"/>
      <c r="R214" s="294"/>
    </row>
    <row r="215" spans="14:18">
      <c r="N215" s="294"/>
      <c r="O215" s="294"/>
      <c r="P215" s="294"/>
      <c r="Q215" s="294"/>
      <c r="R215" s="294"/>
    </row>
    <row r="216" spans="14:18">
      <c r="N216" s="294"/>
      <c r="O216" s="294"/>
      <c r="P216" s="294"/>
      <c r="Q216" s="294"/>
      <c r="R216" s="294"/>
    </row>
    <row r="217" spans="14:18">
      <c r="N217" s="294"/>
      <c r="O217" s="294"/>
      <c r="P217" s="294"/>
      <c r="Q217" s="294"/>
      <c r="R217" s="294"/>
    </row>
    <row r="218" spans="14:18">
      <c r="N218" s="294"/>
      <c r="O218" s="294"/>
      <c r="P218" s="294"/>
      <c r="Q218" s="294"/>
      <c r="R218" s="294"/>
    </row>
    <row r="219" spans="14:18">
      <c r="N219" s="294"/>
      <c r="O219" s="294"/>
      <c r="P219" s="294"/>
      <c r="Q219" s="294"/>
      <c r="R219" s="294"/>
    </row>
    <row r="220" spans="14:18">
      <c r="N220" s="294"/>
      <c r="O220" s="294"/>
      <c r="P220" s="294"/>
      <c r="Q220" s="294"/>
      <c r="R220" s="294"/>
    </row>
    <row r="221" spans="14:18">
      <c r="N221" s="294"/>
      <c r="O221" s="294"/>
      <c r="P221" s="294"/>
      <c r="Q221" s="294"/>
      <c r="R221" s="294"/>
    </row>
    <row r="222" spans="14:18">
      <c r="N222" s="294"/>
      <c r="O222" s="294"/>
      <c r="P222" s="294"/>
      <c r="Q222" s="294"/>
      <c r="R222" s="294"/>
    </row>
    <row r="223" spans="14:18">
      <c r="N223" s="294"/>
      <c r="O223" s="294"/>
      <c r="P223" s="294"/>
      <c r="Q223" s="294"/>
      <c r="R223" s="294"/>
    </row>
    <row r="224" spans="14:18">
      <c r="N224" s="294"/>
      <c r="O224" s="294"/>
      <c r="P224" s="294"/>
      <c r="Q224" s="294"/>
      <c r="R224" s="294"/>
    </row>
    <row r="225" spans="14:18">
      <c r="N225" s="294"/>
      <c r="O225" s="294"/>
      <c r="P225" s="294"/>
      <c r="Q225" s="294"/>
      <c r="R225" s="294"/>
    </row>
    <row r="226" spans="14:18">
      <c r="N226" s="294"/>
      <c r="O226" s="294"/>
      <c r="P226" s="294"/>
      <c r="Q226" s="294"/>
      <c r="R226" s="294"/>
    </row>
    <row r="227" spans="14:18">
      <c r="N227" s="294"/>
      <c r="O227" s="294"/>
      <c r="P227" s="294"/>
      <c r="Q227" s="294"/>
      <c r="R227" s="294"/>
    </row>
    <row r="228" spans="14:18">
      <c r="N228" s="294"/>
      <c r="O228" s="294"/>
      <c r="P228" s="294"/>
      <c r="Q228" s="294"/>
      <c r="R228" s="294"/>
    </row>
    <row r="229" spans="14:18">
      <c r="N229" s="294"/>
      <c r="O229" s="294"/>
      <c r="P229" s="294"/>
      <c r="Q229" s="294"/>
      <c r="R229" s="294"/>
    </row>
    <row r="230" spans="14:18">
      <c r="N230" s="294"/>
      <c r="O230" s="294"/>
      <c r="P230" s="294"/>
      <c r="Q230" s="294"/>
      <c r="R230" s="294"/>
    </row>
    <row r="231" spans="14:18">
      <c r="N231" s="294"/>
      <c r="O231" s="294"/>
      <c r="P231" s="294"/>
      <c r="Q231" s="294"/>
      <c r="R231" s="294"/>
    </row>
    <row r="232" spans="14:18">
      <c r="N232" s="294"/>
      <c r="O232" s="294"/>
      <c r="P232" s="294"/>
      <c r="Q232" s="294"/>
      <c r="R232" s="294"/>
    </row>
    <row r="233" spans="14:18">
      <c r="N233" s="294"/>
      <c r="O233" s="294"/>
      <c r="P233" s="294"/>
      <c r="Q233" s="294"/>
      <c r="R233" s="294"/>
    </row>
    <row r="234" spans="14:18">
      <c r="N234" s="294"/>
      <c r="O234" s="294"/>
      <c r="P234" s="294"/>
      <c r="Q234" s="294"/>
      <c r="R234" s="294"/>
    </row>
    <row r="235" spans="14:18">
      <c r="N235" s="294"/>
      <c r="O235" s="294"/>
      <c r="P235" s="294"/>
      <c r="Q235" s="294"/>
      <c r="R235" s="294"/>
    </row>
    <row r="236" spans="14:18">
      <c r="N236" s="294"/>
      <c r="O236" s="294"/>
      <c r="P236" s="294"/>
      <c r="Q236" s="294"/>
      <c r="R236" s="294"/>
    </row>
    <row r="237" spans="14:18">
      <c r="N237" s="294"/>
      <c r="O237" s="294"/>
      <c r="P237" s="294"/>
      <c r="Q237" s="294"/>
      <c r="R237" s="294"/>
    </row>
    <row r="238" spans="14:18">
      <c r="N238" s="294"/>
      <c r="O238" s="294"/>
      <c r="P238" s="294"/>
      <c r="Q238" s="294"/>
      <c r="R238" s="294"/>
    </row>
    <row r="239" spans="14:18">
      <c r="N239" s="294"/>
      <c r="O239" s="294"/>
      <c r="P239" s="294"/>
      <c r="Q239" s="294"/>
      <c r="R239" s="294"/>
    </row>
    <row r="240" spans="14:18">
      <c r="N240" s="294"/>
      <c r="O240" s="294"/>
      <c r="P240" s="294"/>
      <c r="Q240" s="294"/>
      <c r="R240" s="294"/>
    </row>
    <row r="241" spans="14:18">
      <c r="N241" s="294"/>
      <c r="O241" s="294"/>
      <c r="P241" s="294"/>
      <c r="Q241" s="294"/>
      <c r="R241" s="294"/>
    </row>
    <row r="242" spans="14:18">
      <c r="N242" s="294"/>
      <c r="O242" s="294"/>
      <c r="P242" s="294"/>
      <c r="Q242" s="294"/>
      <c r="R242" s="294"/>
    </row>
    <row r="243" spans="14:18">
      <c r="N243" s="294"/>
      <c r="O243" s="294"/>
      <c r="P243" s="294"/>
      <c r="Q243" s="294"/>
      <c r="R243" s="294"/>
    </row>
    <row r="244" spans="14:18">
      <c r="N244" s="294"/>
      <c r="O244" s="294"/>
      <c r="P244" s="294"/>
      <c r="Q244" s="294"/>
      <c r="R244" s="294"/>
    </row>
    <row r="245" spans="14:18">
      <c r="N245" s="294"/>
      <c r="O245" s="294"/>
      <c r="P245" s="294"/>
      <c r="Q245" s="294"/>
      <c r="R245" s="294"/>
    </row>
    <row r="246" spans="14:18">
      <c r="N246" s="294"/>
      <c r="O246" s="294"/>
      <c r="P246" s="294"/>
      <c r="Q246" s="294"/>
      <c r="R246" s="294"/>
    </row>
    <row r="247" spans="14:18">
      <c r="N247" s="294"/>
      <c r="O247" s="294"/>
      <c r="P247" s="294"/>
      <c r="Q247" s="294"/>
      <c r="R247" s="294"/>
    </row>
    <row r="248" spans="14:18">
      <c r="N248" s="294"/>
      <c r="O248" s="294"/>
      <c r="P248" s="294"/>
      <c r="Q248" s="294"/>
      <c r="R248" s="294"/>
    </row>
    <row r="249" spans="14:18">
      <c r="N249" s="294"/>
      <c r="O249" s="294"/>
      <c r="P249" s="294"/>
      <c r="Q249" s="294"/>
      <c r="R249" s="294"/>
    </row>
    <row r="250" spans="14:18">
      <c r="N250" s="294"/>
      <c r="O250" s="294"/>
      <c r="P250" s="294"/>
      <c r="Q250" s="294"/>
      <c r="R250" s="294"/>
    </row>
    <row r="251" spans="14:18">
      <c r="N251" s="294"/>
      <c r="O251" s="294"/>
      <c r="P251" s="294"/>
      <c r="Q251" s="294"/>
      <c r="R251" s="294"/>
    </row>
    <row r="252" spans="14:18">
      <c r="N252" s="294"/>
      <c r="O252" s="294"/>
      <c r="P252" s="294"/>
      <c r="Q252" s="294"/>
      <c r="R252" s="294"/>
    </row>
    <row r="253" spans="14:18">
      <c r="N253" s="294"/>
      <c r="O253" s="294"/>
      <c r="P253" s="294"/>
      <c r="Q253" s="294"/>
      <c r="R253" s="294"/>
    </row>
    <row r="254" spans="14:18">
      <c r="N254" s="294"/>
      <c r="O254" s="294"/>
      <c r="P254" s="294"/>
      <c r="Q254" s="294"/>
      <c r="R254" s="294"/>
    </row>
    <row r="255" spans="14:18">
      <c r="N255" s="294"/>
      <c r="O255" s="294"/>
      <c r="P255" s="294"/>
      <c r="Q255" s="294"/>
      <c r="R255" s="294"/>
    </row>
    <row r="256" spans="14:18">
      <c r="N256" s="294"/>
      <c r="O256" s="294"/>
      <c r="P256" s="294"/>
      <c r="Q256" s="294"/>
      <c r="R256" s="294"/>
    </row>
    <row r="257" spans="14:18">
      <c r="N257" s="294"/>
      <c r="O257" s="294"/>
      <c r="P257" s="294"/>
      <c r="Q257" s="294"/>
      <c r="R257" s="294"/>
    </row>
    <row r="258" spans="14:18">
      <c r="N258" s="294"/>
      <c r="O258" s="294"/>
      <c r="P258" s="294"/>
      <c r="Q258" s="294"/>
      <c r="R258" s="294"/>
    </row>
    <row r="259" spans="14:18">
      <c r="N259" s="294"/>
      <c r="O259" s="294"/>
      <c r="P259" s="294"/>
      <c r="Q259" s="294"/>
      <c r="R259" s="294"/>
    </row>
    <row r="260" spans="14:18">
      <c r="N260" s="294"/>
      <c r="O260" s="294"/>
      <c r="P260" s="294"/>
      <c r="Q260" s="294"/>
      <c r="R260" s="294"/>
    </row>
    <row r="261" spans="14:18">
      <c r="N261" s="294"/>
      <c r="O261" s="294"/>
      <c r="P261" s="294"/>
      <c r="Q261" s="294"/>
      <c r="R261" s="294"/>
    </row>
    <row r="262" spans="14:18">
      <c r="N262" s="294"/>
      <c r="O262" s="294"/>
      <c r="P262" s="294"/>
      <c r="Q262" s="294"/>
      <c r="R262" s="294"/>
    </row>
    <row r="263" spans="14:18">
      <c r="N263" s="294"/>
      <c r="O263" s="294"/>
      <c r="P263" s="294"/>
      <c r="Q263" s="294"/>
      <c r="R263" s="294"/>
    </row>
    <row r="264" spans="14:18">
      <c r="N264" s="294"/>
      <c r="O264" s="294"/>
      <c r="P264" s="294"/>
      <c r="Q264" s="294"/>
      <c r="R264" s="294"/>
    </row>
    <row r="265" spans="14:18">
      <c r="N265" s="294"/>
      <c r="O265" s="294"/>
      <c r="P265" s="294"/>
      <c r="Q265" s="294"/>
      <c r="R265" s="294"/>
    </row>
    <row r="266" spans="14:18">
      <c r="N266" s="294"/>
      <c r="O266" s="294"/>
      <c r="P266" s="294"/>
      <c r="Q266" s="294"/>
      <c r="R266" s="294"/>
    </row>
    <row r="267" spans="14:18">
      <c r="N267" s="294"/>
      <c r="O267" s="294"/>
      <c r="P267" s="294"/>
      <c r="Q267" s="294"/>
      <c r="R267" s="294"/>
    </row>
    <row r="268" spans="14:18">
      <c r="N268" s="294"/>
      <c r="O268" s="294"/>
      <c r="P268" s="294"/>
      <c r="Q268" s="294"/>
      <c r="R268" s="294"/>
    </row>
    <row r="269" spans="14:18">
      <c r="N269" s="294"/>
      <c r="O269" s="294"/>
      <c r="P269" s="294"/>
      <c r="Q269" s="294"/>
      <c r="R269" s="294"/>
    </row>
    <row r="270" spans="14:18">
      <c r="N270" s="294"/>
      <c r="O270" s="294"/>
      <c r="P270" s="294"/>
      <c r="Q270" s="294"/>
      <c r="R270" s="294"/>
    </row>
    <row r="271" spans="14:18">
      <c r="N271" s="294"/>
      <c r="O271" s="294"/>
      <c r="P271" s="294"/>
      <c r="Q271" s="294"/>
      <c r="R271" s="294"/>
    </row>
    <row r="272" spans="14:18">
      <c r="N272" s="294"/>
      <c r="O272" s="294"/>
      <c r="P272" s="294"/>
      <c r="Q272" s="294"/>
      <c r="R272" s="294"/>
    </row>
    <row r="273" spans="14:18">
      <c r="N273" s="294"/>
      <c r="O273" s="294"/>
      <c r="P273" s="294"/>
      <c r="Q273" s="294"/>
      <c r="R273" s="294"/>
    </row>
    <row r="274" spans="14:18">
      <c r="N274" s="294"/>
      <c r="O274" s="294"/>
      <c r="P274" s="294"/>
      <c r="Q274" s="294"/>
      <c r="R274" s="294"/>
    </row>
    <row r="275" spans="14:18">
      <c r="N275" s="294"/>
      <c r="O275" s="294"/>
      <c r="P275" s="294"/>
      <c r="Q275" s="294"/>
      <c r="R275" s="294"/>
    </row>
    <row r="276" spans="14:18">
      <c r="N276" s="294"/>
      <c r="O276" s="294"/>
      <c r="P276" s="294"/>
      <c r="Q276" s="294"/>
      <c r="R276" s="294"/>
    </row>
    <row r="277" spans="14:18">
      <c r="N277" s="294"/>
      <c r="O277" s="294"/>
      <c r="P277" s="294"/>
      <c r="Q277" s="294"/>
      <c r="R277" s="294"/>
    </row>
    <row r="278" spans="14:18">
      <c r="N278" s="294"/>
      <c r="O278" s="294"/>
      <c r="P278" s="294"/>
      <c r="Q278" s="294"/>
      <c r="R278" s="294"/>
    </row>
    <row r="279" spans="14:18">
      <c r="N279" s="294"/>
      <c r="O279" s="294"/>
      <c r="P279" s="294"/>
      <c r="Q279" s="294"/>
      <c r="R279" s="294"/>
    </row>
    <row r="280" spans="14:18">
      <c r="N280" s="294"/>
      <c r="O280" s="294"/>
      <c r="P280" s="294"/>
      <c r="Q280" s="294"/>
      <c r="R280" s="294"/>
    </row>
    <row r="281" spans="14:18">
      <c r="N281" s="294"/>
      <c r="O281" s="294"/>
      <c r="P281" s="294"/>
      <c r="Q281" s="294"/>
      <c r="R281" s="294"/>
    </row>
    <row r="282" spans="14:18">
      <c r="N282" s="294"/>
      <c r="O282" s="294"/>
      <c r="P282" s="294"/>
      <c r="Q282" s="294"/>
      <c r="R282" s="294"/>
    </row>
    <row r="283" spans="14:18">
      <c r="N283" s="294"/>
      <c r="O283" s="294"/>
      <c r="P283" s="294"/>
      <c r="Q283" s="294"/>
      <c r="R283" s="294"/>
    </row>
    <row r="284" spans="14:18">
      <c r="N284" s="294"/>
      <c r="O284" s="294"/>
      <c r="P284" s="294"/>
      <c r="Q284" s="294"/>
      <c r="R284" s="294"/>
    </row>
    <row r="285" spans="14:18">
      <c r="N285" s="294"/>
      <c r="O285" s="294"/>
      <c r="P285" s="294"/>
      <c r="Q285" s="294"/>
      <c r="R285" s="294"/>
    </row>
    <row r="286" spans="14:18">
      <c r="N286" s="294"/>
      <c r="O286" s="294"/>
      <c r="P286" s="294"/>
      <c r="Q286" s="294"/>
      <c r="R286" s="294"/>
    </row>
    <row r="287" spans="14:18">
      <c r="N287" s="294"/>
      <c r="O287" s="294"/>
      <c r="P287" s="294"/>
      <c r="Q287" s="294"/>
      <c r="R287" s="294"/>
    </row>
    <row r="288" spans="14:18">
      <c r="N288" s="294"/>
      <c r="O288" s="294"/>
      <c r="P288" s="294"/>
      <c r="Q288" s="294"/>
      <c r="R288" s="294"/>
    </row>
    <row r="289" spans="14:18">
      <c r="N289" s="294"/>
      <c r="O289" s="294"/>
      <c r="P289" s="294"/>
      <c r="Q289" s="294"/>
      <c r="R289" s="294"/>
    </row>
    <row r="290" spans="14:18">
      <c r="N290" s="294"/>
      <c r="O290" s="294"/>
      <c r="P290" s="294"/>
      <c r="Q290" s="294"/>
      <c r="R290" s="294"/>
    </row>
    <row r="291" spans="14:18">
      <c r="N291" s="294"/>
      <c r="O291" s="294"/>
      <c r="P291" s="294"/>
      <c r="Q291" s="294"/>
      <c r="R291" s="294"/>
    </row>
    <row r="292" spans="14:18">
      <c r="N292" s="294"/>
      <c r="O292" s="294"/>
      <c r="P292" s="294"/>
      <c r="Q292" s="294"/>
      <c r="R292" s="294"/>
    </row>
    <row r="293" spans="14:18">
      <c r="N293" s="294"/>
      <c r="O293" s="294"/>
      <c r="P293" s="294"/>
      <c r="Q293" s="294"/>
      <c r="R293" s="294"/>
    </row>
    <row r="294" spans="14:18">
      <c r="N294" s="294"/>
      <c r="O294" s="294"/>
      <c r="P294" s="294"/>
      <c r="Q294" s="294"/>
      <c r="R294" s="294"/>
    </row>
    <row r="295" spans="14:18">
      <c r="N295" s="294"/>
      <c r="O295" s="294"/>
      <c r="P295" s="294"/>
      <c r="Q295" s="294"/>
      <c r="R295" s="294"/>
    </row>
    <row r="296" spans="14:18">
      <c r="N296" s="294"/>
      <c r="O296" s="294"/>
      <c r="P296" s="294"/>
      <c r="Q296" s="294"/>
      <c r="R296" s="294"/>
    </row>
    <row r="297" spans="14:18">
      <c r="N297" s="294"/>
      <c r="O297" s="294"/>
      <c r="P297" s="294"/>
      <c r="Q297" s="294"/>
      <c r="R297" s="294"/>
    </row>
    <row r="298" spans="14:18">
      <c r="N298" s="294"/>
      <c r="O298" s="294"/>
      <c r="P298" s="294"/>
      <c r="Q298" s="294"/>
      <c r="R298" s="294"/>
    </row>
    <row r="299" spans="14:18">
      <c r="N299" s="294"/>
      <c r="O299" s="294"/>
      <c r="P299" s="294"/>
      <c r="Q299" s="294"/>
      <c r="R299" s="294"/>
    </row>
    <row r="300" spans="14:18">
      <c r="N300" s="294"/>
      <c r="O300" s="294"/>
      <c r="P300" s="294"/>
      <c r="Q300" s="294"/>
      <c r="R300" s="294"/>
    </row>
    <row r="301" spans="14:18">
      <c r="N301" s="294"/>
      <c r="O301" s="294"/>
      <c r="P301" s="294"/>
      <c r="Q301" s="294"/>
      <c r="R301" s="294"/>
    </row>
    <row r="302" spans="14:18">
      <c r="N302" s="294"/>
      <c r="O302" s="294"/>
      <c r="P302" s="294"/>
      <c r="Q302" s="294"/>
      <c r="R302" s="294"/>
    </row>
    <row r="303" spans="14:18">
      <c r="N303" s="294"/>
      <c r="O303" s="294"/>
      <c r="P303" s="294"/>
      <c r="Q303" s="294"/>
      <c r="R303" s="294"/>
    </row>
    <row r="304" spans="14:18">
      <c r="N304" s="294"/>
      <c r="O304" s="294"/>
      <c r="P304" s="294"/>
      <c r="Q304" s="294"/>
      <c r="R304" s="294"/>
    </row>
    <row r="305" spans="14:18">
      <c r="N305" s="294"/>
      <c r="O305" s="294"/>
      <c r="P305" s="294"/>
      <c r="Q305" s="294"/>
      <c r="R305" s="294"/>
    </row>
    <row r="306" spans="14:18">
      <c r="N306" s="294"/>
      <c r="O306" s="294"/>
      <c r="P306" s="294"/>
      <c r="Q306" s="294"/>
      <c r="R306" s="294"/>
    </row>
    <row r="307" spans="14:18">
      <c r="N307" s="294"/>
      <c r="O307" s="294"/>
      <c r="P307" s="294"/>
      <c r="Q307" s="294"/>
      <c r="R307" s="294"/>
    </row>
    <row r="308" spans="14:18">
      <c r="N308" s="294"/>
      <c r="O308" s="294"/>
      <c r="P308" s="294"/>
      <c r="Q308" s="294"/>
    </row>
    <row r="309" spans="14:18">
      <c r="N309" s="294"/>
      <c r="O309" s="294"/>
      <c r="P309" s="294"/>
      <c r="Q309" s="294"/>
    </row>
    <row r="310" spans="14:18">
      <c r="N310" s="294"/>
      <c r="O310" s="294"/>
      <c r="P310" s="294"/>
      <c r="Q310" s="294"/>
    </row>
    <row r="311" spans="14:18">
      <c r="N311" s="294"/>
      <c r="O311" s="294"/>
      <c r="P311" s="294"/>
      <c r="Q311" s="294"/>
    </row>
    <row r="312" spans="14:18">
      <c r="N312" s="294"/>
      <c r="O312" s="294"/>
      <c r="P312" s="294"/>
      <c r="Q312" s="294"/>
    </row>
    <row r="313" spans="14:18">
      <c r="N313" s="294"/>
      <c r="O313" s="294"/>
      <c r="P313" s="294"/>
      <c r="Q313" s="294"/>
    </row>
    <row r="314" spans="14:18">
      <c r="N314" s="294"/>
      <c r="O314" s="294"/>
      <c r="P314" s="294"/>
      <c r="Q314" s="294"/>
    </row>
    <row r="315" spans="14:18">
      <c r="N315" s="294"/>
      <c r="O315" s="294"/>
      <c r="P315" s="294"/>
      <c r="Q315" s="294"/>
    </row>
    <row r="316" spans="14:18">
      <c r="N316" s="294"/>
      <c r="O316" s="294"/>
      <c r="P316" s="294"/>
      <c r="Q316" s="294"/>
    </row>
    <row r="317" spans="14:18">
      <c r="N317" s="294"/>
      <c r="O317" s="294"/>
      <c r="P317" s="294"/>
      <c r="Q317" s="294"/>
    </row>
    <row r="318" spans="14:18">
      <c r="N318" s="294"/>
      <c r="O318" s="294"/>
      <c r="P318" s="294"/>
      <c r="Q318" s="294"/>
    </row>
    <row r="319" spans="14:18">
      <c r="N319" s="294"/>
      <c r="O319" s="294"/>
      <c r="P319" s="294"/>
      <c r="Q319" s="294"/>
    </row>
    <row r="320" spans="14:18">
      <c r="N320" s="294"/>
      <c r="O320" s="294"/>
      <c r="P320" s="294"/>
      <c r="Q320" s="294"/>
    </row>
    <row r="321" spans="14:17">
      <c r="N321" s="294"/>
      <c r="O321" s="294"/>
      <c r="P321" s="294"/>
      <c r="Q321" s="294"/>
    </row>
    <row r="322" spans="14:17">
      <c r="N322" s="294"/>
      <c r="O322" s="294"/>
      <c r="P322" s="294"/>
      <c r="Q322" s="294"/>
    </row>
    <row r="323" spans="14:17">
      <c r="N323" s="294"/>
      <c r="O323" s="294"/>
      <c r="P323" s="294"/>
      <c r="Q323" s="294"/>
    </row>
    <row r="324" spans="14:17">
      <c r="N324" s="294"/>
      <c r="O324" s="294"/>
      <c r="P324" s="294"/>
      <c r="Q324" s="294"/>
    </row>
    <row r="325" spans="14:17">
      <c r="N325" s="294"/>
      <c r="O325" s="294"/>
      <c r="P325" s="294"/>
      <c r="Q325" s="294"/>
    </row>
    <row r="326" spans="14:17">
      <c r="N326" s="294"/>
      <c r="O326" s="294"/>
      <c r="P326" s="294"/>
      <c r="Q326" s="294"/>
    </row>
    <row r="327" spans="14:17">
      <c r="N327" s="294"/>
      <c r="O327" s="294"/>
      <c r="P327" s="294"/>
      <c r="Q327" s="294"/>
    </row>
    <row r="328" spans="14:17">
      <c r="N328" s="294"/>
      <c r="O328" s="294"/>
      <c r="P328" s="294"/>
      <c r="Q328" s="294"/>
    </row>
    <row r="329" spans="14:17">
      <c r="N329" s="294"/>
      <c r="O329" s="294"/>
      <c r="P329" s="294"/>
      <c r="Q329" s="294"/>
    </row>
    <row r="330" spans="14:17">
      <c r="N330" s="294"/>
      <c r="O330" s="294"/>
      <c r="P330" s="294"/>
      <c r="Q330" s="294"/>
    </row>
    <row r="331" spans="14:17">
      <c r="N331" s="294"/>
      <c r="O331" s="294"/>
      <c r="P331" s="294"/>
      <c r="Q331" s="294"/>
    </row>
    <row r="332" spans="14:17">
      <c r="N332" s="294"/>
      <c r="O332" s="294"/>
      <c r="P332" s="294"/>
      <c r="Q332" s="294"/>
    </row>
    <row r="333" spans="14:17">
      <c r="N333" s="294"/>
      <c r="O333" s="294"/>
      <c r="P333" s="294"/>
      <c r="Q333" s="294"/>
    </row>
    <row r="334" spans="14:17">
      <c r="N334" s="294"/>
      <c r="O334" s="294"/>
      <c r="P334" s="294"/>
      <c r="Q334" s="294"/>
    </row>
    <row r="335" spans="14:17">
      <c r="N335" s="294"/>
      <c r="O335" s="294"/>
      <c r="P335" s="294"/>
      <c r="Q335" s="294"/>
    </row>
    <row r="336" spans="14:17">
      <c r="N336" s="294"/>
      <c r="O336" s="294"/>
      <c r="P336" s="294"/>
      <c r="Q336" s="294"/>
    </row>
    <row r="337" spans="14:17">
      <c r="N337" s="294"/>
      <c r="O337" s="294"/>
      <c r="P337" s="294"/>
      <c r="Q337" s="294"/>
    </row>
    <row r="338" spans="14:17">
      <c r="N338" s="294"/>
      <c r="O338" s="294"/>
      <c r="P338" s="294"/>
      <c r="Q338" s="294"/>
    </row>
    <row r="339" spans="14:17">
      <c r="N339" s="294"/>
      <c r="O339" s="294"/>
      <c r="P339" s="294"/>
      <c r="Q339" s="294"/>
    </row>
    <row r="340" spans="14:17">
      <c r="N340" s="294"/>
      <c r="O340" s="294"/>
      <c r="P340" s="294"/>
      <c r="Q340" s="294"/>
    </row>
    <row r="341" spans="14:17">
      <c r="N341" s="294"/>
      <c r="O341" s="294"/>
      <c r="P341" s="294"/>
      <c r="Q341" s="294"/>
    </row>
    <row r="342" spans="14:17">
      <c r="N342" s="294"/>
      <c r="O342" s="294"/>
      <c r="P342" s="294"/>
      <c r="Q342" s="294"/>
    </row>
    <row r="343" spans="14:17">
      <c r="N343" s="294"/>
      <c r="O343" s="294"/>
      <c r="P343" s="294"/>
      <c r="Q343" s="294"/>
    </row>
    <row r="344" spans="14:17">
      <c r="N344" s="294"/>
      <c r="O344" s="294"/>
      <c r="P344" s="294"/>
      <c r="Q344" s="294"/>
    </row>
    <row r="345" spans="14:17">
      <c r="N345" s="294"/>
      <c r="O345" s="294"/>
      <c r="P345" s="294"/>
      <c r="Q345" s="294"/>
    </row>
    <row r="346" spans="14:17">
      <c r="N346" s="294"/>
      <c r="O346" s="294"/>
      <c r="P346" s="294"/>
      <c r="Q346" s="294"/>
    </row>
    <row r="347" spans="14:17">
      <c r="N347" s="294"/>
      <c r="O347" s="294"/>
      <c r="P347" s="294"/>
      <c r="Q347" s="294"/>
    </row>
    <row r="348" spans="14:17">
      <c r="N348" s="294"/>
      <c r="O348" s="294"/>
      <c r="P348" s="294"/>
      <c r="Q348" s="294"/>
    </row>
    <row r="349" spans="14:17">
      <c r="N349" s="294"/>
      <c r="O349" s="294"/>
      <c r="P349" s="294"/>
      <c r="Q349" s="294"/>
    </row>
    <row r="350" spans="14:17">
      <c r="N350" s="294"/>
      <c r="O350" s="294"/>
      <c r="P350" s="294"/>
      <c r="Q350" s="294"/>
    </row>
    <row r="351" spans="14:17">
      <c r="N351" s="294"/>
      <c r="O351" s="294"/>
      <c r="P351" s="294"/>
      <c r="Q351" s="294"/>
    </row>
    <row r="352" spans="14:17">
      <c r="N352" s="294"/>
      <c r="O352" s="294"/>
      <c r="P352" s="294"/>
      <c r="Q352" s="294"/>
    </row>
    <row r="353" spans="14:17">
      <c r="N353" s="294"/>
      <c r="O353" s="294"/>
      <c r="P353" s="294"/>
      <c r="Q353" s="294"/>
    </row>
    <row r="354" spans="14:17">
      <c r="N354" s="294"/>
      <c r="O354" s="294"/>
      <c r="P354" s="294"/>
      <c r="Q354" s="294"/>
    </row>
    <row r="355" spans="14:17">
      <c r="N355" s="294"/>
      <c r="O355" s="294"/>
      <c r="P355" s="294"/>
      <c r="Q355" s="294"/>
    </row>
    <row r="356" spans="14:17">
      <c r="N356" s="294"/>
      <c r="O356" s="294"/>
      <c r="P356" s="294"/>
      <c r="Q356" s="294"/>
    </row>
    <row r="357" spans="14:17">
      <c r="N357" s="294"/>
      <c r="O357" s="294"/>
      <c r="P357" s="294"/>
      <c r="Q357" s="294"/>
    </row>
    <row r="358" spans="14:17">
      <c r="N358" s="294"/>
      <c r="O358" s="294"/>
      <c r="P358" s="294"/>
      <c r="Q358" s="294"/>
    </row>
    <row r="359" spans="14:17">
      <c r="N359" s="294"/>
      <c r="O359" s="294"/>
      <c r="P359" s="294"/>
      <c r="Q359" s="294"/>
    </row>
    <row r="360" spans="14:17">
      <c r="N360" s="294"/>
      <c r="O360" s="294"/>
      <c r="P360" s="294"/>
      <c r="Q360" s="294"/>
    </row>
    <row r="361" spans="14:17">
      <c r="N361" s="294"/>
      <c r="O361" s="294"/>
      <c r="P361" s="294"/>
      <c r="Q361" s="294"/>
    </row>
    <row r="362" spans="14:17">
      <c r="N362" s="294"/>
      <c r="O362" s="294"/>
      <c r="P362" s="294"/>
      <c r="Q362" s="294"/>
    </row>
    <row r="363" spans="14:17">
      <c r="N363" s="294"/>
      <c r="O363" s="294"/>
      <c r="P363" s="294"/>
      <c r="Q363" s="294"/>
    </row>
    <row r="364" spans="14:17">
      <c r="N364" s="294"/>
      <c r="O364" s="294"/>
      <c r="P364" s="294"/>
      <c r="Q364" s="294"/>
    </row>
    <row r="365" spans="14:17">
      <c r="N365" s="294"/>
      <c r="O365" s="294"/>
      <c r="P365" s="294"/>
      <c r="Q365" s="294"/>
    </row>
    <row r="366" spans="14:17">
      <c r="N366" s="294"/>
      <c r="O366" s="294"/>
      <c r="P366" s="294"/>
      <c r="Q366" s="294"/>
    </row>
    <row r="367" spans="14:17">
      <c r="N367" s="294"/>
      <c r="O367" s="294"/>
      <c r="P367" s="294"/>
      <c r="Q367" s="294"/>
    </row>
    <row r="368" spans="14:17">
      <c r="N368" s="294"/>
      <c r="O368" s="294"/>
      <c r="P368" s="294"/>
      <c r="Q368" s="294"/>
    </row>
    <row r="369" spans="14:17">
      <c r="N369" s="294"/>
      <c r="O369" s="294"/>
      <c r="P369" s="294"/>
      <c r="Q369" s="294"/>
    </row>
    <row r="370" spans="14:17">
      <c r="N370" s="294"/>
      <c r="O370" s="294"/>
      <c r="P370" s="294"/>
      <c r="Q370" s="294"/>
    </row>
    <row r="371" spans="14:17">
      <c r="N371" s="294"/>
      <c r="O371" s="294"/>
      <c r="P371" s="294"/>
      <c r="Q371" s="294"/>
    </row>
    <row r="372" spans="14:17">
      <c r="N372" s="294"/>
      <c r="O372" s="294"/>
      <c r="P372" s="294"/>
      <c r="Q372" s="294"/>
    </row>
    <row r="373" spans="14:17">
      <c r="N373" s="294"/>
      <c r="O373" s="294"/>
      <c r="P373" s="294"/>
      <c r="Q373" s="294"/>
    </row>
    <row r="374" spans="14:17">
      <c r="N374" s="294"/>
      <c r="O374" s="294"/>
      <c r="P374" s="294"/>
      <c r="Q374" s="294"/>
    </row>
    <row r="375" spans="14:17">
      <c r="N375" s="294"/>
      <c r="O375" s="294"/>
      <c r="P375" s="294"/>
      <c r="Q375" s="294"/>
    </row>
    <row r="376" spans="14:17">
      <c r="N376" s="294"/>
      <c r="O376" s="294"/>
      <c r="P376" s="294"/>
      <c r="Q376" s="294"/>
    </row>
    <row r="377" spans="14:17">
      <c r="N377" s="294"/>
      <c r="O377" s="294"/>
      <c r="P377" s="294"/>
      <c r="Q377" s="294"/>
    </row>
    <row r="378" spans="14:17">
      <c r="N378" s="294"/>
      <c r="O378" s="294"/>
      <c r="P378" s="294"/>
    </row>
    <row r="379" spans="14:17">
      <c r="N379" s="294"/>
      <c r="O379" s="294"/>
      <c r="P379" s="294"/>
    </row>
    <row r="380" spans="14:17">
      <c r="N380" s="294"/>
      <c r="O380" s="294"/>
      <c r="P380" s="294"/>
    </row>
    <row r="381" spans="14:17">
      <c r="N381" s="294"/>
      <c r="O381" s="294"/>
      <c r="P381" s="294"/>
    </row>
    <row r="382" spans="14:17">
      <c r="N382" s="294"/>
      <c r="O382" s="294"/>
      <c r="P382" s="294"/>
    </row>
    <row r="383" spans="14:17">
      <c r="N383" s="294"/>
      <c r="O383" s="294"/>
      <c r="P383" s="294"/>
    </row>
    <row r="384" spans="14:17">
      <c r="N384" s="294"/>
      <c r="O384" s="294"/>
      <c r="P384" s="294"/>
    </row>
    <row r="385" spans="14:16">
      <c r="N385" s="294"/>
      <c r="O385" s="294"/>
      <c r="P385" s="294"/>
    </row>
    <row r="386" spans="14:16">
      <c r="N386" s="294"/>
      <c r="O386" s="294"/>
      <c r="P386" s="294"/>
    </row>
    <row r="387" spans="14:16">
      <c r="N387" s="294"/>
      <c r="O387" s="294"/>
      <c r="P387" s="294"/>
    </row>
    <row r="388" spans="14:16">
      <c r="N388" s="294"/>
      <c r="O388" s="294"/>
      <c r="P388" s="294"/>
    </row>
    <row r="389" spans="14:16">
      <c r="N389" s="294"/>
      <c r="O389" s="294"/>
      <c r="P389" s="294"/>
    </row>
    <row r="390" spans="14:16">
      <c r="N390" s="294"/>
      <c r="O390" s="294"/>
    </row>
    <row r="391" spans="14:16">
      <c r="N391" s="294"/>
      <c r="O391" s="294"/>
    </row>
    <row r="392" spans="14:16">
      <c r="N392" s="294"/>
      <c r="O392" s="294"/>
    </row>
    <row r="393" spans="14:16">
      <c r="N393" s="294"/>
      <c r="O393" s="294"/>
    </row>
    <row r="394" spans="14:16">
      <c r="N394" s="294"/>
      <c r="O394" s="294"/>
    </row>
    <row r="395" spans="14:16">
      <c r="N395" s="294"/>
      <c r="O395" s="294"/>
    </row>
    <row r="396" spans="14:16">
      <c r="N396" s="294"/>
      <c r="O396" s="294"/>
    </row>
    <row r="397" spans="14:16">
      <c r="N397" s="294"/>
      <c r="O397" s="294"/>
    </row>
    <row r="398" spans="14:16">
      <c r="N398" s="294"/>
      <c r="O398" s="294"/>
    </row>
    <row r="399" spans="14:16">
      <c r="N399" s="294"/>
      <c r="O399" s="294"/>
    </row>
    <row r="400" spans="14:16">
      <c r="N400" s="294"/>
      <c r="O400" s="294"/>
    </row>
    <row r="401" spans="14:15">
      <c r="N401" s="294"/>
      <c r="O401" s="294"/>
    </row>
    <row r="402" spans="14:15">
      <c r="N402" s="294"/>
      <c r="O402" s="294"/>
    </row>
    <row r="403" spans="14:15">
      <c r="N403" s="294"/>
      <c r="O403" s="294"/>
    </row>
    <row r="404" spans="14:15">
      <c r="N404" s="294"/>
      <c r="O404" s="294"/>
    </row>
    <row r="405" spans="14:15">
      <c r="N405" s="294"/>
      <c r="O405" s="294"/>
    </row>
    <row r="406" spans="14:15">
      <c r="N406" s="294"/>
      <c r="O406" s="294"/>
    </row>
    <row r="407" spans="14:15">
      <c r="N407" s="294"/>
      <c r="O407" s="294"/>
    </row>
    <row r="408" spans="14:15">
      <c r="N408" s="294"/>
      <c r="O408" s="294"/>
    </row>
    <row r="409" spans="14:15">
      <c r="N409" s="294"/>
      <c r="O409" s="294"/>
    </row>
    <row r="410" spans="14:15">
      <c r="N410" s="294"/>
      <c r="O410" s="294"/>
    </row>
    <row r="411" spans="14:15">
      <c r="N411" s="294"/>
      <c r="O411" s="294"/>
    </row>
    <row r="412" spans="14:15">
      <c r="N412" s="294"/>
      <c r="O412" s="294"/>
    </row>
    <row r="413" spans="14:15">
      <c r="N413" s="294"/>
      <c r="O413" s="294"/>
    </row>
    <row r="414" spans="14:15">
      <c r="N414" s="294"/>
      <c r="O414" s="294"/>
    </row>
    <row r="415" spans="14:15">
      <c r="N415" s="294"/>
      <c r="O415" s="294"/>
    </row>
    <row r="416" spans="14:15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  <c r="O499" s="294"/>
    </row>
    <row r="500" spans="14:15">
      <c r="N500" s="294"/>
      <c r="O500" s="294"/>
    </row>
    <row r="501" spans="14:15">
      <c r="N501" s="294"/>
      <c r="O501" s="294"/>
    </row>
    <row r="502" spans="14:15">
      <c r="N502" s="294"/>
      <c r="O502" s="294"/>
    </row>
    <row r="503" spans="14:15">
      <c r="N503" s="294"/>
    </row>
    <row r="504" spans="14:15">
      <c r="N504" s="294"/>
    </row>
    <row r="505" spans="14:15">
      <c r="N505" s="294"/>
    </row>
    <row r="506" spans="14:15">
      <c r="N506" s="294"/>
    </row>
    <row r="507" spans="14:15">
      <c r="N507" s="294"/>
    </row>
    <row r="508" spans="14:15">
      <c r="N508" s="294"/>
    </row>
    <row r="509" spans="14:15">
      <c r="N509" s="294"/>
    </row>
    <row r="510" spans="14:15">
      <c r="N510" s="294"/>
    </row>
    <row r="511" spans="14:15">
      <c r="N511" s="294"/>
    </row>
    <row r="512" spans="14:15">
      <c r="N512" s="294"/>
    </row>
    <row r="513" spans="14:14">
      <c r="N513" s="294"/>
    </row>
    <row r="514" spans="14:14">
      <c r="N514" s="294"/>
    </row>
    <row r="515" spans="14:14">
      <c r="N515" s="294"/>
    </row>
    <row r="516" spans="14:14">
      <c r="N516" s="294"/>
    </row>
    <row r="517" spans="14:14">
      <c r="N517" s="294"/>
    </row>
    <row r="518" spans="14:14">
      <c r="N518" s="294"/>
    </row>
    <row r="519" spans="14:14">
      <c r="N519" s="294"/>
    </row>
    <row r="520" spans="14:14">
      <c r="N520" s="294"/>
    </row>
    <row r="521" spans="14:14">
      <c r="N521" s="294"/>
    </row>
    <row r="522" spans="14:14">
      <c r="N522" s="294"/>
    </row>
    <row r="523" spans="14:14">
      <c r="N523" s="294"/>
    </row>
    <row r="524" spans="14:14">
      <c r="N524" s="294"/>
    </row>
    <row r="525" spans="14:14">
      <c r="N525" s="294"/>
    </row>
    <row r="526" spans="14:14">
      <c r="N526" s="294"/>
    </row>
    <row r="527" spans="14:14">
      <c r="N527" s="294"/>
    </row>
    <row r="528" spans="14:14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  <row r="652" spans="14:14">
      <c r="N652" s="294"/>
    </row>
    <row r="653" spans="14:14">
      <c r="N653" s="294"/>
    </row>
    <row r="654" spans="14:14">
      <c r="N654" s="294"/>
    </row>
    <row r="655" spans="14:14">
      <c r="N655" s="294"/>
    </row>
  </sheetData>
  <autoFilter ref="A2:M90" xr:uid="{00000000-0009-0000-0000-000009000000}"/>
  <mergeCells count="15">
    <mergeCell ref="A80:I80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Z2:Z3"/>
  </mergeCells>
  <phoneticPr fontId="19" type="noConversion"/>
  <conditionalFormatting sqref="N3:Y3">
    <cfRule type="containsText" dxfId="5542" priority="30" operator="containsText" text="日">
      <formula>NOT(ISERROR(SEARCH("日",N3)))</formula>
    </cfRule>
    <cfRule type="containsText" dxfId="5541" priority="31" operator="containsText" text="六">
      <formula>NOT(ISERROR(SEARCH("六",N3)))</formula>
    </cfRule>
  </conditionalFormatting>
  <conditionalFormatting sqref="A4">
    <cfRule type="expression" dxfId="5540" priority="20">
      <formula>MOD(ROW(),2)=1</formula>
    </cfRule>
  </conditionalFormatting>
  <conditionalFormatting sqref="A35">
    <cfRule type="expression" dxfId="5539" priority="19">
      <formula>MOD(ROW(),2)=1</formula>
    </cfRule>
  </conditionalFormatting>
  <conditionalFormatting sqref="A54">
    <cfRule type="expression" dxfId="5538" priority="2">
      <formula>$A54&lt;&gt;""</formula>
    </cfRule>
    <cfRule type="expression" dxfId="5537" priority="14">
      <formula>MOD(ROW(),2)=1</formula>
    </cfRule>
  </conditionalFormatting>
  <conditionalFormatting sqref="N80:W80">
    <cfRule type="containsText" dxfId="5536" priority="3" operator="containsText" text="日">
      <formula>NOT(ISERROR(SEARCH("日",N80)))</formula>
    </cfRule>
    <cfRule type="containsText" dxfId="5535" priority="4" operator="containsText" text="六">
      <formula>NOT(ISERROR(SEARCH("六",N80)))</formula>
    </cfRule>
  </conditionalFormatting>
  <conditionalFormatting sqref="X80:Y80">
    <cfRule type="expression" dxfId="5534" priority="25">
      <formula>MOD(COLUMN(),2)=1</formula>
    </cfRule>
  </conditionalFormatting>
  <conditionalFormatting sqref="A40:A41">
    <cfRule type="expression" dxfId="5533" priority="17">
      <formula>MOD(ROW(),2)=1</formula>
    </cfRule>
  </conditionalFormatting>
  <conditionalFormatting sqref="A46:A47">
    <cfRule type="expression" dxfId="5532" priority="16">
      <formula>MOD(ROW(),2)=1</formula>
    </cfRule>
  </conditionalFormatting>
  <conditionalFormatting sqref="G4:G79">
    <cfRule type="cellIs" dxfId="5531" priority="26" operator="equal">
      <formula>"重要不紧急"</formula>
    </cfRule>
    <cfRule type="cellIs" dxfId="5530" priority="27" operator="equal">
      <formula>"重要且紧急"</formula>
    </cfRule>
    <cfRule type="cellIs" dxfId="5529" priority="29" operator="equal">
      <formula>"紧急不重要"</formula>
    </cfRule>
  </conditionalFormatting>
  <conditionalFormatting sqref="L4:L79">
    <cfRule type="containsText" dxfId="5528" priority="32" operator="containsText" text="进行中">
      <formula>NOT(ISERROR(SEARCH("进行中",L4)))</formula>
    </cfRule>
    <cfRule type="containsText" dxfId="5527" priority="33" operator="containsText" text="延迟">
      <formula>NOT(ISERROR(SEARCH("延迟",L4)))</formula>
    </cfRule>
    <cfRule type="containsText" dxfId="5526" priority="36" operator="containsText" text="已完成">
      <formula>NOT(ISERROR(SEARCH("已完成",L4)))</formula>
    </cfRule>
    <cfRule type="containsText" dxfId="5525" priority="37" operator="containsText" text="已中止">
      <formula>NOT(ISERROR(SEARCH("已中止",L4)))</formula>
    </cfRule>
  </conditionalFormatting>
  <conditionalFormatting sqref="M5:M5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{5924D6EA-0F57-450D-A69E-3143D698D9E3}</x14:id>
        </ext>
      </extLst>
    </cfRule>
  </conditionalFormatting>
  <conditionalFormatting sqref="A4:Z79">
    <cfRule type="expression" dxfId="5524" priority="11">
      <formula>CELL("row")=ROW()</formula>
    </cfRule>
  </conditionalFormatting>
  <conditionalFormatting sqref="A4:Z53 B54:Z54 A55:Z64 A65:G66 J65:Z66 A67:Z79">
    <cfRule type="expression" dxfId="5523" priority="15">
      <formula>$A4&lt;&gt;""</formula>
    </cfRule>
  </conditionalFormatting>
  <conditionalFormatting sqref="N4:Y79">
    <cfRule type="cellIs" dxfId="5522" priority="24" operator="greaterThan">
      <formula>0</formula>
    </cfRule>
  </conditionalFormatting>
  <conditionalFormatting sqref="H65:I68">
    <cfRule type="expression" dxfId="5521" priority="1">
      <formula>$A66&lt;&gt;""</formula>
    </cfRule>
  </conditionalFormatting>
  <conditionalFormatting sqref="N81:Y87">
    <cfRule type="cellIs" dxfId="5520" priority="5" operator="greaterThanOrEqual">
      <formula>8</formula>
    </cfRule>
    <cfRule type="cellIs" dxfId="5519" priority="9" operator="between">
      <formula>0.01</formula>
      <formula>7.99</formula>
    </cfRule>
  </conditionalFormatting>
  <conditionalFormatting sqref="N656:Y1048576 O503:Y655 P390:Y502 Q378:Y389 R308:Y377 S204:Y307 T182:Y203 U135:Y181 V123:Y134 W111:Y122 X99:Y110 Y95:Y98">
    <cfRule type="cellIs" dxfId="5518" priority="38" operator="between">
      <formula>6</formula>
      <formula>24</formula>
    </cfRule>
    <cfRule type="cellIs" dxfId="5517" priority="39" operator="between">
      <formula>4</formula>
      <formula>6</formula>
    </cfRule>
    <cfRule type="cellIs" dxfId="5516" priority="156" operator="between">
      <formula>0.01</formula>
      <formula>3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24D6EA-0F57-450D-A69E-3143D698D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M5:M57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900-000000000000}">
          <x14:formula1>
            <xm:f>Data!$I$2:$I$7</xm:f>
          </x14:formula1>
          <xm:sqref>L4:L79</xm:sqref>
        </x14:dataValidation>
        <x14:dataValidation type="list" allowBlank="1" showInputMessage="1" showErrorMessage="1" xr:uid="{00000000-0002-0000-0900-000001000000}">
          <x14:formula1>
            <xm:f>Data!$H$2:$H$6</xm:f>
          </x14:formula1>
          <xm:sqref>G4:G79</xm:sqref>
        </x14:dataValidation>
        <x14:dataValidation type="list" allowBlank="1" showInputMessage="1" showErrorMessage="1" xr:uid="{00000000-0002-0000-0900-000002000000}">
          <x14:formula1>
            <xm:f>Data!$J$2:$J$11</xm:f>
          </x14:formula1>
          <xm:sqref>F4:F79</xm:sqref>
        </x14:dataValidation>
        <x14:dataValidation type="list" allowBlank="1" showInputMessage="1" showErrorMessage="1" xr:uid="{00000000-0002-0000-0900-000003000000}">
          <x14:formula1>
            <xm:f>Data!$A$2:$A$25</xm:f>
          </x14:formula1>
          <xm:sqref>D4:D79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130"/>
  <sheetViews>
    <sheetView zoomScaleNormal="100" workbookViewId="0">
      <pane xSplit="5" ySplit="3" topLeftCell="F82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25" customWidth="1"/>
    <col min="3" max="3" width="4.25" style="5" customWidth="1"/>
    <col min="4" max="4" width="8.625" customWidth="1"/>
    <col min="5" max="5" width="25.5" customWidth="1"/>
    <col min="6" max="6" width="7" style="5" customWidth="1"/>
    <col min="7" max="7" width="7.25" customWidth="1"/>
    <col min="8" max="8" width="11.5" customWidth="1"/>
    <col min="9" max="9" width="10.875" customWidth="1"/>
    <col min="10" max="10" width="5.25" style="294" customWidth="1"/>
    <col min="11" max="11" width="5.375" style="294" customWidth="1"/>
    <col min="12" max="12" width="6.875" customWidth="1"/>
    <col min="13" max="13" width="7.75" customWidth="1"/>
    <col min="14" max="14" width="3.125" style="296" customWidth="1"/>
    <col min="15" max="15" width="3.75" style="296" customWidth="1"/>
    <col min="16" max="18" width="3.125" style="296" customWidth="1"/>
    <col min="19" max="20" width="3.125" style="296" hidden="1" customWidth="1"/>
    <col min="21" max="25" width="3.125" style="296" customWidth="1"/>
    <col min="26" max="28" width="3.125" style="296" hidden="1" customWidth="1"/>
    <col min="29" max="32" width="3.125" style="296" customWidth="1"/>
    <col min="33" max="35" width="15.625" customWidth="1"/>
    <col min="36" max="37" width="19.875" customWidth="1"/>
    <col min="38" max="38" width="6.75" customWidth="1"/>
    <col min="39" max="39" width="8.25" customWidth="1"/>
    <col min="40" max="41" width="10.875" customWidth="1"/>
    <col min="42" max="42" width="5.25" customWidth="1"/>
  </cols>
  <sheetData>
    <row r="1" spans="1:38" s="1" customFormat="1">
      <c r="A1" s="6" t="s">
        <v>186</v>
      </c>
      <c r="B1" s="7" t="s">
        <v>49</v>
      </c>
      <c r="C1" s="8"/>
      <c r="D1" s="7"/>
      <c r="F1" s="9"/>
      <c r="G1" s="6" t="s">
        <v>69</v>
      </c>
      <c r="H1" s="10">
        <f>VLOOKUP(B1,与!A4:C9,2,FALSE)</f>
        <v>42842</v>
      </c>
      <c r="I1" s="10">
        <f>VLOOKUP(B1,与!A4:C9,3,FALSE)</f>
        <v>42860</v>
      </c>
      <c r="J1" s="288"/>
      <c r="K1" s="288"/>
      <c r="L1" s="15"/>
      <c r="M1" s="1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</row>
    <row r="2" spans="1:38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90">
        <f>DAY(H1)</f>
        <v>17</v>
      </c>
      <c r="O2" s="290">
        <f>DAY($H$1+(COLUMN(O2)-COLUMN($N$2)))</f>
        <v>18</v>
      </c>
      <c r="P2" s="290">
        <f t="shared" ref="P2:AF2" si="0">DAY($H$1+(COLUMN(P2)-COLUMN($N$2)))</f>
        <v>19</v>
      </c>
      <c r="Q2" s="290">
        <f t="shared" si="0"/>
        <v>20</v>
      </c>
      <c r="R2" s="290">
        <f t="shared" si="0"/>
        <v>21</v>
      </c>
      <c r="S2" s="290">
        <f t="shared" si="0"/>
        <v>22</v>
      </c>
      <c r="T2" s="290">
        <f t="shared" si="0"/>
        <v>23</v>
      </c>
      <c r="U2" s="290">
        <f t="shared" si="0"/>
        <v>24</v>
      </c>
      <c r="V2" s="290">
        <f t="shared" si="0"/>
        <v>25</v>
      </c>
      <c r="W2" s="290">
        <f t="shared" si="0"/>
        <v>26</v>
      </c>
      <c r="X2" s="290">
        <f t="shared" si="0"/>
        <v>27</v>
      </c>
      <c r="Y2" s="290">
        <f t="shared" si="0"/>
        <v>28</v>
      </c>
      <c r="Z2" s="290">
        <f t="shared" si="0"/>
        <v>29</v>
      </c>
      <c r="AA2" s="290">
        <f t="shared" si="0"/>
        <v>30</v>
      </c>
      <c r="AB2" s="290">
        <f t="shared" si="0"/>
        <v>1</v>
      </c>
      <c r="AC2" s="290">
        <f t="shared" si="0"/>
        <v>2</v>
      </c>
      <c r="AD2" s="290">
        <f t="shared" si="0"/>
        <v>3</v>
      </c>
      <c r="AE2" s="290">
        <f t="shared" si="0"/>
        <v>4</v>
      </c>
      <c r="AF2" s="290">
        <f t="shared" si="0"/>
        <v>5</v>
      </c>
      <c r="AG2"/>
      <c r="AH2"/>
      <c r="AI2"/>
      <c r="AJ2"/>
      <c r="AK2"/>
      <c r="AL2"/>
    </row>
    <row r="3" spans="1:38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Y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ref="Z3:AD3" si="2">MID("一二三四五六日",WEEKDAY($H$1+(COLUMN(Z2)-COLUMN($N$2)),2),1)</f>
        <v>六</v>
      </c>
      <c r="AA3" s="290" t="str">
        <f t="shared" si="2"/>
        <v>日</v>
      </c>
      <c r="AB3" s="290" t="str">
        <f t="shared" si="2"/>
        <v>一</v>
      </c>
      <c r="AC3" s="290" t="str">
        <f t="shared" si="2"/>
        <v>二</v>
      </c>
      <c r="AD3" s="290" t="str">
        <f t="shared" si="2"/>
        <v>三</v>
      </c>
      <c r="AE3" s="290" t="str">
        <f t="shared" ref="AE3:AF3" si="3">MID("一二三四五六日",WEEKDAY($H$1+(COLUMN(AE2)-COLUMN($N$2)),2),1)</f>
        <v>四</v>
      </c>
      <c r="AF3" s="290" t="str">
        <f t="shared" si="3"/>
        <v>五</v>
      </c>
      <c r="AG3"/>
      <c r="AH3"/>
      <c r="AI3"/>
      <c r="AJ3"/>
      <c r="AK3"/>
      <c r="AL3"/>
    </row>
    <row r="4" spans="1:38">
      <c r="A4" s="11" t="s">
        <v>134</v>
      </c>
      <c r="B4" s="12" t="str">
        <f>IF(A4="","",IFERROR(VLOOKUP(A4,Story!C:D,2,FALSE),""))</f>
        <v>扩展数据配置向导页</v>
      </c>
      <c r="C4" s="13"/>
      <c r="D4" s="11"/>
      <c r="E4" s="12"/>
      <c r="F4" s="13"/>
      <c r="G4" s="11"/>
      <c r="H4" s="14" t="str">
        <f>IF(E4="","",$H$1)</f>
        <v/>
      </c>
      <c r="I4" s="14" t="str">
        <f>IF(E4="","",IF(H4+J4/8&gt;$I$1,$I$1,H4+J4/8))</f>
        <v/>
      </c>
      <c r="J4" s="297"/>
      <c r="K4" s="297">
        <f t="shared" ref="K4:K70" si="4">SUM(N4:AF4)</f>
        <v>0</v>
      </c>
      <c r="L4" s="11"/>
      <c r="M4" s="16" t="b">
        <f>IF(L4="未开始“",0)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  <c r="AE4" s="291"/>
      <c r="AF4" s="291"/>
    </row>
    <row r="5" spans="1:38" s="3" customFormat="1">
      <c r="A5" s="11"/>
      <c r="B5" s="12" t="str">
        <f>IF(A5="","",IFERROR(VLOOKUP(A5,Story!C:D,2,FALSE),""))</f>
        <v/>
      </c>
      <c r="C5" s="13"/>
      <c r="D5" s="18" t="s">
        <v>196</v>
      </c>
      <c r="E5" s="20" t="s">
        <v>247</v>
      </c>
      <c r="F5" s="21" t="s">
        <v>59</v>
      </c>
      <c r="G5" s="18" t="s">
        <v>207</v>
      </c>
      <c r="H5" s="14">
        <f>IF(E5="","",$H$1)</f>
        <v>42842</v>
      </c>
      <c r="I5" s="14">
        <f>IF(E5="","",IF(H5+J5/8&gt;$I$1,$I$1,H5+J5/8))</f>
        <v>42842</v>
      </c>
      <c r="J5" s="297"/>
      <c r="K5" s="297">
        <f t="shared" si="4"/>
        <v>2</v>
      </c>
      <c r="L5" s="11" t="s">
        <v>9</v>
      </c>
      <c r="M5" s="16">
        <v>1</v>
      </c>
      <c r="N5" s="291"/>
      <c r="O5" s="291"/>
      <c r="P5" s="291">
        <v>2</v>
      </c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</row>
    <row r="6" spans="1:38" s="3" customFormat="1">
      <c r="A6" s="11"/>
      <c r="B6" s="12" t="str">
        <f>IF(A6="","",IFERROR(VLOOKUP(A6,Story!C:D,2,FALSE),""))</f>
        <v/>
      </c>
      <c r="C6" s="13"/>
      <c r="D6" s="18" t="s">
        <v>196</v>
      </c>
      <c r="E6" s="20" t="s">
        <v>249</v>
      </c>
      <c r="F6" s="21" t="s">
        <v>59</v>
      </c>
      <c r="G6" s="18" t="s">
        <v>207</v>
      </c>
      <c r="H6" s="14">
        <f>IF(E6="","",$H$1)</f>
        <v>42842</v>
      </c>
      <c r="I6" s="14">
        <f>IF(E6="","",IF(H6+J6/8&gt;$I$1,$I$1,H6+J6/8))</f>
        <v>42842</v>
      </c>
      <c r="J6" s="297"/>
      <c r="K6" s="297">
        <f t="shared" si="4"/>
        <v>5.5</v>
      </c>
      <c r="L6" s="11" t="s">
        <v>9</v>
      </c>
      <c r="M6" s="16">
        <v>1</v>
      </c>
      <c r="N6" s="291"/>
      <c r="O6" s="291"/>
      <c r="P6" s="291">
        <v>2.5</v>
      </c>
      <c r="Q6" s="291">
        <v>3</v>
      </c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  <c r="AE6" s="291"/>
      <c r="AF6" s="291"/>
    </row>
    <row r="7" spans="1:38" s="3" customFormat="1">
      <c r="A7" s="11"/>
      <c r="B7" s="12"/>
      <c r="C7" s="13"/>
      <c r="D7" s="18" t="s">
        <v>196</v>
      </c>
      <c r="E7" s="20" t="s">
        <v>286</v>
      </c>
      <c r="F7" s="21" t="s">
        <v>59</v>
      </c>
      <c r="G7" s="18" t="s">
        <v>207</v>
      </c>
      <c r="H7" s="14">
        <f t="shared" ref="H7" si="5">IF(E7="","",$H$1)</f>
        <v>42842</v>
      </c>
      <c r="I7" s="14">
        <f t="shared" ref="I7:I8" si="6">IF(E7="","",IF(H7+J7/8&gt;$I$1,$I$1,H7+J7/8))</f>
        <v>42842</v>
      </c>
      <c r="J7" s="297"/>
      <c r="K7" s="297">
        <f t="shared" si="4"/>
        <v>8</v>
      </c>
      <c r="L7" s="11" t="s">
        <v>9</v>
      </c>
      <c r="M7" s="16">
        <v>1</v>
      </c>
      <c r="N7" s="291"/>
      <c r="O7" s="291">
        <v>4</v>
      </c>
      <c r="P7" s="291">
        <v>2.5</v>
      </c>
      <c r="Q7" s="291">
        <v>1.5</v>
      </c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</row>
    <row r="8" spans="1:38" s="3" customFormat="1">
      <c r="A8" s="11"/>
      <c r="B8" s="12"/>
      <c r="C8" s="13"/>
      <c r="D8" s="18" t="s">
        <v>196</v>
      </c>
      <c r="E8" s="20" t="s">
        <v>287</v>
      </c>
      <c r="F8" s="21" t="s">
        <v>59</v>
      </c>
      <c r="G8" s="18" t="s">
        <v>207</v>
      </c>
      <c r="H8" s="14">
        <v>42849</v>
      </c>
      <c r="I8" s="14">
        <f t="shared" si="6"/>
        <v>42849</v>
      </c>
      <c r="J8" s="297"/>
      <c r="K8" s="297">
        <f t="shared" si="4"/>
        <v>10.5</v>
      </c>
      <c r="L8" s="11" t="s">
        <v>9</v>
      </c>
      <c r="M8" s="16">
        <v>1</v>
      </c>
      <c r="N8" s="291"/>
      <c r="O8" s="291"/>
      <c r="P8" s="291"/>
      <c r="Q8" s="291"/>
      <c r="R8" s="291"/>
      <c r="S8" s="291"/>
      <c r="T8" s="291"/>
      <c r="U8" s="291">
        <v>8</v>
      </c>
      <c r="V8" s="291">
        <v>2.5</v>
      </c>
      <c r="W8" s="291"/>
      <c r="X8" s="291"/>
      <c r="Y8" s="291"/>
      <c r="Z8" s="291"/>
      <c r="AA8" s="291"/>
      <c r="AB8" s="291"/>
      <c r="AC8" s="291"/>
      <c r="AD8" s="291"/>
      <c r="AE8" s="291"/>
      <c r="AF8" s="291"/>
    </row>
    <row r="9" spans="1:38" s="3" customFormat="1">
      <c r="A9" s="11"/>
      <c r="B9" s="12"/>
      <c r="C9" s="13"/>
      <c r="D9" s="18" t="s">
        <v>196</v>
      </c>
      <c r="E9" s="20" t="s">
        <v>288</v>
      </c>
      <c r="F9" s="21" t="s">
        <v>59</v>
      </c>
      <c r="G9" s="18" t="s">
        <v>207</v>
      </c>
      <c r="H9" s="14">
        <v>42850</v>
      </c>
      <c r="I9" s="14">
        <f t="shared" ref="I9:I11" si="7">IF(E9="","",IF(H9+J9/8&gt;$I$1,$I$1,H9+J9/8))</f>
        <v>42850</v>
      </c>
      <c r="J9" s="297"/>
      <c r="K9" s="297">
        <f t="shared" si="4"/>
        <v>8</v>
      </c>
      <c r="L9" s="11" t="s">
        <v>9</v>
      </c>
      <c r="M9" s="16">
        <v>1</v>
      </c>
      <c r="N9" s="291"/>
      <c r="O9" s="291"/>
      <c r="P9" s="291"/>
      <c r="Q9" s="291"/>
      <c r="R9" s="291"/>
      <c r="S9" s="291"/>
      <c r="T9" s="291"/>
      <c r="U9" s="291"/>
      <c r="V9" s="291"/>
      <c r="W9" s="291">
        <v>8</v>
      </c>
      <c r="X9" s="291"/>
      <c r="Y9" s="291"/>
      <c r="Z9" s="291"/>
      <c r="AA9" s="291"/>
      <c r="AB9" s="291"/>
      <c r="AC9" s="291"/>
      <c r="AD9" s="291"/>
      <c r="AE9" s="291"/>
      <c r="AF9" s="291"/>
    </row>
    <row r="10" spans="1:38" s="3" customFormat="1">
      <c r="A10" s="11"/>
      <c r="B10" s="12"/>
      <c r="C10" s="13"/>
      <c r="D10" s="18" t="s">
        <v>223</v>
      </c>
      <c r="E10" s="54" t="s">
        <v>343</v>
      </c>
      <c r="F10" s="21" t="s">
        <v>59</v>
      </c>
      <c r="G10" s="18" t="s">
        <v>207</v>
      </c>
      <c r="H10" s="14">
        <v>42857</v>
      </c>
      <c r="I10" s="14">
        <v>42857</v>
      </c>
      <c r="J10" s="297"/>
      <c r="K10" s="297">
        <f t="shared" si="4"/>
        <v>13</v>
      </c>
      <c r="L10" s="11" t="s">
        <v>9</v>
      </c>
      <c r="M10" s="16"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>
        <v>3</v>
      </c>
      <c r="AE10" s="291">
        <v>5</v>
      </c>
      <c r="AF10" s="291">
        <v>5</v>
      </c>
    </row>
    <row r="11" spans="1:38" s="3" customFormat="1">
      <c r="A11" s="11"/>
      <c r="B11" s="12"/>
      <c r="C11" s="13"/>
      <c r="D11" s="18" t="s">
        <v>219</v>
      </c>
      <c r="E11" s="20" t="s">
        <v>219</v>
      </c>
      <c r="F11" s="21" t="s">
        <v>206</v>
      </c>
      <c r="G11" s="18" t="s">
        <v>207</v>
      </c>
      <c r="H11" s="14">
        <f>IF(E11="","",$H$1)</f>
        <v>42842</v>
      </c>
      <c r="I11" s="14">
        <f t="shared" si="7"/>
        <v>42842</v>
      </c>
      <c r="J11" s="297"/>
      <c r="K11" s="297">
        <f t="shared" si="4"/>
        <v>6</v>
      </c>
      <c r="L11" s="11" t="s">
        <v>9</v>
      </c>
      <c r="M11" s="16">
        <v>1</v>
      </c>
      <c r="N11" s="291"/>
      <c r="O11" s="291">
        <v>4</v>
      </c>
      <c r="P11" s="291"/>
      <c r="Q11" s="291"/>
      <c r="R11" s="291"/>
      <c r="S11" s="291"/>
      <c r="T11" s="291"/>
      <c r="U11" s="291"/>
      <c r="V11" s="291"/>
      <c r="W11" s="291"/>
      <c r="X11" s="291"/>
      <c r="Y11" s="291">
        <v>2</v>
      </c>
      <c r="Z11" s="291"/>
      <c r="AA11" s="291"/>
      <c r="AB11" s="291"/>
      <c r="AC11" s="291"/>
      <c r="AD11" s="291"/>
      <c r="AE11" s="291"/>
      <c r="AF11" s="291"/>
    </row>
    <row r="12" spans="1:38" s="3" customFormat="1">
      <c r="A12" s="11"/>
      <c r="B12" s="12" t="str">
        <f>IF(A12="","",IFERROR(VLOOKUP(A12,Story!C:D,2,FALSE),""))</f>
        <v/>
      </c>
      <c r="C12" s="13"/>
      <c r="D12" s="18" t="s">
        <v>231</v>
      </c>
      <c r="E12" s="20" t="s">
        <v>251</v>
      </c>
      <c r="F12" s="21" t="s">
        <v>206</v>
      </c>
      <c r="G12" s="18" t="s">
        <v>207</v>
      </c>
      <c r="H12" s="14">
        <f>IF(E12="","",$H$1)</f>
        <v>42842</v>
      </c>
      <c r="I12" s="14">
        <f>IF(E12="","",IF(H12+J12/8&gt;$I$1,$I$1,H12+J12/8))</f>
        <v>42842</v>
      </c>
      <c r="J12" s="297"/>
      <c r="K12" s="297">
        <f t="shared" si="4"/>
        <v>10.5</v>
      </c>
      <c r="L12" s="11" t="s">
        <v>9</v>
      </c>
      <c r="M12" s="16">
        <v>1</v>
      </c>
      <c r="N12" s="291">
        <v>6.5</v>
      </c>
      <c r="O12" s="291">
        <v>4</v>
      </c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91"/>
    </row>
    <row r="13" spans="1:38" s="3" customFormat="1">
      <c r="A13" s="11" t="s">
        <v>138</v>
      </c>
      <c r="B13" s="12" t="str">
        <f>IF(A13="","",IFERROR(VLOOKUP(A13,Story!C:D,2,FALSE),""))</f>
        <v>配置文件编辑流程</v>
      </c>
      <c r="C13" s="13"/>
      <c r="D13" s="11"/>
      <c r="E13" s="12"/>
      <c r="F13" s="13"/>
      <c r="G13" s="11"/>
      <c r="H13" s="14" t="str">
        <f t="shared" ref="H13:H27" si="8">IF(E13="","",$H$1)</f>
        <v/>
      </c>
      <c r="I13" s="14" t="str">
        <f t="shared" ref="I13:I27" si="9">IF(E13="","",IF(H13+J13/8&gt;$I$1,$I$1,H13+J13/8))</f>
        <v/>
      </c>
      <c r="J13" s="297"/>
      <c r="K13" s="297">
        <f t="shared" si="4"/>
        <v>0</v>
      </c>
      <c r="L13" s="11" t="s">
        <v>18</v>
      </c>
      <c r="M13" s="16"/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291"/>
      <c r="AE13" s="291"/>
      <c r="AF13" s="291"/>
    </row>
    <row r="14" spans="1:38" s="3" customFormat="1">
      <c r="A14" s="11"/>
      <c r="B14" s="12"/>
      <c r="C14" s="13"/>
      <c r="D14" s="11" t="s">
        <v>219</v>
      </c>
      <c r="E14" s="12" t="s">
        <v>289</v>
      </c>
      <c r="F14" s="13" t="s">
        <v>77</v>
      </c>
      <c r="G14" s="11" t="s">
        <v>207</v>
      </c>
      <c r="H14" s="14">
        <v>42843</v>
      </c>
      <c r="I14" s="14">
        <v>42843</v>
      </c>
      <c r="J14" s="297"/>
      <c r="K14" s="297">
        <f t="shared" si="4"/>
        <v>11</v>
      </c>
      <c r="L14" s="11" t="s">
        <v>9</v>
      </c>
      <c r="M14" s="16">
        <v>1</v>
      </c>
      <c r="N14" s="291"/>
      <c r="O14" s="291">
        <v>6</v>
      </c>
      <c r="P14" s="291"/>
      <c r="Q14" s="291"/>
      <c r="R14" s="291">
        <v>5</v>
      </c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</row>
    <row r="15" spans="1:38" s="3" customFormat="1">
      <c r="A15" s="11"/>
      <c r="B15" s="12"/>
      <c r="C15" s="13"/>
      <c r="D15" s="11" t="s">
        <v>279</v>
      </c>
      <c r="E15" s="12" t="s">
        <v>290</v>
      </c>
      <c r="F15" s="13" t="s">
        <v>77</v>
      </c>
      <c r="G15" s="11" t="s">
        <v>207</v>
      </c>
      <c r="H15" s="14">
        <v>42843</v>
      </c>
      <c r="I15" s="14">
        <v>42844</v>
      </c>
      <c r="J15" s="297"/>
      <c r="K15" s="297">
        <f t="shared" si="4"/>
        <v>8.5</v>
      </c>
      <c r="L15" s="11" t="s">
        <v>9</v>
      </c>
      <c r="M15" s="16">
        <v>1</v>
      </c>
      <c r="N15" s="291"/>
      <c r="O15" s="291">
        <v>2</v>
      </c>
      <c r="P15" s="291">
        <v>2.5</v>
      </c>
      <c r="Q15" s="291"/>
      <c r="R15" s="291">
        <v>2</v>
      </c>
      <c r="S15" s="291"/>
      <c r="T15" s="291"/>
      <c r="U15" s="291">
        <v>2</v>
      </c>
      <c r="V15" s="291"/>
      <c r="W15" s="291"/>
      <c r="X15" s="291"/>
      <c r="Y15" s="291"/>
      <c r="Z15" s="291"/>
      <c r="AA15" s="291"/>
      <c r="AB15" s="291"/>
      <c r="AC15" s="291"/>
      <c r="AD15" s="291"/>
      <c r="AE15" s="291"/>
      <c r="AF15" s="291"/>
    </row>
    <row r="16" spans="1:38" s="3" customFormat="1">
      <c r="A16" s="11"/>
      <c r="B16" s="12" t="str">
        <f>IF(A16="","",IFERROR(VLOOKUP(A16,Story!C:D,2,FALSE),""))</f>
        <v/>
      </c>
      <c r="C16" s="13"/>
      <c r="D16" s="18" t="s">
        <v>196</v>
      </c>
      <c r="E16" s="20" t="s">
        <v>291</v>
      </c>
      <c r="F16" s="21" t="s">
        <v>77</v>
      </c>
      <c r="G16" s="18" t="s">
        <v>207</v>
      </c>
      <c r="H16" s="14">
        <v>42849</v>
      </c>
      <c r="I16" s="14">
        <f t="shared" si="9"/>
        <v>42849</v>
      </c>
      <c r="J16" s="297"/>
      <c r="K16" s="297">
        <f t="shared" si="4"/>
        <v>7</v>
      </c>
      <c r="L16" s="11" t="s">
        <v>9</v>
      </c>
      <c r="M16" s="16">
        <v>1</v>
      </c>
      <c r="N16" s="291"/>
      <c r="O16" s="291"/>
      <c r="P16" s="291"/>
      <c r="Q16" s="291"/>
      <c r="R16" s="291">
        <v>1</v>
      </c>
      <c r="S16" s="291"/>
      <c r="T16" s="291"/>
      <c r="U16" s="291">
        <v>6</v>
      </c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</row>
    <row r="17" spans="1:32" s="3" customFormat="1">
      <c r="A17" s="11" t="s">
        <v>140</v>
      </c>
      <c r="B17" s="12" t="str">
        <f>IF(A17="","",IFERROR(VLOOKUP(A17,Story!C:D,2,FALSE),""))</f>
        <v>配置文件发布流程</v>
      </c>
      <c r="C17" s="13"/>
      <c r="D17" s="18"/>
      <c r="E17" s="20"/>
      <c r="F17" s="21"/>
      <c r="G17" s="18"/>
      <c r="H17" s="14" t="str">
        <f t="shared" si="8"/>
        <v/>
      </c>
      <c r="I17" s="14" t="str">
        <f t="shared" si="9"/>
        <v/>
      </c>
      <c r="J17" s="297"/>
      <c r="K17" s="297">
        <f t="shared" si="4"/>
        <v>0</v>
      </c>
      <c r="L17" s="11" t="s">
        <v>18</v>
      </c>
      <c r="M17" s="16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</row>
    <row r="18" spans="1:32" s="3" customFormat="1">
      <c r="A18" s="11"/>
      <c r="B18" s="12" t="str">
        <f>IF(A18="","",IFERROR(VLOOKUP(A18,Story!C:D,2,FALSE),""))</f>
        <v/>
      </c>
      <c r="C18" s="13"/>
      <c r="D18" s="18" t="s">
        <v>196</v>
      </c>
      <c r="E18" s="20" t="s">
        <v>292</v>
      </c>
      <c r="F18" s="21" t="s">
        <v>77</v>
      </c>
      <c r="G18" s="18" t="s">
        <v>207</v>
      </c>
      <c r="H18" s="14">
        <v>42850</v>
      </c>
      <c r="I18" s="14">
        <f t="shared" si="9"/>
        <v>42850</v>
      </c>
      <c r="J18" s="297"/>
      <c r="K18" s="297">
        <f t="shared" si="4"/>
        <v>9</v>
      </c>
      <c r="L18" s="11" t="s">
        <v>9</v>
      </c>
      <c r="M18" s="16">
        <v>1</v>
      </c>
      <c r="N18" s="291"/>
      <c r="O18" s="291"/>
      <c r="P18" s="291"/>
      <c r="Q18" s="291"/>
      <c r="R18" s="291"/>
      <c r="S18" s="291"/>
      <c r="T18" s="291"/>
      <c r="U18" s="291"/>
      <c r="V18" s="291">
        <v>7</v>
      </c>
      <c r="W18" s="291">
        <v>2</v>
      </c>
      <c r="X18" s="291"/>
      <c r="Y18" s="291"/>
      <c r="Z18" s="291"/>
      <c r="AA18" s="291"/>
      <c r="AB18" s="291"/>
      <c r="AC18" s="291"/>
      <c r="AD18" s="291"/>
      <c r="AE18" s="291"/>
      <c r="AF18" s="291"/>
    </row>
    <row r="19" spans="1:32" s="3" customFormat="1">
      <c r="A19" s="11"/>
      <c r="B19" s="12"/>
      <c r="C19" s="13"/>
      <c r="D19" s="18" t="s">
        <v>269</v>
      </c>
      <c r="E19" s="20" t="s">
        <v>293</v>
      </c>
      <c r="F19" s="21" t="s">
        <v>77</v>
      </c>
      <c r="G19" s="18" t="s">
        <v>207</v>
      </c>
      <c r="H19" s="14">
        <v>42850</v>
      </c>
      <c r="I19" s="14">
        <v>42850</v>
      </c>
      <c r="J19" s="297"/>
      <c r="K19" s="297">
        <f t="shared" si="4"/>
        <v>4</v>
      </c>
      <c r="L19" s="11" t="s">
        <v>9</v>
      </c>
      <c r="M19" s="16">
        <v>1</v>
      </c>
      <c r="N19" s="291"/>
      <c r="O19" s="291"/>
      <c r="P19" s="291"/>
      <c r="Q19" s="291"/>
      <c r="R19" s="291"/>
      <c r="S19" s="291"/>
      <c r="T19" s="291"/>
      <c r="U19" s="291"/>
      <c r="V19" s="291">
        <v>1</v>
      </c>
      <c r="W19" s="291"/>
      <c r="X19" s="291"/>
      <c r="Y19" s="291">
        <v>1</v>
      </c>
      <c r="Z19" s="291"/>
      <c r="AA19" s="291"/>
      <c r="AB19" s="291"/>
      <c r="AC19" s="291">
        <v>1</v>
      </c>
      <c r="AD19" s="291">
        <v>1</v>
      </c>
      <c r="AE19" s="291"/>
      <c r="AF19" s="291"/>
    </row>
    <row r="20" spans="1:32" s="3" customFormat="1">
      <c r="A20" s="11"/>
      <c r="B20" s="12" t="str">
        <f>IF(A20="","",IFERROR(VLOOKUP(A20,Story!C:D,2,FALSE),""))</f>
        <v/>
      </c>
      <c r="C20" s="13"/>
      <c r="D20" s="18" t="s">
        <v>196</v>
      </c>
      <c r="E20" s="20" t="s">
        <v>294</v>
      </c>
      <c r="F20" s="21" t="s">
        <v>77</v>
      </c>
      <c r="G20" s="18" t="s">
        <v>207</v>
      </c>
      <c r="H20" s="14">
        <v>42851</v>
      </c>
      <c r="I20" s="14">
        <f t="shared" si="9"/>
        <v>42851</v>
      </c>
      <c r="J20" s="297"/>
      <c r="K20" s="297">
        <f t="shared" si="4"/>
        <v>14</v>
      </c>
      <c r="L20" s="11" t="s">
        <v>9</v>
      </c>
      <c r="M20" s="16"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>
        <v>1</v>
      </c>
      <c r="Y20" s="291">
        <v>7</v>
      </c>
      <c r="Z20" s="291"/>
      <c r="AA20" s="291"/>
      <c r="AB20" s="291"/>
      <c r="AC20" s="291">
        <v>1</v>
      </c>
      <c r="AD20" s="291"/>
      <c r="AE20" s="291"/>
      <c r="AF20" s="291">
        <v>5</v>
      </c>
    </row>
    <row r="21" spans="1:32" s="3" customFormat="1">
      <c r="A21" s="11"/>
      <c r="B21" s="12"/>
      <c r="C21" s="13"/>
      <c r="D21" s="18" t="s">
        <v>196</v>
      </c>
      <c r="E21" s="54" t="s">
        <v>341</v>
      </c>
      <c r="F21" s="21" t="s">
        <v>77</v>
      </c>
      <c r="G21" s="18" t="s">
        <v>207</v>
      </c>
      <c r="H21" s="14">
        <v>42857</v>
      </c>
      <c r="I21" s="14">
        <f t="shared" si="9"/>
        <v>42857</v>
      </c>
      <c r="J21" s="297"/>
      <c r="K21" s="297">
        <f t="shared" si="4"/>
        <v>21</v>
      </c>
      <c r="L21" s="11" t="s">
        <v>9</v>
      </c>
      <c r="M21" s="16">
        <v>1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>
        <v>6</v>
      </c>
      <c r="AD21" s="291">
        <v>7</v>
      </c>
      <c r="AE21" s="291">
        <v>8</v>
      </c>
      <c r="AF21" s="291"/>
    </row>
    <row r="22" spans="1:32" s="3" customFormat="1">
      <c r="A22" s="11"/>
      <c r="B22" s="12" t="str">
        <f>IF(A22="","",IFERROR(VLOOKUP(A22,Story!C:D,2,FALSE),""))</f>
        <v/>
      </c>
      <c r="C22" s="13"/>
      <c r="D22" s="18" t="s">
        <v>196</v>
      </c>
      <c r="E22" s="20" t="s">
        <v>295</v>
      </c>
      <c r="F22" s="21" t="s">
        <v>77</v>
      </c>
      <c r="G22" s="18" t="s">
        <v>207</v>
      </c>
      <c r="H22" s="14">
        <v>42852</v>
      </c>
      <c r="I22" s="14">
        <f t="shared" si="9"/>
        <v>42852</v>
      </c>
      <c r="J22" s="297"/>
      <c r="K22" s="297">
        <f t="shared" si="4"/>
        <v>8</v>
      </c>
      <c r="L22" s="11" t="s">
        <v>9</v>
      </c>
      <c r="M22" s="16"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>
        <v>6</v>
      </c>
      <c r="X22" s="291">
        <v>2</v>
      </c>
      <c r="Y22" s="291"/>
      <c r="Z22" s="291"/>
      <c r="AA22" s="291"/>
      <c r="AB22" s="291"/>
      <c r="AC22" s="291"/>
      <c r="AD22" s="291"/>
      <c r="AE22" s="291"/>
      <c r="AF22" s="291"/>
    </row>
    <row r="23" spans="1:32" s="3" customFormat="1">
      <c r="A23" s="11"/>
      <c r="B23" s="12"/>
      <c r="C23" s="13"/>
      <c r="D23" s="18" t="s">
        <v>196</v>
      </c>
      <c r="E23" s="20" t="s">
        <v>296</v>
      </c>
      <c r="F23" s="21" t="s">
        <v>77</v>
      </c>
      <c r="G23" s="18" t="s">
        <v>207</v>
      </c>
      <c r="H23" s="14">
        <v>42852</v>
      </c>
      <c r="I23" s="14">
        <f t="shared" si="9"/>
        <v>42852</v>
      </c>
      <c r="J23" s="297"/>
      <c r="K23" s="297">
        <f t="shared" si="4"/>
        <v>5</v>
      </c>
      <c r="L23" s="11" t="s">
        <v>9</v>
      </c>
      <c r="M23" s="16">
        <v>1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>
        <v>5</v>
      </c>
      <c r="Y23" s="291"/>
      <c r="Z23" s="291"/>
      <c r="AA23" s="291"/>
      <c r="AB23" s="291"/>
      <c r="AC23" s="291"/>
      <c r="AD23" s="291"/>
      <c r="AE23" s="291"/>
      <c r="AF23" s="291"/>
    </row>
    <row r="24" spans="1:32" s="3" customFormat="1">
      <c r="A24" s="11" t="s">
        <v>142</v>
      </c>
      <c r="B24" s="12" t="str">
        <f>IF(A24="","",IFERROR(VLOOKUP(A24,Story!C:D,2,FALSE),""))</f>
        <v>配置文件预览功能</v>
      </c>
      <c r="C24" s="13"/>
      <c r="D24" s="18"/>
      <c r="E24" s="20"/>
      <c r="F24" s="21"/>
      <c r="G24" s="18"/>
      <c r="H24" s="14" t="str">
        <f t="shared" si="8"/>
        <v/>
      </c>
      <c r="I24" s="14" t="str">
        <f t="shared" si="9"/>
        <v/>
      </c>
      <c r="J24" s="297"/>
      <c r="K24" s="297">
        <f t="shared" si="4"/>
        <v>0</v>
      </c>
      <c r="L24" s="11" t="s">
        <v>18</v>
      </c>
      <c r="M24" s="16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</row>
    <row r="25" spans="1:32" s="3" customFormat="1">
      <c r="A25" s="11"/>
      <c r="B25" s="12" t="str">
        <f>IF(A25="","",IFERROR(VLOOKUP(A25,Story!C:D,2,FALSE),""))</f>
        <v/>
      </c>
      <c r="C25" s="13"/>
      <c r="D25" s="18" t="s">
        <v>196</v>
      </c>
      <c r="E25" s="20" t="s">
        <v>297</v>
      </c>
      <c r="F25" s="21" t="s">
        <v>59</v>
      </c>
      <c r="G25" s="18" t="s">
        <v>207</v>
      </c>
      <c r="H25" s="14">
        <f t="shared" si="8"/>
        <v>42842</v>
      </c>
      <c r="I25" s="14">
        <f t="shared" si="9"/>
        <v>42842</v>
      </c>
      <c r="J25" s="297"/>
      <c r="K25" s="297">
        <f t="shared" si="4"/>
        <v>6</v>
      </c>
      <c r="L25" s="11" t="s">
        <v>9</v>
      </c>
      <c r="M25" s="16">
        <v>1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>
        <v>4</v>
      </c>
      <c r="Z25" s="291"/>
      <c r="AA25" s="291"/>
      <c r="AB25" s="291"/>
      <c r="AC25" s="291">
        <v>2</v>
      </c>
      <c r="AD25" s="291"/>
      <c r="AE25" s="291"/>
      <c r="AF25" s="291"/>
    </row>
    <row r="26" spans="1:32" s="3" customFormat="1">
      <c r="A26" s="11"/>
      <c r="B26" s="12" t="str">
        <f>IF(A26="","",IFERROR(VLOOKUP(A26,Story!C:D,2,FALSE),""))</f>
        <v/>
      </c>
      <c r="C26" s="13"/>
      <c r="D26" s="18" t="s">
        <v>196</v>
      </c>
      <c r="E26" s="20" t="s">
        <v>298</v>
      </c>
      <c r="F26" s="21" t="s">
        <v>59</v>
      </c>
      <c r="G26" s="18" t="s">
        <v>207</v>
      </c>
      <c r="H26" s="14">
        <f t="shared" si="8"/>
        <v>42842</v>
      </c>
      <c r="I26" s="14">
        <f t="shared" si="9"/>
        <v>42842</v>
      </c>
      <c r="J26" s="297"/>
      <c r="K26" s="297">
        <f t="shared" si="4"/>
        <v>6</v>
      </c>
      <c r="L26" s="11" t="s">
        <v>9</v>
      </c>
      <c r="M26" s="16">
        <v>1</v>
      </c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>
        <v>4</v>
      </c>
      <c r="Z26" s="291"/>
      <c r="AA26" s="291"/>
      <c r="AB26" s="291"/>
      <c r="AC26" s="291">
        <v>2</v>
      </c>
      <c r="AD26" s="291"/>
      <c r="AE26" s="291"/>
      <c r="AF26" s="291"/>
    </row>
    <row r="27" spans="1:32" s="3" customFormat="1">
      <c r="A27" s="11" t="s">
        <v>136</v>
      </c>
      <c r="B27" s="12" t="str">
        <f>IF(A27="","",IFERROR(VLOOKUP(A27,Story!C:D,2,FALSE),""))</f>
        <v>汇总向导页</v>
      </c>
      <c r="C27" s="13"/>
      <c r="D27" s="11"/>
      <c r="E27" s="12"/>
      <c r="F27" s="13"/>
      <c r="G27" s="11"/>
      <c r="H27" s="14" t="str">
        <f t="shared" si="8"/>
        <v/>
      </c>
      <c r="I27" s="14" t="str">
        <f t="shared" si="9"/>
        <v/>
      </c>
      <c r="J27" s="297"/>
      <c r="K27" s="297">
        <f t="shared" si="4"/>
        <v>0</v>
      </c>
      <c r="L27" s="11" t="s">
        <v>18</v>
      </c>
      <c r="M27" s="16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</row>
    <row r="28" spans="1:32" s="3" customFormat="1">
      <c r="A28" s="11"/>
      <c r="B28" s="12" t="str">
        <f>IF(A28="","",IFERROR(VLOOKUP(A28,Story!C:D,2,FALSE),""))</f>
        <v/>
      </c>
      <c r="C28" s="13"/>
      <c r="D28" s="18" t="s">
        <v>196</v>
      </c>
      <c r="E28" s="20" t="s">
        <v>252</v>
      </c>
      <c r="F28" s="21" t="s">
        <v>59</v>
      </c>
      <c r="G28" s="18" t="s">
        <v>207</v>
      </c>
      <c r="H28" s="14">
        <f t="shared" ref="H28:H39" si="10">IF(E28="","",$H$1)</f>
        <v>42842</v>
      </c>
      <c r="I28" s="14">
        <f t="shared" ref="I28:I39" si="11">IF(E28="","",IF(H28+J28/8&gt;$I$1,$I$1,H28+J28/8))</f>
        <v>42842</v>
      </c>
      <c r="J28" s="297"/>
      <c r="K28" s="297">
        <f t="shared" si="4"/>
        <v>4</v>
      </c>
      <c r="L28" s="11" t="s">
        <v>9</v>
      </c>
      <c r="M28" s="16">
        <v>1</v>
      </c>
      <c r="N28" s="291"/>
      <c r="O28" s="291"/>
      <c r="P28" s="291"/>
      <c r="Q28" s="291"/>
      <c r="R28" s="291">
        <v>4</v>
      </c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  <c r="AE28" s="291"/>
      <c r="AF28" s="291"/>
    </row>
    <row r="29" spans="1:32" s="3" customFormat="1">
      <c r="A29" s="11"/>
      <c r="B29" s="12" t="str">
        <f>IF(A29="","",IFERROR(VLOOKUP(A29,Story!C:D,2,FALSE),""))</f>
        <v/>
      </c>
      <c r="C29" s="13"/>
      <c r="D29" s="18" t="s">
        <v>196</v>
      </c>
      <c r="E29" s="20" t="s">
        <v>253</v>
      </c>
      <c r="F29" s="21" t="s">
        <v>59</v>
      </c>
      <c r="G29" s="18" t="s">
        <v>207</v>
      </c>
      <c r="H29" s="14">
        <f t="shared" si="10"/>
        <v>42842</v>
      </c>
      <c r="I29" s="14">
        <f t="shared" si="11"/>
        <v>42842</v>
      </c>
      <c r="J29" s="297"/>
      <c r="K29" s="297">
        <f t="shared" si="4"/>
        <v>0</v>
      </c>
      <c r="L29" s="11" t="s">
        <v>195</v>
      </c>
      <c r="M29" s="16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  <c r="AD29" s="291"/>
      <c r="AE29" s="291"/>
      <c r="AF29" s="291"/>
    </row>
    <row r="30" spans="1:32">
      <c r="A30" s="11"/>
      <c r="B30" s="12" t="str">
        <f>IF(A30="","",IFERROR(VLOOKUP(A30,Story!C:D,2,FALSE),""))</f>
        <v/>
      </c>
      <c r="C30" s="13"/>
      <c r="D30" s="18" t="s">
        <v>219</v>
      </c>
      <c r="E30" s="20" t="s">
        <v>250</v>
      </c>
      <c r="F30" s="21" t="s">
        <v>206</v>
      </c>
      <c r="G30" s="18" t="s">
        <v>207</v>
      </c>
      <c r="H30" s="14">
        <f t="shared" si="10"/>
        <v>42842</v>
      </c>
      <c r="I30" s="14">
        <f t="shared" si="11"/>
        <v>42842</v>
      </c>
      <c r="J30" s="297"/>
      <c r="K30" s="297">
        <f t="shared" si="4"/>
        <v>1.5</v>
      </c>
      <c r="L30" s="11" t="s">
        <v>9</v>
      </c>
      <c r="M30" s="16">
        <v>1</v>
      </c>
      <c r="N30" s="291"/>
      <c r="O30" s="291"/>
      <c r="P30" s="291">
        <v>1.5</v>
      </c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  <c r="AE30" s="291"/>
      <c r="AF30" s="291"/>
    </row>
    <row r="31" spans="1:32" s="3" customFormat="1">
      <c r="A31" s="11"/>
      <c r="B31" s="12" t="str">
        <f>IF(A31="","",IFERROR(VLOOKUP(A31,Story!C:D,2,FALSE),""))</f>
        <v/>
      </c>
      <c r="C31" s="13"/>
      <c r="D31" s="18" t="s">
        <v>231</v>
      </c>
      <c r="E31" s="20" t="s">
        <v>251</v>
      </c>
      <c r="F31" s="21" t="s">
        <v>206</v>
      </c>
      <c r="G31" s="18" t="s">
        <v>207</v>
      </c>
      <c r="H31" s="14">
        <f t="shared" si="10"/>
        <v>42842</v>
      </c>
      <c r="I31" s="14">
        <f t="shared" si="11"/>
        <v>42842</v>
      </c>
      <c r="J31" s="297"/>
      <c r="K31" s="297">
        <f t="shared" si="4"/>
        <v>3.5</v>
      </c>
      <c r="L31" s="11" t="s">
        <v>9</v>
      </c>
      <c r="M31" s="16">
        <v>1</v>
      </c>
      <c r="N31" s="291"/>
      <c r="O31" s="291"/>
      <c r="P31" s="291">
        <v>3.5</v>
      </c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/>
    </row>
    <row r="32" spans="1:32" s="3" customFormat="1">
      <c r="A32" s="11" t="s">
        <v>128</v>
      </c>
      <c r="B32" s="12" t="str">
        <f>IF(A32="","",IFERROR(VLOOKUP(A32,Story!C:D,2,FALSE),""))</f>
        <v>配置文件主界面</v>
      </c>
      <c r="C32" s="13"/>
      <c r="D32" s="11"/>
      <c r="E32" s="12"/>
      <c r="F32" s="13"/>
      <c r="G32" s="11"/>
      <c r="H32" s="14" t="str">
        <f t="shared" si="10"/>
        <v/>
      </c>
      <c r="I32" s="14" t="str">
        <f t="shared" si="11"/>
        <v/>
      </c>
      <c r="J32" s="297"/>
      <c r="K32" s="297">
        <f t="shared" si="4"/>
        <v>0</v>
      </c>
      <c r="L32" s="11" t="s">
        <v>18</v>
      </c>
      <c r="M32" s="16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</row>
    <row r="33" spans="1:32" s="3" customFormat="1">
      <c r="A33" s="11"/>
      <c r="B33" s="12"/>
      <c r="C33" s="13"/>
      <c r="D33" s="11" t="s">
        <v>196</v>
      </c>
      <c r="E33" s="53" t="s">
        <v>344</v>
      </c>
      <c r="F33" s="13" t="s">
        <v>59</v>
      </c>
      <c r="G33" s="11" t="s">
        <v>207</v>
      </c>
      <c r="H33" s="14">
        <v>42852</v>
      </c>
      <c r="I33" s="14">
        <v>42852</v>
      </c>
      <c r="J33" s="297"/>
      <c r="K33" s="297">
        <f t="shared" si="4"/>
        <v>8.5</v>
      </c>
      <c r="L33" s="11" t="s">
        <v>9</v>
      </c>
      <c r="M33" s="16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>
        <v>6</v>
      </c>
      <c r="Y33" s="291"/>
      <c r="Z33" s="291"/>
      <c r="AA33" s="291"/>
      <c r="AB33" s="291"/>
      <c r="AC33" s="291"/>
      <c r="AD33" s="291">
        <v>2.5</v>
      </c>
      <c r="AE33" s="291"/>
      <c r="AF33" s="291"/>
    </row>
    <row r="34" spans="1:32" s="3" customFormat="1">
      <c r="A34" s="11"/>
      <c r="B34" s="12"/>
      <c r="C34" s="13"/>
      <c r="D34" s="11" t="s">
        <v>196</v>
      </c>
      <c r="E34" s="53" t="s">
        <v>342</v>
      </c>
      <c r="F34" s="13" t="s">
        <v>59</v>
      </c>
      <c r="G34" s="11" t="s">
        <v>207</v>
      </c>
      <c r="H34" s="14">
        <v>42857</v>
      </c>
      <c r="I34" s="14">
        <v>42857</v>
      </c>
      <c r="J34" s="297"/>
      <c r="K34" s="297">
        <f t="shared" si="4"/>
        <v>3</v>
      </c>
      <c r="L34" s="11" t="s">
        <v>9</v>
      </c>
      <c r="M34" s="16">
        <v>1</v>
      </c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>
        <v>3</v>
      </c>
      <c r="AD34" s="291"/>
      <c r="AE34" s="291"/>
      <c r="AF34" s="291"/>
    </row>
    <row r="35" spans="1:32" s="3" customFormat="1">
      <c r="A35" s="11"/>
      <c r="B35" s="12" t="str">
        <f>IF(A35="","",IFERROR(VLOOKUP(A35,Story!C:D,2,FALSE),""))</f>
        <v/>
      </c>
      <c r="C35" s="13"/>
      <c r="D35" s="18" t="s">
        <v>254</v>
      </c>
      <c r="E35" s="61" t="s">
        <v>345</v>
      </c>
      <c r="F35" s="55" t="s">
        <v>346</v>
      </c>
      <c r="G35" s="18" t="s">
        <v>207</v>
      </c>
      <c r="H35" s="14">
        <f t="shared" si="10"/>
        <v>42842</v>
      </c>
      <c r="I35" s="14">
        <f t="shared" si="11"/>
        <v>42842</v>
      </c>
      <c r="J35" s="297"/>
      <c r="K35" s="297">
        <f t="shared" si="4"/>
        <v>4</v>
      </c>
      <c r="L35" s="52" t="s">
        <v>9</v>
      </c>
      <c r="M35" s="16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>
        <v>4</v>
      </c>
      <c r="AD35" s="291"/>
      <c r="AE35" s="291"/>
      <c r="AF35" s="291"/>
    </row>
    <row r="36" spans="1:32" s="3" customFormat="1">
      <c r="A36" s="11"/>
      <c r="B36" s="12" t="str">
        <f>IF(A36="","",IFERROR(VLOOKUP(A36,Story!C:D,2,FALSE),""))</f>
        <v/>
      </c>
      <c r="C36" s="13"/>
      <c r="D36" s="18" t="s">
        <v>231</v>
      </c>
      <c r="E36" s="20" t="s">
        <v>256</v>
      </c>
      <c r="F36" s="21" t="s">
        <v>206</v>
      </c>
      <c r="G36" s="18" t="s">
        <v>207</v>
      </c>
      <c r="H36" s="14">
        <f t="shared" si="10"/>
        <v>42842</v>
      </c>
      <c r="I36" s="14">
        <f t="shared" si="11"/>
        <v>42842</v>
      </c>
      <c r="J36" s="297"/>
      <c r="K36" s="297">
        <f t="shared" si="4"/>
        <v>0</v>
      </c>
      <c r="L36" s="11" t="s">
        <v>18</v>
      </c>
      <c r="M36" s="1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  <c r="AE36" s="291"/>
      <c r="AF36" s="291"/>
    </row>
    <row r="37" spans="1:32" s="3" customFormat="1">
      <c r="A37" s="11" t="s">
        <v>130</v>
      </c>
      <c r="B37" s="12" t="str">
        <f>IF(A37="","",IFERROR(VLOOKUP(A37,Story!C:D,2,FALSE),""))</f>
        <v>配置信息向导页</v>
      </c>
      <c r="C37" s="13"/>
      <c r="D37" s="11"/>
      <c r="E37" s="12"/>
      <c r="F37" s="13"/>
      <c r="G37" s="11"/>
      <c r="H37" s="14" t="str">
        <f t="shared" si="10"/>
        <v/>
      </c>
      <c r="I37" s="14" t="str">
        <f t="shared" si="11"/>
        <v/>
      </c>
      <c r="J37" s="297"/>
      <c r="K37" s="297">
        <f t="shared" si="4"/>
        <v>0</v>
      </c>
      <c r="L37" s="11" t="s">
        <v>18</v>
      </c>
      <c r="M37" s="1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  <c r="AD37" s="291"/>
      <c r="AE37" s="291"/>
      <c r="AF37" s="291"/>
    </row>
    <row r="38" spans="1:32" s="3" customFormat="1">
      <c r="A38" s="11"/>
      <c r="B38" s="12" t="str">
        <f>IF(A38="","",IFERROR(VLOOKUP(A38,Story!C:D,2,FALSE),""))</f>
        <v/>
      </c>
      <c r="C38" s="13"/>
      <c r="D38" s="18" t="s">
        <v>254</v>
      </c>
      <c r="E38" s="61" t="s">
        <v>345</v>
      </c>
      <c r="F38" s="21" t="s">
        <v>206</v>
      </c>
      <c r="G38" s="18" t="s">
        <v>207</v>
      </c>
      <c r="H38" s="14">
        <f t="shared" si="10"/>
        <v>42842</v>
      </c>
      <c r="I38" s="14">
        <f t="shared" si="11"/>
        <v>42842</v>
      </c>
      <c r="J38" s="297"/>
      <c r="K38" s="297">
        <f t="shared" si="4"/>
        <v>5</v>
      </c>
      <c r="L38" s="52" t="s">
        <v>9</v>
      </c>
      <c r="M38" s="1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>
        <v>4</v>
      </c>
      <c r="AD38" s="291">
        <v>1</v>
      </c>
      <c r="AE38" s="291"/>
      <c r="AF38" s="291"/>
    </row>
    <row r="39" spans="1:32" s="3" customFormat="1">
      <c r="A39" s="11"/>
      <c r="B39" s="12" t="str">
        <f>IF(A39="","",IFERROR(VLOOKUP(A39,Story!C:D,2,FALSE),""))</f>
        <v/>
      </c>
      <c r="C39" s="13"/>
      <c r="D39" s="18" t="s">
        <v>231</v>
      </c>
      <c r="E39" s="61" t="s">
        <v>403</v>
      </c>
      <c r="F39" s="21" t="s">
        <v>206</v>
      </c>
      <c r="G39" s="18" t="s">
        <v>207</v>
      </c>
      <c r="H39" s="14">
        <f t="shared" si="10"/>
        <v>42842</v>
      </c>
      <c r="I39" s="14">
        <f t="shared" si="11"/>
        <v>42842</v>
      </c>
      <c r="J39" s="297"/>
      <c r="K39" s="297">
        <f t="shared" si="4"/>
        <v>0</v>
      </c>
      <c r="L39" s="11" t="s">
        <v>18</v>
      </c>
      <c r="M39" s="1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</row>
    <row r="40" spans="1:32" s="3" customFormat="1">
      <c r="A40" s="11"/>
      <c r="B40" s="12"/>
      <c r="C40" s="13"/>
      <c r="D40" s="18" t="s">
        <v>219</v>
      </c>
      <c r="E40" s="20" t="s">
        <v>299</v>
      </c>
      <c r="F40" s="21" t="s">
        <v>206</v>
      </c>
      <c r="G40" s="18" t="s">
        <v>207</v>
      </c>
      <c r="H40" s="14">
        <f t="shared" ref="H40" si="12">IF(E40="","",$H$1)</f>
        <v>42842</v>
      </c>
      <c r="I40" s="14">
        <f t="shared" ref="I40" si="13">IF(E40="","",IF(H40+J40/8&gt;$I$1,$I$1,H40+J40/8))</f>
        <v>42842</v>
      </c>
      <c r="J40" s="297"/>
      <c r="K40" s="297">
        <f t="shared" si="4"/>
        <v>3</v>
      </c>
      <c r="L40" s="24" t="s">
        <v>9</v>
      </c>
      <c r="M40" s="16">
        <v>1</v>
      </c>
      <c r="N40" s="291"/>
      <c r="O40" s="291"/>
      <c r="P40" s="291"/>
      <c r="Q40" s="291"/>
      <c r="R40" s="291"/>
      <c r="S40" s="291"/>
      <c r="T40" s="291"/>
      <c r="U40" s="291"/>
      <c r="V40" s="291">
        <v>1</v>
      </c>
      <c r="W40" s="291"/>
      <c r="X40" s="291"/>
      <c r="Y40" s="291"/>
      <c r="Z40" s="291"/>
      <c r="AA40" s="291"/>
      <c r="AB40" s="291"/>
      <c r="AC40" s="291"/>
      <c r="AD40" s="291"/>
      <c r="AE40" s="291">
        <v>2</v>
      </c>
      <c r="AF40" s="291"/>
    </row>
    <row r="41" spans="1:32" s="3" customFormat="1">
      <c r="A41" s="11" t="s">
        <v>132</v>
      </c>
      <c r="B41" s="12" t="str">
        <f>IF(A41="","",IFERROR(VLOOKUP(A41,Story!C:D,2,FALSE),""))</f>
        <v>插件选择向导页</v>
      </c>
      <c r="C41" s="13"/>
      <c r="D41" s="11"/>
      <c r="E41" s="12"/>
      <c r="F41" s="13"/>
      <c r="G41" s="11"/>
      <c r="H41" s="14" t="str">
        <f t="shared" ref="H41:H56" si="14">IF(E41="","",$H$1)</f>
        <v/>
      </c>
      <c r="I41" s="14" t="str">
        <f t="shared" ref="I41:I56" si="15">IF(E41="","",IF(H41+J41/8&gt;$I$1,$I$1,H41+J41/8))</f>
        <v/>
      </c>
      <c r="J41" s="297"/>
      <c r="K41" s="297">
        <f t="shared" si="4"/>
        <v>0</v>
      </c>
      <c r="L41" s="11" t="s">
        <v>18</v>
      </c>
      <c r="M41" s="1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</row>
    <row r="42" spans="1:32" s="3" customFormat="1">
      <c r="A42" s="11"/>
      <c r="B42" s="12"/>
      <c r="C42" s="13"/>
      <c r="D42" s="11" t="s">
        <v>196</v>
      </c>
      <c r="E42" s="56" t="s">
        <v>404</v>
      </c>
      <c r="F42" s="13" t="s">
        <v>59</v>
      </c>
      <c r="G42" s="11"/>
      <c r="H42" s="14">
        <f t="shared" si="14"/>
        <v>42842</v>
      </c>
      <c r="I42" s="14">
        <f t="shared" si="15"/>
        <v>42842</v>
      </c>
      <c r="J42" s="297"/>
      <c r="K42" s="297">
        <f t="shared" si="4"/>
        <v>2</v>
      </c>
      <c r="L42" s="11" t="s">
        <v>9</v>
      </c>
      <c r="M42" s="16">
        <v>1</v>
      </c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>
        <v>2</v>
      </c>
      <c r="Y42" s="291"/>
      <c r="Z42" s="291"/>
      <c r="AA42" s="291"/>
      <c r="AB42" s="291"/>
      <c r="AC42" s="291"/>
      <c r="AD42" s="291"/>
      <c r="AE42" s="291"/>
      <c r="AF42" s="291"/>
    </row>
    <row r="43" spans="1:32" s="3" customFormat="1">
      <c r="A43" s="11"/>
      <c r="B43" s="12" t="str">
        <f>IF(A43="","",IFERROR(VLOOKUP(A43,Story!C:D,2,FALSE),""))</f>
        <v/>
      </c>
      <c r="C43" s="13"/>
      <c r="D43" s="62" t="s">
        <v>405</v>
      </c>
      <c r="E43" s="54" t="s">
        <v>345</v>
      </c>
      <c r="F43" s="21" t="s">
        <v>206</v>
      </c>
      <c r="G43" s="18" t="s">
        <v>207</v>
      </c>
      <c r="H43" s="14">
        <f t="shared" si="14"/>
        <v>42842</v>
      </c>
      <c r="I43" s="14">
        <f t="shared" si="15"/>
        <v>42842</v>
      </c>
      <c r="J43" s="297"/>
      <c r="K43" s="297">
        <f t="shared" si="4"/>
        <v>7</v>
      </c>
      <c r="L43" s="11" t="s">
        <v>9</v>
      </c>
      <c r="M43" s="1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>
        <v>7</v>
      </c>
      <c r="AE43" s="291"/>
      <c r="AF43" s="291"/>
    </row>
    <row r="44" spans="1:32" s="3" customFormat="1">
      <c r="A44" s="11"/>
      <c r="B44" s="12" t="str">
        <f>IF(A44="","",IFERROR(VLOOKUP(A44,Story!C:D,2,FALSE),""))</f>
        <v/>
      </c>
      <c r="C44" s="13"/>
      <c r="D44" s="18" t="s">
        <v>231</v>
      </c>
      <c r="E44" s="61" t="s">
        <v>402</v>
      </c>
      <c r="F44" s="21" t="s">
        <v>206</v>
      </c>
      <c r="G44" s="18" t="s">
        <v>207</v>
      </c>
      <c r="H44" s="14">
        <f>IF(E44="","",$H$1)</f>
        <v>42842</v>
      </c>
      <c r="I44" s="14">
        <f t="shared" si="15"/>
        <v>42842</v>
      </c>
      <c r="J44" s="297"/>
      <c r="K44" s="297">
        <f t="shared" si="4"/>
        <v>0</v>
      </c>
      <c r="L44" s="11" t="s">
        <v>18</v>
      </c>
      <c r="M44" s="1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</row>
    <row r="45" spans="1:32" s="3" customFormat="1">
      <c r="A45" s="24" t="s">
        <v>406</v>
      </c>
      <c r="B45" s="12"/>
      <c r="C45" s="13"/>
      <c r="D45" s="18"/>
      <c r="E45" s="61"/>
      <c r="F45" s="21"/>
      <c r="G45" s="18"/>
      <c r="H45" s="14"/>
      <c r="I45" s="14"/>
      <c r="J45" s="297"/>
      <c r="K45" s="297"/>
      <c r="L45" s="11"/>
      <c r="M45" s="1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</row>
    <row r="46" spans="1:32" s="3" customFormat="1">
      <c r="A46" s="24"/>
      <c r="B46" s="12"/>
      <c r="C46" s="13"/>
      <c r="D46" s="18" t="s">
        <v>254</v>
      </c>
      <c r="E46" s="61" t="s">
        <v>407</v>
      </c>
      <c r="F46" s="21" t="s">
        <v>206</v>
      </c>
      <c r="G46" s="18" t="s">
        <v>207</v>
      </c>
      <c r="H46" s="14">
        <f>IF(E46="","",$H$1)</f>
        <v>42842</v>
      </c>
      <c r="I46" s="14">
        <f t="shared" ref="I46" si="16">IF(E46="","",IF(H46+J46/8&gt;$I$1,$I$1,H46+J46/8))</f>
        <v>42842</v>
      </c>
      <c r="J46" s="297"/>
      <c r="K46" s="297"/>
      <c r="L46" s="11" t="s">
        <v>9</v>
      </c>
      <c r="M46" s="1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>
        <v>6</v>
      </c>
      <c r="AF46" s="291">
        <v>2</v>
      </c>
    </row>
    <row r="47" spans="1:32" s="3" customFormat="1">
      <c r="A47" s="11" t="s">
        <v>136</v>
      </c>
      <c r="B47" s="12"/>
      <c r="C47" s="13"/>
      <c r="D47" s="18"/>
      <c r="E47" s="61"/>
      <c r="F47" s="21"/>
      <c r="G47" s="18"/>
      <c r="H47" s="14"/>
      <c r="I47" s="14"/>
      <c r="J47" s="297"/>
      <c r="K47" s="297"/>
      <c r="L47" s="11"/>
      <c r="M47" s="1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</row>
    <row r="48" spans="1:32" s="3" customFormat="1">
      <c r="A48" s="11"/>
      <c r="B48" s="12"/>
      <c r="C48" s="13"/>
      <c r="D48" s="18" t="s">
        <v>254</v>
      </c>
      <c r="E48" s="61" t="s">
        <v>407</v>
      </c>
      <c r="F48" s="21" t="s">
        <v>206</v>
      </c>
      <c r="G48" s="18" t="s">
        <v>207</v>
      </c>
      <c r="H48" s="14">
        <f>IF(E48="","",$H$1)</f>
        <v>42842</v>
      </c>
      <c r="I48" s="14">
        <f t="shared" ref="I48" si="17">IF(E48="","",IF(H48+J48/8&gt;$I$1,$I$1,H48+J48/8))</f>
        <v>42842</v>
      </c>
      <c r="J48" s="297"/>
      <c r="K48" s="297"/>
      <c r="L48" s="11" t="s">
        <v>9</v>
      </c>
      <c r="M48" s="1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>
        <v>4.5</v>
      </c>
    </row>
    <row r="49" spans="1:32" s="3" customFormat="1">
      <c r="A49" s="11" t="s">
        <v>108</v>
      </c>
      <c r="B49" s="12" t="str">
        <f>IF(A49="","",IFERROR(VLOOKUP(A49,Story!C:D,2,FALSE),""))</f>
        <v>补充测试用例</v>
      </c>
      <c r="C49" s="13"/>
      <c r="D49" s="11"/>
      <c r="E49" s="12"/>
      <c r="F49" s="13"/>
      <c r="G49" s="11"/>
      <c r="H49" s="14" t="str">
        <f t="shared" si="14"/>
        <v/>
      </c>
      <c r="I49" s="14" t="str">
        <f t="shared" si="15"/>
        <v/>
      </c>
      <c r="J49" s="297"/>
      <c r="K49" s="297">
        <f t="shared" si="4"/>
        <v>0</v>
      </c>
      <c r="L49" s="11" t="s">
        <v>18</v>
      </c>
      <c r="M49" s="1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  <c r="AE49" s="291"/>
      <c r="AF49" s="291"/>
    </row>
    <row r="50" spans="1:32" s="3" customFormat="1">
      <c r="A50" s="11"/>
      <c r="B50" s="12" t="str">
        <f>IF(A50="","",IFERROR(VLOOKUP(A50,Story!C:D,2,FALSE),""))</f>
        <v/>
      </c>
      <c r="C50" s="13"/>
      <c r="D50" s="11" t="s">
        <v>231</v>
      </c>
      <c r="E50" s="12" t="s">
        <v>300</v>
      </c>
      <c r="F50" s="13" t="s">
        <v>233</v>
      </c>
      <c r="G50" s="11" t="s">
        <v>207</v>
      </c>
      <c r="H50" s="14">
        <f t="shared" si="14"/>
        <v>42842</v>
      </c>
      <c r="I50" s="14">
        <f t="shared" si="15"/>
        <v>42842</v>
      </c>
      <c r="J50" s="297"/>
      <c r="K50" s="297">
        <f t="shared" si="4"/>
        <v>21.5</v>
      </c>
      <c r="L50" s="11" t="s">
        <v>16</v>
      </c>
      <c r="M50" s="16">
        <v>0</v>
      </c>
      <c r="N50" s="291">
        <v>6.5</v>
      </c>
      <c r="O50" s="291">
        <v>8</v>
      </c>
      <c r="P50" s="291"/>
      <c r="Q50" s="291"/>
      <c r="R50" s="291">
        <v>7</v>
      </c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  <c r="AE50" s="291"/>
      <c r="AF50" s="291"/>
    </row>
    <row r="51" spans="1:32" s="3" customFormat="1">
      <c r="A51" s="11" t="s">
        <v>164</v>
      </c>
      <c r="B51" s="12" t="str">
        <f>IF(A51="","",IFERROR(VLOOKUP(A51,Story!C:D,2,FALSE),""))</f>
        <v>回归测试</v>
      </c>
      <c r="C51" s="13"/>
      <c r="D51" s="11"/>
      <c r="E51" s="12"/>
      <c r="F51" s="13"/>
      <c r="G51" s="11"/>
      <c r="H51" s="14" t="str">
        <f t="shared" si="14"/>
        <v/>
      </c>
      <c r="I51" s="14" t="str">
        <f t="shared" si="15"/>
        <v/>
      </c>
      <c r="J51" s="297"/>
      <c r="K51" s="297">
        <f t="shared" si="4"/>
        <v>0</v>
      </c>
      <c r="L51" s="11" t="s">
        <v>18</v>
      </c>
      <c r="M51" s="1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</row>
    <row r="52" spans="1:32" s="3" customFormat="1">
      <c r="A52" s="11"/>
      <c r="B52" s="12" t="str">
        <f>IF(A52="","",IFERROR(VLOOKUP(A52,Story!C:D,2,FALSE),""))</f>
        <v/>
      </c>
      <c r="C52" s="13"/>
      <c r="D52" s="11" t="s">
        <v>254</v>
      </c>
      <c r="E52" s="12" t="s">
        <v>282</v>
      </c>
      <c r="F52" s="13" t="s">
        <v>233</v>
      </c>
      <c r="G52" s="11" t="s">
        <v>207</v>
      </c>
      <c r="H52" s="14">
        <f t="shared" si="14"/>
        <v>42842</v>
      </c>
      <c r="I52" s="14">
        <f t="shared" si="15"/>
        <v>42842</v>
      </c>
      <c r="J52" s="297"/>
      <c r="K52" s="297">
        <f t="shared" si="4"/>
        <v>17</v>
      </c>
      <c r="L52" s="11" t="s">
        <v>9</v>
      </c>
      <c r="M52" s="16">
        <v>0.9</v>
      </c>
      <c r="N52" s="291"/>
      <c r="O52" s="291"/>
      <c r="P52" s="291">
        <v>8</v>
      </c>
      <c r="Q52" s="291">
        <v>8</v>
      </c>
      <c r="R52" s="291">
        <v>1</v>
      </c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</row>
    <row r="53" spans="1:32" s="3" customFormat="1">
      <c r="A53" s="11" t="s">
        <v>102</v>
      </c>
      <c r="B53" s="12" t="str">
        <f>IF(A53="","",IFERROR(VLOOKUP(A53,Story!C:D,2,FALSE),""))</f>
        <v>学习QxPlugin产品框架</v>
      </c>
      <c r="C53" s="13"/>
      <c r="D53" s="11"/>
      <c r="E53" s="12"/>
      <c r="F53" s="13"/>
      <c r="G53" s="11"/>
      <c r="H53" s="14" t="str">
        <f t="shared" si="14"/>
        <v/>
      </c>
      <c r="I53" s="14" t="str">
        <f t="shared" si="15"/>
        <v/>
      </c>
      <c r="J53" s="297"/>
      <c r="K53" s="297">
        <f t="shared" si="4"/>
        <v>0</v>
      </c>
      <c r="L53" s="11" t="s">
        <v>18</v>
      </c>
      <c r="M53" s="16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</row>
    <row r="54" spans="1:32" s="3" customFormat="1">
      <c r="A54" s="11"/>
      <c r="B54" s="12" t="str">
        <f>IF(A54="","",IFERROR(VLOOKUP(A54,Story!C:D,2,FALSE),""))</f>
        <v/>
      </c>
      <c r="C54" s="13"/>
      <c r="D54" s="11" t="s">
        <v>279</v>
      </c>
      <c r="E54" s="12" t="s">
        <v>280</v>
      </c>
      <c r="F54" s="13" t="s">
        <v>77</v>
      </c>
      <c r="G54" s="11" t="s">
        <v>207</v>
      </c>
      <c r="H54" s="14">
        <f t="shared" si="14"/>
        <v>42842</v>
      </c>
      <c r="I54" s="14">
        <f t="shared" si="15"/>
        <v>42842</v>
      </c>
      <c r="J54" s="297"/>
      <c r="K54" s="297">
        <f t="shared" si="4"/>
        <v>0</v>
      </c>
      <c r="L54" s="11" t="s">
        <v>18</v>
      </c>
      <c r="M54" s="1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</row>
    <row r="55" spans="1:32" s="3" customFormat="1">
      <c r="A55" s="11" t="s">
        <v>110</v>
      </c>
      <c r="B55" s="12" t="str">
        <f>IF(A55="","",IFERROR(VLOOKUP(A55,Story!C:D,2,FALSE),""))</f>
        <v>部门周会</v>
      </c>
      <c r="C55" s="13"/>
      <c r="D55" s="11"/>
      <c r="E55" s="12"/>
      <c r="F55" s="13"/>
      <c r="G55" s="11"/>
      <c r="H55" s="14" t="str">
        <f t="shared" si="14"/>
        <v/>
      </c>
      <c r="I55" s="14" t="str">
        <f t="shared" si="15"/>
        <v/>
      </c>
      <c r="J55" s="297"/>
      <c r="K55" s="297">
        <f t="shared" si="4"/>
        <v>0</v>
      </c>
      <c r="L55" s="11" t="s">
        <v>18</v>
      </c>
      <c r="M55" s="16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</row>
    <row r="56" spans="1:32" s="3" customFormat="1">
      <c r="A56" s="11"/>
      <c r="B56" s="12" t="str">
        <f>IF(A56="","",IFERROR(VLOOKUP(A56,Story!C:D,2,FALSE),""))</f>
        <v/>
      </c>
      <c r="C56" s="13"/>
      <c r="D56" s="11" t="s">
        <v>301</v>
      </c>
      <c r="E56" s="12" t="s">
        <v>302</v>
      </c>
      <c r="F56" s="13" t="s">
        <v>59</v>
      </c>
      <c r="G56" s="11" t="s">
        <v>194</v>
      </c>
      <c r="H56" s="14">
        <f t="shared" si="14"/>
        <v>42842</v>
      </c>
      <c r="I56" s="14">
        <f t="shared" si="15"/>
        <v>42842</v>
      </c>
      <c r="J56" s="297"/>
      <c r="K56" s="297">
        <f t="shared" si="4"/>
        <v>2.5</v>
      </c>
      <c r="L56" s="11" t="s">
        <v>9</v>
      </c>
      <c r="M56" s="16">
        <v>0</v>
      </c>
      <c r="N56" s="291">
        <v>2.5</v>
      </c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</row>
    <row r="57" spans="1:32" s="3" customFormat="1">
      <c r="A57" s="24" t="s">
        <v>395</v>
      </c>
      <c r="B57" s="12" t="str">
        <f>IF(A57="","",IFERROR(VLOOKUP(A57,Story!C:D,2,FALSE),""))</f>
        <v>插件工程向导</v>
      </c>
      <c r="C57" s="13"/>
      <c r="D57" s="11"/>
      <c r="E57" s="12"/>
      <c r="F57" s="13"/>
      <c r="G57" s="11"/>
      <c r="H57" s="14" t="str">
        <f t="shared" ref="H57:H59" si="18">IF(E57="","",$H$1)</f>
        <v/>
      </c>
      <c r="I57" s="14" t="str">
        <f t="shared" ref="I57:I59" si="19">IF(E57="","",IF(H57+J57/8&gt;$I$1,$I$1,H57+J57/8))</f>
        <v/>
      </c>
      <c r="J57" s="297"/>
      <c r="K57" s="297">
        <f t="shared" si="4"/>
        <v>0</v>
      </c>
      <c r="L57" s="11" t="s">
        <v>18</v>
      </c>
      <c r="M57" s="16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</row>
    <row r="58" spans="1:32" s="3" customFormat="1">
      <c r="A58" s="11"/>
      <c r="B58" s="12"/>
      <c r="C58" s="13"/>
      <c r="D58" s="11" t="s">
        <v>223</v>
      </c>
      <c r="E58" s="12" t="s">
        <v>303</v>
      </c>
      <c r="F58" s="13" t="s">
        <v>30</v>
      </c>
      <c r="G58" s="11" t="s">
        <v>207</v>
      </c>
      <c r="H58" s="14">
        <f t="shared" si="18"/>
        <v>42842</v>
      </c>
      <c r="I58" s="14">
        <f t="shared" si="19"/>
        <v>42842</v>
      </c>
      <c r="J58" s="297"/>
      <c r="K58" s="297">
        <f t="shared" si="4"/>
        <v>52</v>
      </c>
      <c r="L58" s="11" t="s">
        <v>9</v>
      </c>
      <c r="M58" s="16">
        <v>1</v>
      </c>
      <c r="N58" s="291"/>
      <c r="O58" s="291">
        <v>3</v>
      </c>
      <c r="P58" s="291">
        <v>3</v>
      </c>
      <c r="Q58" s="291">
        <v>6</v>
      </c>
      <c r="R58" s="291">
        <v>8</v>
      </c>
      <c r="S58" s="291"/>
      <c r="T58" s="291"/>
      <c r="U58" s="291">
        <v>8</v>
      </c>
      <c r="V58" s="291">
        <v>8</v>
      </c>
      <c r="W58" s="291">
        <v>8</v>
      </c>
      <c r="X58" s="291"/>
      <c r="Y58" s="291"/>
      <c r="Z58" s="291"/>
      <c r="AA58" s="291"/>
      <c r="AB58" s="291"/>
      <c r="AC58" s="291">
        <v>8</v>
      </c>
      <c r="AD58" s="291"/>
      <c r="AE58" s="291"/>
      <c r="AF58" s="291"/>
    </row>
    <row r="59" spans="1:32" s="3" customFormat="1">
      <c r="A59" s="11"/>
      <c r="B59" s="12"/>
      <c r="C59" s="13"/>
      <c r="D59" s="11" t="s">
        <v>231</v>
      </c>
      <c r="E59" s="12" t="s">
        <v>304</v>
      </c>
      <c r="F59" s="13" t="s">
        <v>233</v>
      </c>
      <c r="G59" s="11" t="s">
        <v>207</v>
      </c>
      <c r="H59" s="14">
        <f t="shared" si="18"/>
        <v>42842</v>
      </c>
      <c r="I59" s="14">
        <f t="shared" si="19"/>
        <v>42842</v>
      </c>
      <c r="J59" s="297"/>
      <c r="K59" s="297">
        <f t="shared" si="4"/>
        <v>14</v>
      </c>
      <c r="L59" s="11" t="s">
        <v>9</v>
      </c>
      <c r="M59" s="16">
        <v>1</v>
      </c>
      <c r="N59" s="291"/>
      <c r="O59" s="291"/>
      <c r="P59" s="291"/>
      <c r="Q59" s="291"/>
      <c r="R59" s="291"/>
      <c r="S59" s="291"/>
      <c r="T59" s="291"/>
      <c r="U59" s="291">
        <v>2</v>
      </c>
      <c r="V59" s="291">
        <v>8</v>
      </c>
      <c r="W59" s="291">
        <v>4</v>
      </c>
      <c r="X59" s="291"/>
      <c r="Y59" s="291"/>
      <c r="Z59" s="291"/>
      <c r="AA59" s="291"/>
      <c r="AB59" s="291"/>
      <c r="AC59" s="291"/>
      <c r="AD59" s="291"/>
      <c r="AE59" s="291"/>
      <c r="AF59" s="291"/>
    </row>
    <row r="60" spans="1:32" s="3" customFormat="1">
      <c r="A60" s="11"/>
      <c r="B60" s="12"/>
      <c r="C60" s="13"/>
      <c r="D60" s="11" t="s">
        <v>165</v>
      </c>
      <c r="E60" s="56" t="s">
        <v>399</v>
      </c>
      <c r="F60" s="13" t="s">
        <v>233</v>
      </c>
      <c r="G60" s="11" t="s">
        <v>207</v>
      </c>
      <c r="H60" s="14">
        <f>IF(E60="","",$H$1)</f>
        <v>42842</v>
      </c>
      <c r="I60" s="14">
        <f>IF(E60="","",IF(H60+J60/8&gt;$I$1,$I$1,H60+J60/8))</f>
        <v>42842</v>
      </c>
      <c r="J60" s="297"/>
      <c r="K60" s="297">
        <f t="shared" si="4"/>
        <v>21</v>
      </c>
      <c r="L60" s="11" t="s">
        <v>9</v>
      </c>
      <c r="M60" s="16">
        <v>1</v>
      </c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>
        <v>8</v>
      </c>
      <c r="Y60" s="291">
        <v>5</v>
      </c>
      <c r="Z60" s="291"/>
      <c r="AA60" s="291"/>
      <c r="AB60" s="291"/>
      <c r="AC60" s="291"/>
      <c r="AD60" s="291"/>
      <c r="AE60" s="291"/>
      <c r="AF60" s="291">
        <v>8</v>
      </c>
    </row>
    <row r="61" spans="1:32" s="3" customFormat="1">
      <c r="A61" s="11"/>
      <c r="B61" s="12"/>
      <c r="C61" s="13"/>
      <c r="D61" s="11" t="s">
        <v>204</v>
      </c>
      <c r="E61" s="12" t="s">
        <v>305</v>
      </c>
      <c r="F61" s="13" t="s">
        <v>233</v>
      </c>
      <c r="G61" s="11" t="s">
        <v>207</v>
      </c>
      <c r="H61" s="14"/>
      <c r="I61" s="14"/>
      <c r="J61" s="297"/>
      <c r="K61" s="297">
        <f t="shared" si="4"/>
        <v>1</v>
      </c>
      <c r="L61" s="11" t="s">
        <v>9</v>
      </c>
      <c r="M61" s="16">
        <v>1</v>
      </c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>
        <v>1</v>
      </c>
      <c r="Z61" s="291"/>
      <c r="AA61" s="291"/>
      <c r="AB61" s="291"/>
      <c r="AC61" s="291"/>
      <c r="AD61" s="291"/>
      <c r="AE61" s="291"/>
      <c r="AF61" s="291"/>
    </row>
    <row r="62" spans="1:32" s="3" customFormat="1">
      <c r="A62" s="24" t="s">
        <v>396</v>
      </c>
      <c r="B62" s="12" t="str">
        <f>IF(A62="","",IFERROR(VLOOKUP(A62,Story!C:D,2,FALSE),""))</f>
        <v>新建文件向导</v>
      </c>
      <c r="C62" s="13"/>
      <c r="D62" s="11"/>
      <c r="E62" s="12"/>
      <c r="F62" s="13"/>
      <c r="G62" s="11"/>
      <c r="H62" s="14" t="str">
        <f t="shared" ref="H62:H82" si="20">IF(E62="","",$H$1)</f>
        <v/>
      </c>
      <c r="I62" s="14" t="str">
        <f t="shared" ref="I62:I82" si="21">IF(E62="","",IF(H62+J62/8&gt;$I$1,$I$1,H62+J62/8))</f>
        <v/>
      </c>
      <c r="J62" s="297"/>
      <c r="K62" s="297">
        <f t="shared" si="4"/>
        <v>0</v>
      </c>
      <c r="L62" s="11" t="s">
        <v>18</v>
      </c>
      <c r="M62" s="16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</row>
    <row r="63" spans="1:32">
      <c r="A63" s="11"/>
      <c r="B63" s="12"/>
      <c r="C63" s="13"/>
      <c r="D63" s="11" t="s">
        <v>219</v>
      </c>
      <c r="E63" s="12" t="s">
        <v>306</v>
      </c>
      <c r="F63" s="13" t="s">
        <v>206</v>
      </c>
      <c r="G63" s="11" t="s">
        <v>207</v>
      </c>
      <c r="H63" s="14">
        <f t="shared" si="20"/>
        <v>42842</v>
      </c>
      <c r="I63" s="14">
        <f t="shared" si="21"/>
        <v>42842</v>
      </c>
      <c r="J63" s="297"/>
      <c r="K63" s="297">
        <f t="shared" si="4"/>
        <v>10.5</v>
      </c>
      <c r="L63" s="52" t="s">
        <v>9</v>
      </c>
      <c r="M63" s="16">
        <v>1</v>
      </c>
      <c r="N63" s="291"/>
      <c r="O63" s="291"/>
      <c r="P63" s="291"/>
      <c r="Q63" s="291"/>
      <c r="R63" s="291"/>
      <c r="S63" s="291"/>
      <c r="T63" s="291"/>
      <c r="U63" s="291">
        <v>1</v>
      </c>
      <c r="V63" s="291">
        <v>1.5</v>
      </c>
      <c r="W63" s="291"/>
      <c r="X63" s="291">
        <v>8</v>
      </c>
      <c r="Y63" s="291"/>
      <c r="Z63" s="291"/>
      <c r="AA63" s="291"/>
      <c r="AB63" s="291"/>
      <c r="AC63" s="291"/>
      <c r="AD63" s="291"/>
      <c r="AE63" s="291"/>
      <c r="AF63" s="291"/>
    </row>
    <row r="64" spans="1:32" s="3" customFormat="1">
      <c r="A64" s="11"/>
      <c r="B64" s="12"/>
      <c r="C64" s="13"/>
      <c r="D64" s="11" t="s">
        <v>223</v>
      </c>
      <c r="E64" s="12" t="s">
        <v>303</v>
      </c>
      <c r="F64" s="13" t="s">
        <v>30</v>
      </c>
      <c r="G64" s="11" t="s">
        <v>207</v>
      </c>
      <c r="H64" s="14">
        <f t="shared" si="20"/>
        <v>42842</v>
      </c>
      <c r="I64" s="14">
        <f t="shared" si="21"/>
        <v>42842</v>
      </c>
      <c r="J64" s="297"/>
      <c r="K64" s="297">
        <f t="shared" si="4"/>
        <v>40</v>
      </c>
      <c r="L64" s="24" t="s">
        <v>9</v>
      </c>
      <c r="M64" s="16">
        <v>1</v>
      </c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>
        <v>8</v>
      </c>
      <c r="Y64" s="291">
        <v>8</v>
      </c>
      <c r="Z64" s="291"/>
      <c r="AA64" s="291"/>
      <c r="AB64" s="291"/>
      <c r="AC64" s="291"/>
      <c r="AD64" s="291">
        <v>8</v>
      </c>
      <c r="AE64" s="291">
        <v>8</v>
      </c>
      <c r="AF64" s="291">
        <v>8</v>
      </c>
    </row>
    <row r="65" spans="1:32" s="3" customFormat="1">
      <c r="A65" s="11"/>
      <c r="B65" s="12"/>
      <c r="C65" s="13"/>
      <c r="D65" s="11" t="s">
        <v>231</v>
      </c>
      <c r="E65" s="12" t="s">
        <v>307</v>
      </c>
      <c r="F65" s="13" t="s">
        <v>233</v>
      </c>
      <c r="G65" s="11" t="s">
        <v>207</v>
      </c>
      <c r="H65" s="14">
        <f t="shared" si="20"/>
        <v>42842</v>
      </c>
      <c r="I65" s="14">
        <f t="shared" si="21"/>
        <v>42842</v>
      </c>
      <c r="J65" s="297"/>
      <c r="K65" s="297">
        <f t="shared" si="4"/>
        <v>15</v>
      </c>
      <c r="L65" s="11" t="s">
        <v>9</v>
      </c>
      <c r="M65" s="16">
        <v>1</v>
      </c>
      <c r="N65" s="291"/>
      <c r="O65" s="291"/>
      <c r="P65" s="291"/>
      <c r="Q65" s="291"/>
      <c r="R65" s="291"/>
      <c r="S65" s="291"/>
      <c r="T65" s="291"/>
      <c r="U65" s="291"/>
      <c r="V65" s="291"/>
      <c r="W65" s="291">
        <v>4</v>
      </c>
      <c r="X65" s="291"/>
      <c r="Y65" s="291">
        <v>2</v>
      </c>
      <c r="Z65" s="291"/>
      <c r="AA65" s="291"/>
      <c r="AB65" s="291"/>
      <c r="AC65" s="291">
        <v>5</v>
      </c>
      <c r="AD65" s="291">
        <v>4</v>
      </c>
      <c r="AE65" s="291"/>
      <c r="AF65" s="291"/>
    </row>
    <row r="66" spans="1:32" s="3" customFormat="1">
      <c r="A66" s="11"/>
      <c r="B66" s="12"/>
      <c r="C66" s="13"/>
      <c r="D66" s="24" t="s">
        <v>254</v>
      </c>
      <c r="E66" s="12"/>
      <c r="F66" s="13" t="s">
        <v>233</v>
      </c>
      <c r="G66" s="11" t="s">
        <v>207</v>
      </c>
      <c r="H66" s="14" t="str">
        <f t="shared" si="20"/>
        <v/>
      </c>
      <c r="I66" s="14" t="str">
        <f t="shared" si="21"/>
        <v/>
      </c>
      <c r="J66" s="297"/>
      <c r="K66" s="297">
        <f t="shared" si="4"/>
        <v>6</v>
      </c>
      <c r="L66" s="11" t="s">
        <v>9</v>
      </c>
      <c r="M66" s="16">
        <v>1</v>
      </c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>
        <v>3</v>
      </c>
      <c r="AD66" s="291">
        <v>3</v>
      </c>
      <c r="AE66" s="291"/>
      <c r="AF66" s="291"/>
    </row>
    <row r="67" spans="1:32" s="3" customFormat="1">
      <c r="A67" s="11" t="s">
        <v>180</v>
      </c>
      <c r="B67" s="12" t="str">
        <f>IF(A67="","",IFERROR(VLOOKUP(A67,Story!C:D,2,FALSE),""))</f>
        <v>插件信息编辑器</v>
      </c>
      <c r="C67" s="13"/>
      <c r="D67" s="11"/>
      <c r="E67" s="12"/>
      <c r="F67" s="13"/>
      <c r="G67" s="11"/>
      <c r="H67" s="14" t="str">
        <f t="shared" si="20"/>
        <v/>
      </c>
      <c r="I67" s="14" t="str">
        <f t="shared" si="21"/>
        <v/>
      </c>
      <c r="J67" s="297"/>
      <c r="K67" s="297">
        <f t="shared" si="4"/>
        <v>0</v>
      </c>
      <c r="L67" s="11" t="s">
        <v>18</v>
      </c>
      <c r="M67" s="16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  <c r="AD67" s="291"/>
      <c r="AE67" s="291"/>
      <c r="AF67" s="291"/>
    </row>
    <row r="68" spans="1:32" s="3" customFormat="1">
      <c r="A68" s="11"/>
      <c r="B68" s="12"/>
      <c r="C68" s="13"/>
      <c r="D68" s="22" t="s">
        <v>223</v>
      </c>
      <c r="E68" s="23" t="s">
        <v>303</v>
      </c>
      <c r="F68" s="13" t="s">
        <v>30</v>
      </c>
      <c r="G68" s="11" t="s">
        <v>207</v>
      </c>
      <c r="H68" s="14">
        <f t="shared" si="20"/>
        <v>42842</v>
      </c>
      <c r="I68" s="14">
        <f t="shared" si="21"/>
        <v>42842</v>
      </c>
      <c r="J68" s="297"/>
      <c r="K68" s="297">
        <f t="shared" si="4"/>
        <v>0</v>
      </c>
      <c r="L68" s="11" t="s">
        <v>18</v>
      </c>
      <c r="M68" s="16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  <c r="AD68" s="291"/>
      <c r="AE68" s="291"/>
      <c r="AF68" s="291"/>
    </row>
    <row r="69" spans="1:32" s="3" customFormat="1">
      <c r="A69" s="11"/>
      <c r="B69" s="12"/>
      <c r="C69" s="13"/>
      <c r="D69" s="22" t="s">
        <v>231</v>
      </c>
      <c r="E69" s="23" t="s">
        <v>307</v>
      </c>
      <c r="F69" s="13" t="s">
        <v>233</v>
      </c>
      <c r="G69" s="11" t="s">
        <v>207</v>
      </c>
      <c r="H69" s="14">
        <f t="shared" si="20"/>
        <v>42842</v>
      </c>
      <c r="I69" s="14">
        <f t="shared" si="21"/>
        <v>42842</v>
      </c>
      <c r="J69" s="297"/>
      <c r="K69" s="297">
        <f t="shared" si="4"/>
        <v>9</v>
      </c>
      <c r="L69" s="11" t="s">
        <v>9</v>
      </c>
      <c r="M69" s="16">
        <v>1</v>
      </c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  <c r="AD69" s="291">
        <v>1</v>
      </c>
      <c r="AE69" s="291">
        <v>8</v>
      </c>
      <c r="AF69" s="291"/>
    </row>
    <row r="70" spans="1:32" s="3" customFormat="1">
      <c r="A70" s="11"/>
      <c r="B70" s="12"/>
      <c r="C70" s="13"/>
      <c r="D70" s="11" t="s">
        <v>165</v>
      </c>
      <c r="E70" s="23"/>
      <c r="F70" s="13" t="s">
        <v>233</v>
      </c>
      <c r="G70" s="11" t="s">
        <v>207</v>
      </c>
      <c r="H70" s="14" t="str">
        <f t="shared" si="20"/>
        <v/>
      </c>
      <c r="I70" s="14" t="str">
        <f t="shared" si="21"/>
        <v/>
      </c>
      <c r="J70" s="297"/>
      <c r="K70" s="297">
        <f t="shared" si="4"/>
        <v>0</v>
      </c>
      <c r="L70" s="11" t="s">
        <v>18</v>
      </c>
      <c r="M70" s="16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</row>
    <row r="71" spans="1:32" s="3" customFormat="1">
      <c r="A71" s="11" t="s">
        <v>182</v>
      </c>
      <c r="B71" s="12" t="str">
        <f>IF(A71="","",IFERROR(VLOOKUP(A71,Story!C:D,2,FALSE),""))</f>
        <v>扩展点文件编辑器</v>
      </c>
      <c r="C71" s="13"/>
      <c r="D71" s="11"/>
      <c r="E71" s="12"/>
      <c r="F71" s="13"/>
      <c r="G71" s="11"/>
      <c r="H71" s="14" t="str">
        <f t="shared" si="20"/>
        <v/>
      </c>
      <c r="I71" s="14" t="str">
        <f t="shared" si="21"/>
        <v/>
      </c>
      <c r="J71" s="297"/>
      <c r="K71" s="297">
        <f t="shared" ref="K71:K100" si="22">SUM(N71:AF71)</f>
        <v>0</v>
      </c>
      <c r="L71" s="11" t="s">
        <v>18</v>
      </c>
      <c r="M71" s="16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</row>
    <row r="72" spans="1:32" s="3" customFormat="1">
      <c r="A72" s="11"/>
      <c r="B72" s="12"/>
      <c r="C72" s="13"/>
      <c r="D72" s="22" t="s">
        <v>223</v>
      </c>
      <c r="E72" s="23" t="s">
        <v>303</v>
      </c>
      <c r="F72" s="13" t="s">
        <v>30</v>
      </c>
      <c r="G72" s="11" t="s">
        <v>207</v>
      </c>
      <c r="H72" s="14">
        <f t="shared" si="20"/>
        <v>42842</v>
      </c>
      <c r="I72" s="14">
        <f t="shared" si="21"/>
        <v>42842</v>
      </c>
      <c r="J72" s="297"/>
      <c r="K72" s="297">
        <f t="shared" si="22"/>
        <v>0</v>
      </c>
      <c r="L72" s="11" t="s">
        <v>18</v>
      </c>
      <c r="M72" s="16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  <c r="AE72" s="291"/>
      <c r="AF72" s="291"/>
    </row>
    <row r="73" spans="1:32" s="3" customFormat="1">
      <c r="A73" s="11"/>
      <c r="B73" s="12"/>
      <c r="C73" s="13"/>
      <c r="D73" s="22" t="s">
        <v>231</v>
      </c>
      <c r="E73" s="23" t="s">
        <v>307</v>
      </c>
      <c r="F73" s="13" t="s">
        <v>233</v>
      </c>
      <c r="G73" s="11" t="s">
        <v>207</v>
      </c>
      <c r="H73" s="14">
        <f t="shared" si="20"/>
        <v>42842</v>
      </c>
      <c r="I73" s="14">
        <f t="shared" si="21"/>
        <v>42842</v>
      </c>
      <c r="J73" s="297"/>
      <c r="K73" s="297">
        <f t="shared" si="22"/>
        <v>0</v>
      </c>
      <c r="L73" s="11"/>
      <c r="M73" s="16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  <c r="AE73" s="291"/>
      <c r="AF73" s="291"/>
    </row>
    <row r="74" spans="1:32" s="3" customFormat="1">
      <c r="A74" s="11"/>
      <c r="B74" s="12"/>
      <c r="C74" s="13"/>
      <c r="D74" s="11" t="s">
        <v>165</v>
      </c>
      <c r="E74" s="23"/>
      <c r="F74" s="13" t="s">
        <v>233</v>
      </c>
      <c r="G74" s="11" t="s">
        <v>207</v>
      </c>
      <c r="H74" s="14" t="str">
        <f t="shared" si="20"/>
        <v/>
      </c>
      <c r="I74" s="14" t="str">
        <f t="shared" si="21"/>
        <v/>
      </c>
      <c r="J74" s="297"/>
      <c r="K74" s="297">
        <f t="shared" si="22"/>
        <v>0</v>
      </c>
      <c r="L74" s="11" t="s">
        <v>18</v>
      </c>
      <c r="M74" s="16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  <c r="AD74" s="291"/>
      <c r="AE74" s="291"/>
      <c r="AF74" s="291"/>
    </row>
    <row r="75" spans="1:32" s="3" customFormat="1">
      <c r="A75" s="11" t="s">
        <v>184</v>
      </c>
      <c r="B75" s="12" t="str">
        <f>IF(A75="","",IFERROR(VLOOKUP(A75,Story!C:D,2,FALSE),""))</f>
        <v>动态布局编辑器</v>
      </c>
      <c r="C75" s="13"/>
      <c r="D75" s="11"/>
      <c r="E75" s="12"/>
      <c r="F75" s="13"/>
      <c r="G75" s="11"/>
      <c r="H75" s="14" t="str">
        <f t="shared" si="20"/>
        <v/>
      </c>
      <c r="I75" s="14" t="str">
        <f t="shared" si="21"/>
        <v/>
      </c>
      <c r="J75" s="297"/>
      <c r="K75" s="297">
        <f t="shared" si="22"/>
        <v>0</v>
      </c>
      <c r="L75" s="11" t="s">
        <v>18</v>
      </c>
      <c r="M75" s="16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  <c r="AD75" s="291"/>
      <c r="AE75" s="291"/>
      <c r="AF75" s="291"/>
    </row>
    <row r="76" spans="1:32" s="3" customFormat="1">
      <c r="A76" s="11"/>
      <c r="B76" s="12" t="str">
        <f>IF(A76="","",IFERROR(VLOOKUP(A76,Story!C:D,2,FALSE),""))</f>
        <v/>
      </c>
      <c r="C76" s="13"/>
      <c r="D76" s="22" t="s">
        <v>223</v>
      </c>
      <c r="E76" s="23" t="s">
        <v>303</v>
      </c>
      <c r="F76" s="13" t="s">
        <v>30</v>
      </c>
      <c r="G76" s="11" t="s">
        <v>207</v>
      </c>
      <c r="H76" s="14">
        <f t="shared" si="20"/>
        <v>42842</v>
      </c>
      <c r="I76" s="14">
        <f t="shared" si="21"/>
        <v>42842</v>
      </c>
      <c r="J76" s="297"/>
      <c r="K76" s="297">
        <f t="shared" si="22"/>
        <v>0</v>
      </c>
      <c r="L76" s="11" t="s">
        <v>18</v>
      </c>
      <c r="M76" s="16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  <c r="AD76" s="291"/>
      <c r="AE76" s="291"/>
      <c r="AF76" s="291"/>
    </row>
    <row r="77" spans="1:32" s="3" customFormat="1">
      <c r="A77" s="11"/>
      <c r="B77" s="12"/>
      <c r="C77" s="13"/>
      <c r="D77" s="22" t="s">
        <v>231</v>
      </c>
      <c r="E77" s="23" t="s">
        <v>307</v>
      </c>
      <c r="F77" s="13"/>
      <c r="G77" s="11"/>
      <c r="H77" s="14">
        <f t="shared" si="20"/>
        <v>42842</v>
      </c>
      <c r="I77" s="14">
        <f t="shared" si="21"/>
        <v>42842</v>
      </c>
      <c r="J77" s="297"/>
      <c r="K77" s="297">
        <f t="shared" si="22"/>
        <v>0</v>
      </c>
      <c r="L77" s="11"/>
      <c r="M77" s="16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  <c r="AD77" s="291"/>
      <c r="AE77" s="291"/>
      <c r="AF77" s="291"/>
    </row>
    <row r="78" spans="1:32" s="3" customFormat="1">
      <c r="A78" s="11"/>
      <c r="B78" s="12"/>
      <c r="C78" s="13"/>
      <c r="D78" s="11" t="s">
        <v>165</v>
      </c>
      <c r="E78" s="23"/>
      <c r="F78" s="13" t="s">
        <v>233</v>
      </c>
      <c r="G78" s="11" t="s">
        <v>207</v>
      </c>
      <c r="H78" s="14" t="str">
        <f t="shared" si="20"/>
        <v/>
      </c>
      <c r="I78" s="14" t="str">
        <f t="shared" si="21"/>
        <v/>
      </c>
      <c r="J78" s="297"/>
      <c r="K78" s="297">
        <f t="shared" si="22"/>
        <v>0</v>
      </c>
      <c r="L78" s="11" t="s">
        <v>18</v>
      </c>
      <c r="M78" s="16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</row>
    <row r="79" spans="1:32" s="3" customFormat="1">
      <c r="A79" s="11" t="s">
        <v>166</v>
      </c>
      <c r="B79" s="12" t="str">
        <f>IF(A79="","",IFERROR(VLOOKUP(A79,Story!C:D,2,FALSE),""))</f>
        <v>扩展文件翻译工具 - bug fixing</v>
      </c>
      <c r="C79" s="13"/>
      <c r="D79" s="11"/>
      <c r="E79" s="12"/>
      <c r="F79" s="13"/>
      <c r="G79" s="11"/>
      <c r="H79" s="14" t="str">
        <f t="shared" si="20"/>
        <v/>
      </c>
      <c r="I79" s="14" t="str">
        <f t="shared" si="21"/>
        <v/>
      </c>
      <c r="J79" s="297"/>
      <c r="K79" s="297">
        <f t="shared" si="22"/>
        <v>0</v>
      </c>
      <c r="L79" s="11" t="s">
        <v>18</v>
      </c>
      <c r="M79" s="16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  <c r="AD79" s="291"/>
      <c r="AE79" s="291"/>
      <c r="AF79" s="291"/>
    </row>
    <row r="80" spans="1:32" s="3" customFormat="1">
      <c r="A80" s="11"/>
      <c r="B80" s="12" t="str">
        <f>IF(A80="","",IFERROR(VLOOKUP(A80,Story!C:D,2,FALSE),""))</f>
        <v/>
      </c>
      <c r="C80" s="13"/>
      <c r="D80" s="22" t="s">
        <v>223</v>
      </c>
      <c r="E80" s="23" t="s">
        <v>303</v>
      </c>
      <c r="F80" s="13" t="s">
        <v>30</v>
      </c>
      <c r="G80" s="11" t="s">
        <v>207</v>
      </c>
      <c r="H80" s="14">
        <f t="shared" si="20"/>
        <v>42842</v>
      </c>
      <c r="I80" s="14">
        <f t="shared" si="21"/>
        <v>42842</v>
      </c>
      <c r="J80" s="297"/>
      <c r="K80" s="297">
        <f t="shared" si="22"/>
        <v>15.5</v>
      </c>
      <c r="L80" s="11" t="s">
        <v>9</v>
      </c>
      <c r="M80" s="16">
        <v>1</v>
      </c>
      <c r="N80" s="291">
        <v>6.5</v>
      </c>
      <c r="O80" s="291">
        <v>2</v>
      </c>
      <c r="P80" s="291">
        <v>5</v>
      </c>
      <c r="Q80" s="291">
        <v>2</v>
      </c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</row>
    <row r="81" spans="1:32" s="3" customFormat="1">
      <c r="A81" s="11"/>
      <c r="B81" s="12" t="str">
        <f>IF(A81="","",IFERROR(VLOOKUP(A81,Story!C:D,2,FALSE),""))</f>
        <v/>
      </c>
      <c r="C81" s="13"/>
      <c r="D81" s="11" t="s">
        <v>165</v>
      </c>
      <c r="E81" s="12"/>
      <c r="F81" s="13" t="s">
        <v>233</v>
      </c>
      <c r="G81" s="11" t="s">
        <v>207</v>
      </c>
      <c r="H81" s="14" t="str">
        <f t="shared" ref="H81:H109" si="23">IF(E81="","",$H$1)</f>
        <v/>
      </c>
      <c r="I81" s="14" t="str">
        <f t="shared" ref="I81:I108" si="24">IF(E81="","",IF(H81+J81/8&gt;$I$1,$I$1,H81+J81/8))</f>
        <v/>
      </c>
      <c r="J81" s="297"/>
      <c r="K81" s="297">
        <f t="shared" si="22"/>
        <v>6</v>
      </c>
      <c r="L81" s="11" t="s">
        <v>16</v>
      </c>
      <c r="M81" s="16">
        <v>0.2</v>
      </c>
      <c r="N81" s="291"/>
      <c r="O81" s="291"/>
      <c r="P81" s="291"/>
      <c r="Q81" s="291"/>
      <c r="R81" s="291"/>
      <c r="S81" s="291"/>
      <c r="T81" s="291"/>
      <c r="U81" s="291">
        <v>6</v>
      </c>
      <c r="V81" s="291"/>
      <c r="W81" s="291"/>
      <c r="X81" s="291"/>
      <c r="Y81" s="291"/>
      <c r="Z81" s="291"/>
      <c r="AA81" s="291"/>
      <c r="AB81" s="291"/>
      <c r="AC81" s="291"/>
      <c r="AD81" s="291"/>
      <c r="AE81" s="291"/>
      <c r="AF81" s="291"/>
    </row>
    <row r="82" spans="1:32" s="3" customFormat="1">
      <c r="A82" s="11"/>
      <c r="B82" s="12"/>
      <c r="C82" s="13"/>
      <c r="D82" s="11" t="s">
        <v>254</v>
      </c>
      <c r="E82" s="12" t="s">
        <v>308</v>
      </c>
      <c r="F82" s="13" t="s">
        <v>206</v>
      </c>
      <c r="G82" s="11" t="s">
        <v>194</v>
      </c>
      <c r="H82" s="14">
        <f t="shared" si="20"/>
        <v>42842</v>
      </c>
      <c r="I82" s="14">
        <f t="shared" si="21"/>
        <v>42842</v>
      </c>
      <c r="J82" s="297"/>
      <c r="K82" s="297">
        <f t="shared" si="22"/>
        <v>10</v>
      </c>
      <c r="L82" s="11" t="s">
        <v>9</v>
      </c>
      <c r="M82" s="16">
        <v>1</v>
      </c>
      <c r="N82" s="291"/>
      <c r="O82" s="291"/>
      <c r="P82" s="291"/>
      <c r="Q82" s="291"/>
      <c r="R82" s="291">
        <v>3</v>
      </c>
      <c r="S82" s="291"/>
      <c r="T82" s="291"/>
      <c r="U82" s="291">
        <v>7</v>
      </c>
      <c r="V82" s="291"/>
      <c r="W82" s="291"/>
      <c r="X82" s="291"/>
      <c r="Y82" s="291"/>
      <c r="Z82" s="291"/>
      <c r="AA82" s="291"/>
      <c r="AB82" s="291"/>
      <c r="AC82" s="291"/>
      <c r="AD82" s="291"/>
      <c r="AE82" s="291"/>
      <c r="AF82" s="291"/>
    </row>
    <row r="83" spans="1:32" s="3" customFormat="1">
      <c r="A83" s="11" t="s">
        <v>309</v>
      </c>
      <c r="B83" s="12" t="s">
        <v>163</v>
      </c>
      <c r="C83" s="13"/>
      <c r="D83" s="11"/>
      <c r="E83" s="12" t="s">
        <v>235</v>
      </c>
      <c r="F83" s="13" t="s">
        <v>30</v>
      </c>
      <c r="G83" s="11" t="s">
        <v>207</v>
      </c>
      <c r="H83" s="14">
        <v>42843</v>
      </c>
      <c r="I83" s="14">
        <v>42843</v>
      </c>
      <c r="J83" s="297"/>
      <c r="K83" s="297">
        <f t="shared" si="22"/>
        <v>3</v>
      </c>
      <c r="L83" s="11" t="s">
        <v>9</v>
      </c>
      <c r="M83" s="16">
        <v>1</v>
      </c>
      <c r="N83" s="291"/>
      <c r="O83" s="291">
        <v>3</v>
      </c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</row>
    <row r="84" spans="1:32" s="3" customFormat="1">
      <c r="A84" s="11" t="s">
        <v>114</v>
      </c>
      <c r="B84" s="12" t="str">
        <f>IF(A84="","",IFERROR(VLOOKUP(A84,Story!C:D,2,FALSE),""))</f>
        <v>迭代回顾会议</v>
      </c>
      <c r="C84" s="13"/>
      <c r="D84" s="11" t="s">
        <v>301</v>
      </c>
      <c r="E84" s="12" t="s">
        <v>310</v>
      </c>
      <c r="F84" s="13" t="s">
        <v>82</v>
      </c>
      <c r="G84" s="11" t="s">
        <v>207</v>
      </c>
      <c r="H84" s="14">
        <f t="shared" si="23"/>
        <v>42842</v>
      </c>
      <c r="I84" s="14">
        <f t="shared" si="24"/>
        <v>42842</v>
      </c>
      <c r="J84" s="297"/>
      <c r="K84" s="297">
        <f t="shared" si="22"/>
        <v>0.5</v>
      </c>
      <c r="L84" s="11" t="s">
        <v>9</v>
      </c>
      <c r="M84" s="16"/>
      <c r="N84" s="291">
        <v>0.5</v>
      </c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  <c r="AE84" s="291"/>
      <c r="AF84" s="291"/>
    </row>
    <row r="85" spans="1:32" s="3" customFormat="1">
      <c r="A85" s="11" t="s">
        <v>311</v>
      </c>
      <c r="B85" s="12" t="str">
        <f>IF(A85="","",IFERROR(VLOOKUP(A85,Story!C:D,2,FALSE),""))</f>
        <v/>
      </c>
      <c r="C85" s="13"/>
      <c r="D85" s="11" t="s">
        <v>301</v>
      </c>
      <c r="E85" s="12" t="s">
        <v>312</v>
      </c>
      <c r="F85" s="13" t="s">
        <v>82</v>
      </c>
      <c r="G85" s="11" t="s">
        <v>207</v>
      </c>
      <c r="H85" s="14">
        <f t="shared" si="23"/>
        <v>42842</v>
      </c>
      <c r="I85" s="14">
        <f t="shared" si="24"/>
        <v>42842</v>
      </c>
      <c r="J85" s="297"/>
      <c r="K85" s="297">
        <f t="shared" si="22"/>
        <v>1</v>
      </c>
      <c r="L85" s="11" t="s">
        <v>9</v>
      </c>
      <c r="M85" s="16"/>
      <c r="N85" s="291">
        <v>1</v>
      </c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</row>
    <row r="86" spans="1:32" s="3" customFormat="1">
      <c r="A86" s="11" t="s">
        <v>126</v>
      </c>
      <c r="B86" s="12" t="str">
        <f>IF(A86="","",IFERROR(VLOOKUP(A86,Story!C:D,2,FALSE),""))</f>
        <v>项目管理</v>
      </c>
      <c r="C86" s="13"/>
      <c r="D86" s="11" t="s">
        <v>127</v>
      </c>
      <c r="E86" s="12" t="s">
        <v>313</v>
      </c>
      <c r="F86" s="13" t="s">
        <v>59</v>
      </c>
      <c r="G86" s="11" t="s">
        <v>207</v>
      </c>
      <c r="H86" s="14">
        <f t="shared" si="23"/>
        <v>42842</v>
      </c>
      <c r="I86" s="14">
        <f t="shared" si="24"/>
        <v>42842</v>
      </c>
      <c r="J86" s="297"/>
      <c r="K86" s="297">
        <f t="shared" si="22"/>
        <v>3.5</v>
      </c>
      <c r="L86" s="11" t="s">
        <v>16</v>
      </c>
      <c r="M86" s="16"/>
      <c r="N86" s="291">
        <v>2.5</v>
      </c>
      <c r="O86" s="291">
        <v>1</v>
      </c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  <c r="AD86" s="291"/>
      <c r="AE86" s="291"/>
      <c r="AF86" s="291"/>
    </row>
    <row r="87" spans="1:32">
      <c r="A87" s="18" t="s">
        <v>102</v>
      </c>
      <c r="B87" s="12" t="str">
        <f>IF(A87="","",IFERROR(VLOOKUP(A87,Story!C:D,2,FALSE),""))</f>
        <v>学习QxPlugin产品框架</v>
      </c>
      <c r="C87" s="13"/>
      <c r="D87" s="11"/>
      <c r="E87" s="12"/>
      <c r="F87" s="13"/>
      <c r="G87" s="11"/>
      <c r="H87" s="14" t="str">
        <f t="shared" si="23"/>
        <v/>
      </c>
      <c r="I87" s="14" t="str">
        <f t="shared" si="24"/>
        <v/>
      </c>
      <c r="J87" s="297"/>
      <c r="K87" s="297">
        <f t="shared" si="22"/>
        <v>0</v>
      </c>
      <c r="L87" s="11" t="s">
        <v>9</v>
      </c>
      <c r="M87" s="16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  <c r="AE87" s="291"/>
      <c r="AF87" s="291"/>
    </row>
    <row r="88" spans="1:32">
      <c r="A88" s="11"/>
      <c r="B88" s="12" t="str">
        <f>IF(A88="","",IFERROR(VLOOKUP(A88,Story!C:D,2,FALSE),""))</f>
        <v/>
      </c>
      <c r="C88" s="13"/>
      <c r="D88" s="11" t="s">
        <v>279</v>
      </c>
      <c r="E88" s="12" t="s">
        <v>280</v>
      </c>
      <c r="F88" s="13" t="s">
        <v>77</v>
      </c>
      <c r="G88" s="11" t="s">
        <v>207</v>
      </c>
      <c r="H88" s="14">
        <f t="shared" si="23"/>
        <v>42842</v>
      </c>
      <c r="I88" s="14">
        <f t="shared" si="24"/>
        <v>42842</v>
      </c>
      <c r="J88" s="297"/>
      <c r="K88" s="297">
        <f t="shared" si="22"/>
        <v>6.5</v>
      </c>
      <c r="L88" s="11" t="s">
        <v>9</v>
      </c>
      <c r="M88" s="16">
        <v>1</v>
      </c>
      <c r="N88" s="291">
        <v>6.5</v>
      </c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  <c r="AE88" s="291"/>
      <c r="AF88" s="291"/>
    </row>
    <row r="89" spans="1:32">
      <c r="A89" s="11" t="s">
        <v>98</v>
      </c>
      <c r="B89" s="12" t="str">
        <f>IF(A89="","",IFERROR(VLOOKUP(A89,Story!C:D,2,FALSE),""))</f>
        <v>培训-资料准备</v>
      </c>
      <c r="C89" s="13"/>
      <c r="D89" s="11"/>
      <c r="E89" s="12"/>
      <c r="F89" s="13"/>
      <c r="G89" s="11"/>
      <c r="H89" s="14" t="str">
        <f t="shared" si="23"/>
        <v/>
      </c>
      <c r="I89" s="14" t="str">
        <f t="shared" si="24"/>
        <v/>
      </c>
      <c r="J89" s="297"/>
      <c r="K89" s="297">
        <f t="shared" si="22"/>
        <v>0</v>
      </c>
      <c r="L89" s="11" t="s">
        <v>18</v>
      </c>
      <c r="M89" s="16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</row>
    <row r="90" spans="1:32">
      <c r="A90" s="11"/>
      <c r="B90" s="12" t="str">
        <f>IF(A90="","",IFERROR(VLOOKUP(A90,Story!C:D,2,FALSE),""))</f>
        <v/>
      </c>
      <c r="C90" s="13"/>
      <c r="D90" s="11" t="s">
        <v>216</v>
      </c>
      <c r="E90" s="12" t="s">
        <v>314</v>
      </c>
      <c r="F90" s="13" t="s">
        <v>59</v>
      </c>
      <c r="G90" s="11"/>
      <c r="H90" s="14">
        <f t="shared" si="23"/>
        <v>42842</v>
      </c>
      <c r="I90" s="14">
        <f t="shared" si="24"/>
        <v>42842</v>
      </c>
      <c r="J90" s="297"/>
      <c r="K90" s="297">
        <f t="shared" si="22"/>
        <v>1.5</v>
      </c>
      <c r="L90" s="11" t="s">
        <v>9</v>
      </c>
      <c r="M90" s="16">
        <v>1</v>
      </c>
      <c r="N90" s="291"/>
      <c r="O90" s="291">
        <v>1.5</v>
      </c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  <c r="AE90" s="291"/>
      <c r="AF90" s="291"/>
    </row>
    <row r="91" spans="1:32">
      <c r="A91" s="11"/>
      <c r="B91" s="12" t="str">
        <f>IF(A91="","",IFERROR(VLOOKUP(A91,Story!C:D,2,FALSE),""))</f>
        <v/>
      </c>
      <c r="C91" s="13"/>
      <c r="D91" s="11" t="s">
        <v>216</v>
      </c>
      <c r="E91" s="12" t="s">
        <v>315</v>
      </c>
      <c r="F91" s="13" t="s">
        <v>59</v>
      </c>
      <c r="G91" s="11"/>
      <c r="H91" s="14">
        <f t="shared" si="23"/>
        <v>42842</v>
      </c>
      <c r="I91" s="14">
        <f t="shared" si="24"/>
        <v>42842</v>
      </c>
      <c r="J91" s="297"/>
      <c r="K91" s="297">
        <f t="shared" si="22"/>
        <v>1</v>
      </c>
      <c r="L91" s="11" t="s">
        <v>9</v>
      </c>
      <c r="M91" s="16">
        <v>1</v>
      </c>
      <c r="N91" s="291">
        <v>1</v>
      </c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  <c r="AD91" s="291"/>
      <c r="AE91" s="291"/>
      <c r="AF91" s="291"/>
    </row>
    <row r="92" spans="1:32">
      <c r="A92" s="11" t="s">
        <v>382</v>
      </c>
      <c r="B92" s="12" t="str">
        <f>IF(A92="","",IFERROR(VLOOKUP(A92,Story!C:D,2,FALSE),""))</f>
        <v>技术协助</v>
      </c>
      <c r="C92" s="13"/>
      <c r="D92" s="11"/>
      <c r="E92" s="12"/>
      <c r="F92" s="13"/>
      <c r="G92" s="11"/>
      <c r="H92" s="14" t="str">
        <f t="shared" si="23"/>
        <v/>
      </c>
      <c r="I92" s="14" t="str">
        <f t="shared" si="24"/>
        <v/>
      </c>
      <c r="J92" s="297"/>
      <c r="K92" s="297">
        <f t="shared" si="22"/>
        <v>0</v>
      </c>
      <c r="L92" s="11" t="s">
        <v>18</v>
      </c>
      <c r="M92" s="16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  <c r="AD92" s="291"/>
      <c r="AE92" s="291"/>
      <c r="AF92" s="291"/>
    </row>
    <row r="93" spans="1:32">
      <c r="A93" s="11"/>
      <c r="B93" s="12" t="str">
        <f>IF(A93="","",IFERROR(VLOOKUP(A93,Story!C:D,2,FALSE),""))</f>
        <v/>
      </c>
      <c r="C93" s="13"/>
      <c r="D93" s="11" t="s">
        <v>269</v>
      </c>
      <c r="E93" s="12" t="s">
        <v>340</v>
      </c>
      <c r="F93" s="13" t="s">
        <v>59</v>
      </c>
      <c r="G93" s="11"/>
      <c r="H93" s="14">
        <f>IF(E93="","",$H$1)</f>
        <v>42842</v>
      </c>
      <c r="I93" s="14">
        <f>IF(E93="","",IF(H93+J93/8&gt;$I$1,$I$1,H93+J93/8))</f>
        <v>42842</v>
      </c>
      <c r="J93" s="297"/>
      <c r="K93" s="297">
        <f t="shared" si="22"/>
        <v>6.5</v>
      </c>
      <c r="L93" s="11" t="s">
        <v>16</v>
      </c>
      <c r="M93" s="16"/>
      <c r="N93" s="291">
        <v>0.5</v>
      </c>
      <c r="O93" s="291">
        <v>1.5</v>
      </c>
      <c r="P93" s="291">
        <v>1</v>
      </c>
      <c r="Q93" s="291">
        <v>1</v>
      </c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>
        <v>1</v>
      </c>
      <c r="AD93" s="291">
        <v>0.5</v>
      </c>
      <c r="AE93" s="291">
        <v>1</v>
      </c>
      <c r="AF93" s="291"/>
    </row>
    <row r="94" spans="1:32">
      <c r="A94" s="11" t="s">
        <v>144</v>
      </c>
      <c r="B94" s="12" t="str">
        <f>IF(A94="","",IFERROR(VLOOKUP(A94,Story!C:D,2,FALSE),""))</f>
        <v>应用部署工具需求验收</v>
      </c>
      <c r="C94" s="13"/>
      <c r="D94" s="11"/>
      <c r="E94" s="12"/>
      <c r="F94" s="13"/>
      <c r="G94" s="11"/>
      <c r="H94" s="14" t="str">
        <f>IF(E94="","",$H$1)</f>
        <v/>
      </c>
      <c r="I94" s="14" t="str">
        <f>IF(E94="","",IF(H94+J94/8&gt;$I$1,$I$1,H94+J94/8))</f>
        <v/>
      </c>
      <c r="J94" s="297"/>
      <c r="K94" s="297">
        <f t="shared" si="22"/>
        <v>0</v>
      </c>
      <c r="L94" s="11" t="s">
        <v>18</v>
      </c>
      <c r="M94" s="16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  <c r="AE94" s="291"/>
      <c r="AF94" s="291"/>
    </row>
    <row r="95" spans="1:32">
      <c r="A95" s="11"/>
      <c r="B95" s="12" t="str">
        <f>IF(A95="","",IFERROR(VLOOKUP(A95,Story!C:D,2,FALSE),""))</f>
        <v/>
      </c>
      <c r="C95" s="13"/>
      <c r="D95" s="11" t="s">
        <v>219</v>
      </c>
      <c r="E95" s="12" t="s">
        <v>145</v>
      </c>
      <c r="F95" s="13" t="s">
        <v>206</v>
      </c>
      <c r="G95" s="11" t="s">
        <v>207</v>
      </c>
      <c r="H95" s="14">
        <f t="shared" si="23"/>
        <v>42842</v>
      </c>
      <c r="I95" s="14">
        <f t="shared" si="24"/>
        <v>42842</v>
      </c>
      <c r="J95" s="297"/>
      <c r="K95" s="297">
        <f t="shared" si="22"/>
        <v>9</v>
      </c>
      <c r="L95" s="11" t="s">
        <v>9</v>
      </c>
      <c r="M95" s="16">
        <v>1</v>
      </c>
      <c r="N95" s="291"/>
      <c r="O95" s="291"/>
      <c r="P95" s="291">
        <v>3</v>
      </c>
      <c r="Q95" s="291">
        <v>6</v>
      </c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</row>
    <row r="96" spans="1:32">
      <c r="A96" t="s">
        <v>100</v>
      </c>
      <c r="B96" s="12" t="str">
        <f>IF(A96="","",IFERROR(VLOOKUP(A96,Story!C:D,2,FALSE),""))</f>
        <v>部门工作支持</v>
      </c>
      <c r="C96" s="13"/>
      <c r="D96" s="11"/>
      <c r="E96" s="12"/>
      <c r="F96" s="13"/>
      <c r="G96" s="11"/>
      <c r="H96" s="14" t="str">
        <f t="shared" si="23"/>
        <v/>
      </c>
      <c r="I96" s="14" t="str">
        <f t="shared" si="24"/>
        <v/>
      </c>
      <c r="J96" s="297"/>
      <c r="K96" s="297">
        <f t="shared" si="22"/>
        <v>0</v>
      </c>
      <c r="L96" s="11" t="s">
        <v>18</v>
      </c>
      <c r="M96" s="16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</row>
    <row r="97" spans="1:33">
      <c r="A97" s="11"/>
      <c r="B97" s="12" t="str">
        <f>IF(A97="","",IFERROR(VLOOKUP(A97,Story!C:D,2,FALSE),""))</f>
        <v/>
      </c>
      <c r="C97" s="13"/>
      <c r="D97" s="11" t="s">
        <v>235</v>
      </c>
      <c r="E97" s="12" t="s">
        <v>316</v>
      </c>
      <c r="F97" s="13" t="s">
        <v>59</v>
      </c>
      <c r="G97" s="11" t="s">
        <v>207</v>
      </c>
      <c r="H97" s="14">
        <f t="shared" si="23"/>
        <v>42842</v>
      </c>
      <c r="I97" s="14">
        <f t="shared" si="24"/>
        <v>42842</v>
      </c>
      <c r="J97" s="297"/>
      <c r="K97" s="297">
        <f t="shared" si="22"/>
        <v>2.5</v>
      </c>
      <c r="L97" s="11" t="s">
        <v>9</v>
      </c>
      <c r="M97" s="16">
        <v>1</v>
      </c>
      <c r="N97" s="291"/>
      <c r="O97" s="291"/>
      <c r="P97" s="291"/>
      <c r="Q97" s="291">
        <v>2.5</v>
      </c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</row>
    <row r="98" spans="1:33">
      <c r="A98" s="11"/>
      <c r="B98" s="12"/>
      <c r="C98" s="13"/>
      <c r="D98" s="11" t="s">
        <v>235</v>
      </c>
      <c r="E98" s="12" t="s">
        <v>317</v>
      </c>
      <c r="F98" s="13" t="s">
        <v>59</v>
      </c>
      <c r="G98" s="11" t="s">
        <v>207</v>
      </c>
      <c r="H98" s="14">
        <f t="shared" ref="H98" si="25">IF(E98="","",$H$1)</f>
        <v>42842</v>
      </c>
      <c r="I98" s="14">
        <f t="shared" ref="I98" si="26">IF(E98="","",IF(H98+J98/8&gt;$I$1,$I$1,H98+J98/8))</f>
        <v>42842</v>
      </c>
      <c r="J98" s="297"/>
      <c r="K98" s="297">
        <f t="shared" si="22"/>
        <v>6</v>
      </c>
      <c r="L98" s="11" t="s">
        <v>9</v>
      </c>
      <c r="M98" s="16">
        <v>1</v>
      </c>
      <c r="N98" s="291"/>
      <c r="O98" s="291"/>
      <c r="P98" s="291"/>
      <c r="Q98" s="291"/>
      <c r="R98" s="291">
        <v>4</v>
      </c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  <c r="AE98" s="291">
        <v>2</v>
      </c>
      <c r="AF98" s="291"/>
    </row>
    <row r="99" spans="1:33">
      <c r="A99" s="11"/>
      <c r="B99" s="12"/>
      <c r="C99" s="13"/>
      <c r="D99" s="11" t="s">
        <v>235</v>
      </c>
      <c r="E99" s="12" t="s">
        <v>318</v>
      </c>
      <c r="F99" s="13" t="s">
        <v>285</v>
      </c>
      <c r="G99" s="11"/>
      <c r="H99" s="14">
        <f t="shared" ref="H99:H101" si="27">IF(E99="","",$H$1)</f>
        <v>42842</v>
      </c>
      <c r="I99" s="14">
        <f t="shared" ref="I99:I102" si="28">IF(E99="","",IF(H99+J99/8&gt;$I$1,$I$1,H99+J99/8))</f>
        <v>42842</v>
      </c>
      <c r="J99" s="297"/>
      <c r="K99" s="297">
        <f t="shared" si="22"/>
        <v>13.5</v>
      </c>
      <c r="L99" s="11" t="s">
        <v>9</v>
      </c>
      <c r="M99" s="16">
        <v>1</v>
      </c>
      <c r="N99" s="291"/>
      <c r="O99" s="291"/>
      <c r="P99" s="291"/>
      <c r="Q99" s="291"/>
      <c r="R99" s="291"/>
      <c r="S99" s="291"/>
      <c r="T99" s="291"/>
      <c r="U99" s="366"/>
      <c r="V99" s="291">
        <v>5.5</v>
      </c>
      <c r="W99" s="291">
        <v>8</v>
      </c>
      <c r="X99" s="291"/>
      <c r="Y99" s="291"/>
      <c r="Z99" s="291"/>
      <c r="AA99" s="291"/>
      <c r="AB99" s="291"/>
      <c r="AC99" s="291"/>
      <c r="AD99" s="291"/>
      <c r="AE99" s="291"/>
      <c r="AF99" s="291"/>
    </row>
    <row r="100" spans="1:33">
      <c r="A100" s="11"/>
      <c r="B100" s="12"/>
      <c r="C100" s="13"/>
      <c r="D100" s="11" t="s">
        <v>235</v>
      </c>
      <c r="E100" s="12" t="s">
        <v>318</v>
      </c>
      <c r="F100" s="13" t="s">
        <v>206</v>
      </c>
      <c r="G100" s="11"/>
      <c r="H100" s="14">
        <f t="shared" si="27"/>
        <v>42842</v>
      </c>
      <c r="I100" s="14">
        <f t="shared" si="28"/>
        <v>42842</v>
      </c>
      <c r="J100" s="297"/>
      <c r="K100" s="297">
        <f t="shared" si="22"/>
        <v>13.5</v>
      </c>
      <c r="L100" s="11" t="s">
        <v>9</v>
      </c>
      <c r="M100" s="16">
        <v>1</v>
      </c>
      <c r="N100" s="291"/>
      <c r="O100" s="291"/>
      <c r="P100" s="291"/>
      <c r="Q100" s="291"/>
      <c r="R100" s="291"/>
      <c r="S100" s="291"/>
      <c r="T100" s="291"/>
      <c r="U100" s="366"/>
      <c r="V100" s="291">
        <v>5.5</v>
      </c>
      <c r="W100" s="291">
        <v>8</v>
      </c>
      <c r="X100" s="291"/>
      <c r="Y100" s="291"/>
      <c r="Z100" s="291"/>
      <c r="AA100" s="291"/>
      <c r="AB100" s="291"/>
      <c r="AC100" s="291"/>
      <c r="AD100" s="291"/>
      <c r="AE100" s="291"/>
      <c r="AF100" s="291"/>
    </row>
    <row r="101" spans="1:33">
      <c r="A101" s="11"/>
      <c r="B101" s="12"/>
      <c r="C101" s="13"/>
      <c r="D101" s="11" t="s">
        <v>301</v>
      </c>
      <c r="E101" s="56" t="s">
        <v>347</v>
      </c>
      <c r="F101" s="13" t="s">
        <v>59</v>
      </c>
      <c r="G101" s="11"/>
      <c r="H101" s="14">
        <f t="shared" si="27"/>
        <v>42842</v>
      </c>
      <c r="I101" s="14">
        <f t="shared" si="28"/>
        <v>42842</v>
      </c>
      <c r="J101" s="297"/>
      <c r="K101" s="297">
        <f>SUM(N101:AF101)</f>
        <v>3</v>
      </c>
      <c r="L101" s="11"/>
      <c r="M101" s="16"/>
      <c r="N101" s="291"/>
      <c r="O101" s="291"/>
      <c r="P101" s="291"/>
      <c r="Q101" s="291"/>
      <c r="R101" s="291"/>
      <c r="S101" s="291"/>
      <c r="T101" s="291"/>
      <c r="U101" s="366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>
        <v>3</v>
      </c>
      <c r="AG101">
        <f>SUM(N101:AF101)</f>
        <v>3</v>
      </c>
    </row>
    <row r="102" spans="1:33">
      <c r="A102" s="11"/>
      <c r="B102" s="12"/>
      <c r="C102" s="13"/>
      <c r="D102" s="11" t="s">
        <v>301</v>
      </c>
      <c r="E102" s="56" t="s">
        <v>348</v>
      </c>
      <c r="F102" s="13" t="s">
        <v>77</v>
      </c>
      <c r="G102" s="11"/>
      <c r="H102" s="14">
        <v>42860</v>
      </c>
      <c r="I102" s="14">
        <f t="shared" si="28"/>
        <v>42860</v>
      </c>
      <c r="J102" s="297"/>
      <c r="K102" s="297"/>
      <c r="L102" s="11" t="s">
        <v>9</v>
      </c>
      <c r="M102" s="16">
        <v>1</v>
      </c>
      <c r="N102" s="291"/>
      <c r="O102" s="291"/>
      <c r="P102" s="291"/>
      <c r="Q102" s="291"/>
      <c r="R102" s="291"/>
      <c r="S102" s="291"/>
      <c r="T102" s="291"/>
      <c r="U102" s="366"/>
      <c r="V102" s="291"/>
      <c r="W102" s="291"/>
      <c r="X102" s="291"/>
      <c r="Y102" s="291"/>
      <c r="Z102" s="291"/>
      <c r="AA102" s="291"/>
      <c r="AB102" s="291"/>
      <c r="AC102" s="291"/>
      <c r="AD102" s="291"/>
      <c r="AE102" s="291"/>
      <c r="AF102" s="291">
        <v>1.5</v>
      </c>
    </row>
    <row r="103" spans="1:33">
      <c r="A103" s="11"/>
      <c r="B103" s="12"/>
      <c r="C103" s="13"/>
      <c r="D103" s="11" t="s">
        <v>301</v>
      </c>
      <c r="E103" s="56" t="s">
        <v>348</v>
      </c>
      <c r="F103" s="13" t="s">
        <v>206</v>
      </c>
      <c r="G103" s="11"/>
      <c r="H103" s="14"/>
      <c r="I103" s="14"/>
      <c r="J103" s="297"/>
      <c r="K103" s="297"/>
      <c r="L103" s="11" t="s">
        <v>9</v>
      </c>
      <c r="M103" s="16">
        <v>1</v>
      </c>
      <c r="N103" s="291"/>
      <c r="O103" s="291"/>
      <c r="P103" s="291"/>
      <c r="Q103" s="291"/>
      <c r="R103" s="291"/>
      <c r="S103" s="291"/>
      <c r="T103" s="291"/>
      <c r="U103" s="366"/>
      <c r="V103" s="291"/>
      <c r="W103" s="291"/>
      <c r="X103" s="291"/>
      <c r="Y103" s="291"/>
      <c r="Z103" s="291"/>
      <c r="AA103" s="291"/>
      <c r="AB103" s="291"/>
      <c r="AC103" s="291"/>
      <c r="AD103" s="291"/>
      <c r="AE103" s="291"/>
      <c r="AF103" s="291">
        <v>1.5</v>
      </c>
    </row>
    <row r="104" spans="1:33">
      <c r="A104" s="11" t="s">
        <v>105</v>
      </c>
      <c r="B104" s="12" t="str">
        <f>IF(A104="","",IFERROR(VLOOKUP(A104,Story!C:D,2,FALSE),""))</f>
        <v>需求管理流程调研</v>
      </c>
      <c r="C104" s="13"/>
      <c r="D104" s="11" t="s">
        <v>279</v>
      </c>
      <c r="E104" s="12" t="s">
        <v>319</v>
      </c>
      <c r="F104" s="13" t="s">
        <v>206</v>
      </c>
      <c r="G104" s="11" t="s">
        <v>207</v>
      </c>
      <c r="H104" s="14">
        <f t="shared" si="23"/>
        <v>42842</v>
      </c>
      <c r="I104" s="14">
        <f t="shared" si="24"/>
        <v>42842</v>
      </c>
      <c r="J104" s="297"/>
      <c r="K104" s="297">
        <f t="shared" ref="K104:K109" si="29">SUM(N104:AF104)</f>
        <v>7</v>
      </c>
      <c r="L104" s="11" t="s">
        <v>9</v>
      </c>
      <c r="M104" s="16">
        <v>1</v>
      </c>
      <c r="N104" s="291"/>
      <c r="O104" s="291"/>
      <c r="P104" s="291"/>
      <c r="Q104" s="291">
        <v>2</v>
      </c>
      <c r="R104" s="291">
        <v>5</v>
      </c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  <c r="AD104" s="291"/>
      <c r="AE104" s="291"/>
      <c r="AF104" s="291"/>
    </row>
    <row r="105" spans="1:33">
      <c r="A105" s="11" t="s">
        <v>144</v>
      </c>
      <c r="B105" s="12" t="str">
        <f>IF(A105="","",IFERROR(VLOOKUP(A105,Story!C:D,2,FALSE),""))</f>
        <v>应用部署工具需求验收</v>
      </c>
      <c r="C105" s="13"/>
      <c r="D105" s="11" t="s">
        <v>235</v>
      </c>
      <c r="E105" s="53" t="s">
        <v>339</v>
      </c>
      <c r="F105" s="13" t="s">
        <v>206</v>
      </c>
      <c r="G105" s="11"/>
      <c r="H105" s="14">
        <f t="shared" si="23"/>
        <v>42842</v>
      </c>
      <c r="I105" s="14">
        <f t="shared" si="24"/>
        <v>42842</v>
      </c>
      <c r="J105" s="297"/>
      <c r="K105" s="297">
        <f t="shared" si="29"/>
        <v>4</v>
      </c>
      <c r="L105" s="11" t="s">
        <v>9</v>
      </c>
      <c r="M105" s="16">
        <v>1</v>
      </c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>
        <v>4</v>
      </c>
      <c r="Z105" s="291"/>
      <c r="AA105" s="291"/>
      <c r="AB105" s="291"/>
      <c r="AC105" s="291"/>
      <c r="AD105" s="291"/>
      <c r="AE105" s="291"/>
      <c r="AF105" s="291"/>
    </row>
    <row r="106" spans="1:33">
      <c r="A106" s="52" t="s">
        <v>338</v>
      </c>
      <c r="B106" s="12" t="str">
        <f>IF(A106="","",IFERROR(VLOOKUP(A106,Story!C:D,2,FALSE),""))</f>
        <v>冒烟测试</v>
      </c>
      <c r="C106" s="13"/>
      <c r="D106" s="11" t="s">
        <v>254</v>
      </c>
      <c r="E106" s="53" t="s">
        <v>337</v>
      </c>
      <c r="F106" s="13" t="s">
        <v>206</v>
      </c>
      <c r="G106" s="11"/>
      <c r="H106" s="14">
        <f>IF(E106="","",$H$1)</f>
        <v>42842</v>
      </c>
      <c r="I106" s="14">
        <f t="shared" si="24"/>
        <v>42842</v>
      </c>
      <c r="J106" s="297"/>
      <c r="K106" s="297">
        <f t="shared" si="29"/>
        <v>2</v>
      </c>
      <c r="L106" s="24" t="s">
        <v>9</v>
      </c>
      <c r="M106" s="16">
        <v>1</v>
      </c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>
        <v>2</v>
      </c>
      <c r="Z106" s="291"/>
      <c r="AA106" s="291"/>
      <c r="AB106" s="291"/>
      <c r="AC106" s="291"/>
      <c r="AD106" s="291"/>
      <c r="AE106" s="291"/>
      <c r="AF106" s="291"/>
    </row>
    <row r="107" spans="1:33">
      <c r="A107" s="24" t="s">
        <v>349</v>
      </c>
      <c r="B107" s="56" t="s">
        <v>350</v>
      </c>
      <c r="C107" s="13"/>
      <c r="D107" s="11" t="s">
        <v>235</v>
      </c>
      <c r="E107" s="56" t="s">
        <v>351</v>
      </c>
      <c r="F107" s="13" t="s">
        <v>77</v>
      </c>
      <c r="G107" s="11"/>
      <c r="H107" s="14">
        <v>42860</v>
      </c>
      <c r="I107" s="14">
        <f t="shared" si="24"/>
        <v>42860</v>
      </c>
      <c r="J107" s="297"/>
      <c r="K107" s="297">
        <f t="shared" si="29"/>
        <v>1.5</v>
      </c>
      <c r="L107" s="11" t="s">
        <v>9</v>
      </c>
      <c r="M107" s="16">
        <v>1</v>
      </c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  <c r="AD107" s="291"/>
      <c r="AE107" s="291"/>
      <c r="AF107" s="291">
        <v>1.5</v>
      </c>
    </row>
    <row r="108" spans="1:33">
      <c r="A108" s="11"/>
      <c r="B108" s="12" t="str">
        <f>IF(A108="","",IFERROR(VLOOKUP(A108,Story!C:D,2,FALSE),""))</f>
        <v/>
      </c>
      <c r="C108" s="13"/>
      <c r="D108" s="11"/>
      <c r="E108" s="12"/>
      <c r="F108" s="13"/>
      <c r="G108" s="11"/>
      <c r="H108" s="14" t="str">
        <f t="shared" si="23"/>
        <v/>
      </c>
      <c r="I108" s="14" t="str">
        <f t="shared" si="24"/>
        <v/>
      </c>
      <c r="J108" s="297"/>
      <c r="K108" s="297">
        <f t="shared" si="29"/>
        <v>0</v>
      </c>
      <c r="L108" s="11"/>
      <c r="M108" s="16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</row>
    <row r="109" spans="1:33">
      <c r="A109" s="11"/>
      <c r="B109" s="12" t="str">
        <f>IF(A109="","",IFERROR(VLOOKUP(A109,Story!C:D,2,FALSE),""))</f>
        <v/>
      </c>
      <c r="C109" s="13"/>
      <c r="D109" s="11"/>
      <c r="E109" s="12"/>
      <c r="F109" s="13"/>
      <c r="G109" s="11"/>
      <c r="H109" s="14" t="str">
        <f t="shared" si="23"/>
        <v/>
      </c>
      <c r="I109" s="14" t="str">
        <f t="shared" ref="I109" si="30">IF(E109="","",IF(H109+J109/8&gt;$I$1,$I$1,H109+J109/8))</f>
        <v/>
      </c>
      <c r="J109" s="297"/>
      <c r="K109" s="297">
        <f t="shared" si="29"/>
        <v>0</v>
      </c>
      <c r="L109" s="11"/>
      <c r="M109" s="16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  <c r="AD109" s="291"/>
      <c r="AE109" s="291"/>
      <c r="AF109" s="291"/>
    </row>
    <row r="110" spans="1:33">
      <c r="A110" s="558" t="s">
        <v>238</v>
      </c>
      <c r="B110" s="558"/>
      <c r="C110" s="558"/>
      <c r="D110" s="558"/>
      <c r="E110" s="558"/>
      <c r="F110" s="558"/>
      <c r="G110" s="558"/>
      <c r="H110" s="558"/>
      <c r="I110" s="558"/>
      <c r="J110" s="298">
        <f>SUM(J4:J109)</f>
        <v>0</v>
      </c>
      <c r="K110" s="298">
        <f>SUM(K4:K109)</f>
        <v>531</v>
      </c>
      <c r="L110" s="559"/>
      <c r="M110" s="559"/>
      <c r="N110" s="290" t="str">
        <f>MID("一二三四五六日",WEEKDAY($H$1,2),1)</f>
        <v>一</v>
      </c>
      <c r="O110" s="290" t="str">
        <f>MID("一二三四五六日",WEEKDAY($H$1+(COLUMN(O109)-COLUMN($N$2)),2),1)</f>
        <v>二</v>
      </c>
      <c r="P110" s="290" t="str">
        <f t="shared" ref="P110:Q110" si="31">MID("一二三四五六日",WEEKDAY($H$1+(COLUMN(P109)-COLUMN($N$2)),2),1)</f>
        <v>三</v>
      </c>
      <c r="Q110" s="290" t="str">
        <f t="shared" si="31"/>
        <v>四</v>
      </c>
      <c r="R110" s="290" t="str">
        <f t="shared" ref="R110:Y110" si="32">MID("一二三四五六日",WEEKDAY($H$1+(COLUMN(R109)-COLUMN($N$2)),2),1)</f>
        <v>五</v>
      </c>
      <c r="S110" s="290" t="str">
        <f t="shared" si="32"/>
        <v>六</v>
      </c>
      <c r="T110" s="290" t="str">
        <f t="shared" si="32"/>
        <v>日</v>
      </c>
      <c r="U110" s="290" t="str">
        <f t="shared" si="32"/>
        <v>一</v>
      </c>
      <c r="V110" s="290" t="str">
        <f t="shared" si="32"/>
        <v>二</v>
      </c>
      <c r="W110" s="290" t="str">
        <f t="shared" si="32"/>
        <v>三</v>
      </c>
      <c r="X110" s="290" t="str">
        <f t="shared" si="32"/>
        <v>四</v>
      </c>
      <c r="Y110" s="290" t="str">
        <f t="shared" si="32"/>
        <v>五</v>
      </c>
      <c r="Z110" s="290" t="str">
        <f t="shared" ref="Z110:AD110" si="33">MID("一二三四五六日",WEEKDAY($H$1+(COLUMN(Z109)-COLUMN($N$2)),2),1)</f>
        <v>六</v>
      </c>
      <c r="AA110" s="290" t="str">
        <f t="shared" si="33"/>
        <v>日</v>
      </c>
      <c r="AB110" s="290" t="str">
        <f t="shared" si="33"/>
        <v>一</v>
      </c>
      <c r="AC110" s="290" t="str">
        <f t="shared" si="33"/>
        <v>二</v>
      </c>
      <c r="AD110" s="290" t="str">
        <f t="shared" si="33"/>
        <v>三</v>
      </c>
      <c r="AE110" s="290" t="str">
        <f t="shared" ref="AE110:AF110" si="34">MID("一二三四五六日",WEEKDAY($H$1+(COLUMN(AE109)-COLUMN($N$2)),2),1)</f>
        <v>四</v>
      </c>
      <c r="AF110" s="290" t="str">
        <f t="shared" si="34"/>
        <v>五</v>
      </c>
    </row>
    <row r="111" spans="1:33">
      <c r="J111" s="369">
        <f t="shared" ref="J111:K116" si="35">SUMPRODUCT(($F$4:$F$109=$L111)*(J$4:J$109))+J$117</f>
        <v>0</v>
      </c>
      <c r="K111" s="369">
        <f t="shared" si="35"/>
        <v>104.5</v>
      </c>
      <c r="L111" s="560" t="s">
        <v>59</v>
      </c>
      <c r="M111" s="560"/>
      <c r="N111" s="367">
        <f t="shared" ref="N111:W112" si="36">SUMPRODUCT(($F$4:$F$109=$L111)*(N$4:N$109))+N$117</f>
        <v>8</v>
      </c>
      <c r="O111" s="367">
        <f t="shared" si="36"/>
        <v>8</v>
      </c>
      <c r="P111" s="367">
        <f t="shared" si="36"/>
        <v>8</v>
      </c>
      <c r="Q111" s="367">
        <f t="shared" si="36"/>
        <v>8</v>
      </c>
      <c r="R111" s="367">
        <f t="shared" si="36"/>
        <v>8</v>
      </c>
      <c r="S111" s="367">
        <f t="shared" si="36"/>
        <v>0</v>
      </c>
      <c r="T111" s="367">
        <f t="shared" si="36"/>
        <v>0</v>
      </c>
      <c r="U111" s="367">
        <f t="shared" si="36"/>
        <v>8</v>
      </c>
      <c r="V111" s="367">
        <f t="shared" si="36"/>
        <v>2.5</v>
      </c>
      <c r="W111" s="367">
        <f t="shared" si="36"/>
        <v>8</v>
      </c>
      <c r="X111" s="367">
        <f t="shared" ref="X111:AF112" si="37">SUMPRODUCT(($F$4:$F$109=$L111)*(X$4:X$109))+X$117</f>
        <v>8</v>
      </c>
      <c r="Y111" s="367">
        <f t="shared" si="37"/>
        <v>8</v>
      </c>
      <c r="Z111" s="367">
        <f t="shared" si="37"/>
        <v>0</v>
      </c>
      <c r="AA111" s="367">
        <f t="shared" si="37"/>
        <v>0</v>
      </c>
      <c r="AB111" s="367">
        <f t="shared" si="37"/>
        <v>0</v>
      </c>
      <c r="AC111" s="367">
        <f t="shared" si="37"/>
        <v>8</v>
      </c>
      <c r="AD111" s="367">
        <f t="shared" si="37"/>
        <v>6</v>
      </c>
      <c r="AE111" s="367">
        <f t="shared" si="37"/>
        <v>8</v>
      </c>
      <c r="AF111" s="367">
        <f t="shared" si="37"/>
        <v>8</v>
      </c>
    </row>
    <row r="112" spans="1:33">
      <c r="J112" s="299">
        <f t="shared" si="35"/>
        <v>0</v>
      </c>
      <c r="K112" s="299">
        <f t="shared" si="35"/>
        <v>98</v>
      </c>
      <c r="L112" s="557" t="s">
        <v>206</v>
      </c>
      <c r="M112" s="557"/>
      <c r="N112" s="291">
        <f t="shared" si="36"/>
        <v>8</v>
      </c>
      <c r="O112" s="291">
        <f t="shared" si="36"/>
        <v>8</v>
      </c>
      <c r="P112" s="291">
        <f t="shared" si="36"/>
        <v>8</v>
      </c>
      <c r="Q112" s="291">
        <f t="shared" si="36"/>
        <v>8</v>
      </c>
      <c r="R112" s="291">
        <f t="shared" si="36"/>
        <v>8</v>
      </c>
      <c r="S112" s="291">
        <f t="shared" si="36"/>
        <v>0</v>
      </c>
      <c r="T112" s="291">
        <f t="shared" si="36"/>
        <v>0</v>
      </c>
      <c r="U112" s="291">
        <f t="shared" si="36"/>
        <v>8</v>
      </c>
      <c r="V112" s="291">
        <f t="shared" si="36"/>
        <v>8</v>
      </c>
      <c r="W112" s="291">
        <f t="shared" si="36"/>
        <v>8</v>
      </c>
      <c r="X112" s="291">
        <f t="shared" si="37"/>
        <v>8</v>
      </c>
      <c r="Y112" s="291">
        <f t="shared" si="37"/>
        <v>8</v>
      </c>
      <c r="Z112" s="291">
        <f t="shared" si="37"/>
        <v>0</v>
      </c>
      <c r="AA112" s="291">
        <f t="shared" si="37"/>
        <v>0</v>
      </c>
      <c r="AB112" s="291">
        <f t="shared" si="37"/>
        <v>0</v>
      </c>
      <c r="AC112" s="291">
        <f t="shared" si="37"/>
        <v>8</v>
      </c>
      <c r="AD112" s="291">
        <f t="shared" si="37"/>
        <v>8</v>
      </c>
      <c r="AE112" s="291">
        <f t="shared" si="37"/>
        <v>8</v>
      </c>
      <c r="AF112" s="291">
        <f t="shared" si="37"/>
        <v>8</v>
      </c>
    </row>
    <row r="113" spans="7:32">
      <c r="G113" s="17"/>
      <c r="H113" s="17"/>
      <c r="J113" s="299">
        <f t="shared" si="35"/>
        <v>0</v>
      </c>
      <c r="K113" s="299">
        <f t="shared" si="35"/>
        <v>15</v>
      </c>
      <c r="L113" s="557" t="s">
        <v>285</v>
      </c>
      <c r="M113" s="557"/>
      <c r="N113" s="291">
        <v>0</v>
      </c>
      <c r="O113" s="291">
        <f t="shared" ref="O113:X116" si="38">SUMPRODUCT(($F$4:$F$109=$L113)*(O$4:O$109))+O$117</f>
        <v>0</v>
      </c>
      <c r="P113" s="291">
        <f t="shared" si="38"/>
        <v>0</v>
      </c>
      <c r="Q113" s="291">
        <f t="shared" si="38"/>
        <v>0</v>
      </c>
      <c r="R113" s="291">
        <f t="shared" si="38"/>
        <v>0</v>
      </c>
      <c r="S113" s="291">
        <f t="shared" si="38"/>
        <v>0</v>
      </c>
      <c r="T113" s="291">
        <f t="shared" si="38"/>
        <v>0</v>
      </c>
      <c r="U113" s="291">
        <f t="shared" si="38"/>
        <v>0</v>
      </c>
      <c r="V113" s="291">
        <f t="shared" si="38"/>
        <v>5.5</v>
      </c>
      <c r="W113" s="291">
        <f t="shared" si="38"/>
        <v>8</v>
      </c>
      <c r="X113" s="291">
        <f t="shared" si="38"/>
        <v>0</v>
      </c>
      <c r="Y113" s="291">
        <f t="shared" ref="Y113:AF116" si="39">SUMPRODUCT(($F$4:$F$109=$L113)*(Y$4:Y$109))+Y$117</f>
        <v>0</v>
      </c>
      <c r="Z113" s="291">
        <f t="shared" si="39"/>
        <v>0</v>
      </c>
      <c r="AA113" s="291">
        <f t="shared" si="39"/>
        <v>0</v>
      </c>
      <c r="AB113" s="291">
        <f t="shared" si="39"/>
        <v>0</v>
      </c>
      <c r="AC113" s="291">
        <f t="shared" si="39"/>
        <v>0</v>
      </c>
      <c r="AD113" s="291">
        <f t="shared" si="39"/>
        <v>0</v>
      </c>
      <c r="AE113" s="291">
        <f t="shared" si="39"/>
        <v>0</v>
      </c>
      <c r="AF113" s="291">
        <f t="shared" si="39"/>
        <v>0</v>
      </c>
    </row>
    <row r="114" spans="7:32">
      <c r="G114" s="17"/>
      <c r="H114" s="17"/>
      <c r="J114" s="299">
        <f t="shared" si="35"/>
        <v>0</v>
      </c>
      <c r="K114" s="299">
        <f t="shared" si="35"/>
        <v>112</v>
      </c>
      <c r="L114" s="557" t="s">
        <v>30</v>
      </c>
      <c r="M114" s="557"/>
      <c r="N114" s="291">
        <f>SUMPRODUCT(($F$4:$F$109=$L114)*(N$4:N$109))+N$117</f>
        <v>8</v>
      </c>
      <c r="O114" s="291">
        <f t="shared" si="38"/>
        <v>8</v>
      </c>
      <c r="P114" s="291">
        <f t="shared" si="38"/>
        <v>8</v>
      </c>
      <c r="Q114" s="291">
        <f t="shared" si="38"/>
        <v>8</v>
      </c>
      <c r="R114" s="291">
        <f t="shared" si="38"/>
        <v>8</v>
      </c>
      <c r="S114" s="291">
        <f t="shared" si="38"/>
        <v>0</v>
      </c>
      <c r="T114" s="291">
        <f t="shared" si="38"/>
        <v>0</v>
      </c>
      <c r="U114" s="291">
        <f t="shared" si="38"/>
        <v>8</v>
      </c>
      <c r="V114" s="291">
        <f t="shared" si="38"/>
        <v>8</v>
      </c>
      <c r="W114" s="291">
        <f t="shared" si="38"/>
        <v>8</v>
      </c>
      <c r="X114" s="291">
        <f t="shared" si="38"/>
        <v>8</v>
      </c>
      <c r="Y114" s="291">
        <f t="shared" si="39"/>
        <v>8</v>
      </c>
      <c r="Z114" s="291">
        <f t="shared" si="39"/>
        <v>0</v>
      </c>
      <c r="AA114" s="291">
        <f t="shared" si="39"/>
        <v>0</v>
      </c>
      <c r="AB114" s="291">
        <f t="shared" si="39"/>
        <v>0</v>
      </c>
      <c r="AC114" s="291">
        <f t="shared" si="39"/>
        <v>8</v>
      </c>
      <c r="AD114" s="291">
        <f t="shared" si="39"/>
        <v>8</v>
      </c>
      <c r="AE114" s="291">
        <f t="shared" si="39"/>
        <v>8</v>
      </c>
      <c r="AF114" s="291">
        <f t="shared" si="39"/>
        <v>8</v>
      </c>
    </row>
    <row r="115" spans="7:32">
      <c r="G115" s="17"/>
      <c r="H115" s="17"/>
      <c r="J115" s="299">
        <f t="shared" si="35"/>
        <v>0</v>
      </c>
      <c r="K115" s="299">
        <f t="shared" si="35"/>
        <v>112</v>
      </c>
      <c r="L115" s="557" t="s">
        <v>233</v>
      </c>
      <c r="M115" s="557"/>
      <c r="N115" s="291">
        <f>SUMPRODUCT(($F$4:$F$109=$L115)*(N$4:N$109))+N$117</f>
        <v>8</v>
      </c>
      <c r="O115" s="291">
        <f t="shared" si="38"/>
        <v>8</v>
      </c>
      <c r="P115" s="291">
        <f t="shared" si="38"/>
        <v>8</v>
      </c>
      <c r="Q115" s="291">
        <f t="shared" si="38"/>
        <v>8</v>
      </c>
      <c r="R115" s="291">
        <f t="shared" si="38"/>
        <v>8</v>
      </c>
      <c r="S115" s="291">
        <f t="shared" si="38"/>
        <v>0</v>
      </c>
      <c r="T115" s="291">
        <f t="shared" si="38"/>
        <v>0</v>
      </c>
      <c r="U115" s="291">
        <f t="shared" si="38"/>
        <v>8</v>
      </c>
      <c r="V115" s="291">
        <f t="shared" si="38"/>
        <v>8</v>
      </c>
      <c r="W115" s="291">
        <f t="shared" si="38"/>
        <v>8</v>
      </c>
      <c r="X115" s="291">
        <f t="shared" si="38"/>
        <v>8</v>
      </c>
      <c r="Y115" s="291">
        <f t="shared" si="39"/>
        <v>8</v>
      </c>
      <c r="Z115" s="291">
        <f t="shared" si="39"/>
        <v>0</v>
      </c>
      <c r="AA115" s="291">
        <f t="shared" si="39"/>
        <v>0</v>
      </c>
      <c r="AB115" s="291">
        <f t="shared" si="39"/>
        <v>0</v>
      </c>
      <c r="AC115" s="291">
        <f t="shared" si="39"/>
        <v>8</v>
      </c>
      <c r="AD115" s="291">
        <f t="shared" si="39"/>
        <v>8</v>
      </c>
      <c r="AE115" s="291">
        <f t="shared" si="39"/>
        <v>8</v>
      </c>
      <c r="AF115" s="291">
        <f t="shared" si="39"/>
        <v>8</v>
      </c>
    </row>
    <row r="116" spans="7:32">
      <c r="G116" s="17"/>
      <c r="H116" s="17"/>
      <c r="J116" s="299">
        <f t="shared" si="35"/>
        <v>0</v>
      </c>
      <c r="K116" s="299">
        <f t="shared" si="35"/>
        <v>97</v>
      </c>
      <c r="L116" s="557" t="s">
        <v>77</v>
      </c>
      <c r="M116" s="557"/>
      <c r="N116" s="291">
        <f>SUMPRODUCT(($F$4:$F$109=$L116)*(N$4:N$109))+N$117</f>
        <v>8</v>
      </c>
      <c r="O116" s="291">
        <f t="shared" si="38"/>
        <v>8</v>
      </c>
      <c r="P116" s="291">
        <f t="shared" si="38"/>
        <v>2.5</v>
      </c>
      <c r="Q116" s="291">
        <f t="shared" si="38"/>
        <v>0</v>
      </c>
      <c r="R116" s="291">
        <f t="shared" si="38"/>
        <v>8</v>
      </c>
      <c r="S116" s="291">
        <f t="shared" si="38"/>
        <v>0</v>
      </c>
      <c r="T116" s="291">
        <f t="shared" si="38"/>
        <v>0</v>
      </c>
      <c r="U116" s="291">
        <f t="shared" si="38"/>
        <v>8</v>
      </c>
      <c r="V116" s="291">
        <f t="shared" si="38"/>
        <v>8</v>
      </c>
      <c r="W116" s="291">
        <f t="shared" si="38"/>
        <v>8</v>
      </c>
      <c r="X116" s="291">
        <f t="shared" si="38"/>
        <v>8</v>
      </c>
      <c r="Y116" s="291">
        <f t="shared" si="39"/>
        <v>8</v>
      </c>
      <c r="Z116" s="291">
        <f t="shared" si="39"/>
        <v>0</v>
      </c>
      <c r="AA116" s="291">
        <f t="shared" si="39"/>
        <v>0</v>
      </c>
      <c r="AB116" s="291">
        <f t="shared" si="39"/>
        <v>0</v>
      </c>
      <c r="AC116" s="291">
        <f t="shared" si="39"/>
        <v>8</v>
      </c>
      <c r="AD116" s="291">
        <f t="shared" si="39"/>
        <v>8</v>
      </c>
      <c r="AE116" s="291">
        <f t="shared" si="39"/>
        <v>8</v>
      </c>
      <c r="AF116" s="291">
        <f t="shared" si="39"/>
        <v>8</v>
      </c>
    </row>
    <row r="117" spans="7:32">
      <c r="G117" s="17"/>
      <c r="H117" s="17"/>
      <c r="J117" s="299">
        <f>SUMPRODUCT(($F$4:$F$109=$L117)*(J$4:J$109))</f>
        <v>0</v>
      </c>
      <c r="K117" s="299">
        <f>SUMPRODUCT(($F$4:$F$109=$L117)*(K$4:K$109))</f>
        <v>1.5</v>
      </c>
      <c r="L117" s="557" t="s">
        <v>82</v>
      </c>
      <c r="M117" s="557"/>
      <c r="N117" s="291">
        <f t="shared" ref="N117:AF117" si="40">SUMPRODUCT(($F$4:$F$109=$L117)*(N$4:N$109))</f>
        <v>1.5</v>
      </c>
      <c r="O117" s="291">
        <f t="shared" si="40"/>
        <v>0</v>
      </c>
      <c r="P117" s="291">
        <f t="shared" si="40"/>
        <v>0</v>
      </c>
      <c r="Q117" s="291">
        <f t="shared" si="40"/>
        <v>0</v>
      </c>
      <c r="R117" s="291">
        <f t="shared" si="40"/>
        <v>0</v>
      </c>
      <c r="S117" s="291">
        <f t="shared" si="40"/>
        <v>0</v>
      </c>
      <c r="T117" s="291">
        <f t="shared" si="40"/>
        <v>0</v>
      </c>
      <c r="U117" s="291">
        <f t="shared" si="40"/>
        <v>0</v>
      </c>
      <c r="V117" s="291">
        <f t="shared" si="40"/>
        <v>0</v>
      </c>
      <c r="W117" s="291">
        <f t="shared" si="40"/>
        <v>0</v>
      </c>
      <c r="X117" s="291">
        <f t="shared" si="40"/>
        <v>0</v>
      </c>
      <c r="Y117" s="291">
        <f t="shared" si="40"/>
        <v>0</v>
      </c>
      <c r="Z117" s="291">
        <f t="shared" si="40"/>
        <v>0</v>
      </c>
      <c r="AA117" s="291">
        <f t="shared" si="40"/>
        <v>0</v>
      </c>
      <c r="AB117" s="291">
        <f t="shared" si="40"/>
        <v>0</v>
      </c>
      <c r="AC117" s="291">
        <f t="shared" si="40"/>
        <v>0</v>
      </c>
      <c r="AD117" s="291">
        <f t="shared" si="40"/>
        <v>0</v>
      </c>
      <c r="AE117" s="291">
        <f t="shared" si="40"/>
        <v>0</v>
      </c>
      <c r="AF117" s="291">
        <f t="shared" si="40"/>
        <v>0</v>
      </c>
    </row>
    <row r="118" spans="7:32">
      <c r="G118" s="17"/>
      <c r="H118" s="17"/>
      <c r="L118" s="556" t="s">
        <v>320</v>
      </c>
      <c r="M118" s="25" t="s">
        <v>77</v>
      </c>
      <c r="N118" s="291"/>
      <c r="O118" s="291"/>
      <c r="P118" s="291">
        <v>5.5</v>
      </c>
      <c r="Q118" s="291">
        <v>8</v>
      </c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  <c r="AE118" s="291"/>
      <c r="AF118" s="291"/>
    </row>
    <row r="119" spans="7:32">
      <c r="G119" s="17"/>
      <c r="H119" s="17"/>
      <c r="L119" s="556"/>
      <c r="M119" s="25" t="s">
        <v>59</v>
      </c>
      <c r="N119" s="291"/>
      <c r="O119" s="291"/>
      <c r="P119" s="291"/>
      <c r="Q119" s="291"/>
      <c r="R119" s="291"/>
      <c r="S119" s="291"/>
      <c r="T119" s="291"/>
      <c r="U119" s="366"/>
      <c r="V119" s="291">
        <v>5.5</v>
      </c>
      <c r="W119" s="291"/>
      <c r="X119" s="291"/>
      <c r="Y119" s="291"/>
      <c r="Z119" s="291"/>
      <c r="AA119" s="291"/>
      <c r="AB119" s="291"/>
      <c r="AC119" s="291"/>
      <c r="AD119" s="291"/>
      <c r="AE119" s="291"/>
      <c r="AF119" s="291"/>
    </row>
    <row r="120" spans="7:32">
      <c r="G120" s="17"/>
      <c r="H120" s="17"/>
      <c r="N120" s="368"/>
      <c r="O120" s="368"/>
      <c r="P120" s="368"/>
      <c r="Q120" s="368"/>
      <c r="R120" s="368"/>
      <c r="S120" s="368"/>
      <c r="T120" s="368"/>
      <c r="U120" s="368"/>
      <c r="V120" s="368"/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</row>
    <row r="121" spans="7:32">
      <c r="N121" s="368"/>
      <c r="O121" s="368"/>
      <c r="P121" s="368"/>
      <c r="Q121" s="368"/>
      <c r="R121" s="368"/>
      <c r="S121" s="368"/>
      <c r="T121" s="368"/>
      <c r="U121" s="368"/>
      <c r="V121" s="368"/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</row>
    <row r="122" spans="7:32">
      <c r="N122" s="368"/>
      <c r="O122" s="368"/>
      <c r="P122" s="368"/>
      <c r="Q122" s="368"/>
      <c r="R122" s="368"/>
      <c r="S122" s="368"/>
      <c r="T122" s="368"/>
      <c r="U122" s="368"/>
      <c r="V122" s="368"/>
      <c r="W122" s="368"/>
      <c r="X122" s="368"/>
      <c r="Y122" s="368"/>
      <c r="Z122" s="368"/>
      <c r="AA122" s="368"/>
      <c r="AB122" s="368"/>
      <c r="AC122" s="368"/>
      <c r="AD122" s="368"/>
      <c r="AE122" s="368"/>
      <c r="AF122" s="368"/>
    </row>
    <row r="123" spans="7:32">
      <c r="N123" s="368"/>
      <c r="O123" s="368"/>
      <c r="P123" s="368"/>
      <c r="Q123" s="368"/>
      <c r="R123" s="368"/>
      <c r="S123" s="368"/>
      <c r="T123" s="368"/>
      <c r="U123" s="368"/>
      <c r="V123" s="368"/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</row>
    <row r="124" spans="7:32">
      <c r="N124" s="368"/>
      <c r="O124" s="368"/>
      <c r="P124" s="368"/>
      <c r="Q124" s="368"/>
      <c r="R124" s="368"/>
      <c r="S124" s="368"/>
      <c r="T124" s="368"/>
      <c r="U124" s="368"/>
      <c r="V124" s="368"/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</row>
    <row r="125" spans="7:32">
      <c r="N125" s="368"/>
      <c r="O125" s="368"/>
      <c r="P125" s="368"/>
      <c r="Q125" s="368"/>
      <c r="R125" s="368"/>
      <c r="S125" s="368"/>
      <c r="T125" s="368"/>
      <c r="U125" s="368"/>
      <c r="V125" s="368"/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</row>
    <row r="126" spans="7:32">
      <c r="N126" s="368"/>
      <c r="O126" s="368"/>
      <c r="P126" s="368"/>
      <c r="Q126" s="368"/>
      <c r="R126" s="368"/>
      <c r="S126" s="368"/>
      <c r="T126" s="368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</row>
    <row r="127" spans="7:32">
      <c r="N127" s="368"/>
      <c r="O127" s="368"/>
      <c r="P127" s="368"/>
      <c r="Q127" s="368"/>
      <c r="R127" s="368"/>
      <c r="S127" s="368"/>
      <c r="T127" s="368"/>
      <c r="U127" s="368"/>
      <c r="V127" s="368"/>
      <c r="W127" s="368"/>
      <c r="X127" s="368"/>
      <c r="Y127" s="368"/>
      <c r="Z127" s="368"/>
      <c r="AA127" s="368"/>
      <c r="AB127" s="368"/>
      <c r="AC127" s="368"/>
      <c r="AD127" s="368"/>
      <c r="AE127" s="368"/>
      <c r="AF127" s="368"/>
    </row>
    <row r="128" spans="7:32">
      <c r="N128" s="368"/>
      <c r="O128" s="368"/>
      <c r="P128" s="368"/>
      <c r="Q128" s="368"/>
      <c r="R128" s="368"/>
      <c r="S128" s="368"/>
      <c r="T128" s="368"/>
      <c r="U128" s="368"/>
      <c r="V128" s="368"/>
      <c r="W128" s="368"/>
      <c r="X128" s="368"/>
      <c r="Y128" s="368"/>
      <c r="Z128" s="368"/>
      <c r="AA128" s="368"/>
      <c r="AB128" s="368"/>
      <c r="AC128" s="368"/>
      <c r="AD128" s="368"/>
      <c r="AE128" s="368"/>
      <c r="AF128" s="368"/>
    </row>
    <row r="130" spans="1:38" s="5" customFormat="1">
      <c r="A130"/>
      <c r="B130"/>
      <c r="D130"/>
      <c r="E130"/>
      <c r="G130"/>
      <c r="H130"/>
      <c r="I130"/>
      <c r="J130" s="294"/>
      <c r="K130" s="294"/>
      <c r="L130"/>
      <c r="M130"/>
      <c r="N130" s="296"/>
      <c r="O130" s="296"/>
      <c r="P130" s="296"/>
      <c r="Q130" s="296"/>
      <c r="R130" s="296"/>
      <c r="S130" s="296"/>
      <c r="T130" s="296"/>
      <c r="U130" s="296"/>
      <c r="V130" s="296"/>
      <c r="W130" s="296"/>
      <c r="X130" s="296"/>
      <c r="Y130" s="296"/>
      <c r="Z130" s="296"/>
      <c r="AA130" s="296"/>
      <c r="AB130" s="296"/>
      <c r="AC130" s="296"/>
      <c r="AD130" s="296"/>
      <c r="AE130" s="296"/>
      <c r="AF130" s="296"/>
      <c r="AG130"/>
      <c r="AH130"/>
      <c r="AI130"/>
      <c r="AJ130"/>
      <c r="AK130"/>
      <c r="AL130"/>
    </row>
  </sheetData>
  <autoFilter ref="A2:M119" xr:uid="{00000000-0009-0000-0000-00000A000000}"/>
  <mergeCells count="23">
    <mergeCell ref="K2:K3"/>
    <mergeCell ref="L2:L3"/>
    <mergeCell ref="A110:I110"/>
    <mergeCell ref="L110:M110"/>
    <mergeCell ref="L111:M111"/>
    <mergeCell ref="F2:F3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L118:L119"/>
    <mergeCell ref="M2:M3"/>
    <mergeCell ref="L114:M114"/>
    <mergeCell ref="L115:M115"/>
    <mergeCell ref="L116:M116"/>
    <mergeCell ref="L117:M117"/>
    <mergeCell ref="L112:M112"/>
    <mergeCell ref="L113:M113"/>
  </mergeCells>
  <phoneticPr fontId="19" type="noConversion"/>
  <conditionalFormatting sqref="D12:G12 D17:G17">
    <cfRule type="expression" dxfId="5515" priority="152">
      <formula>CELL("row")=ROW()</formula>
    </cfRule>
    <cfRule type="expression" dxfId="5514" priority="153">
      <formula>$A12&lt;&gt;""</formula>
    </cfRule>
  </conditionalFormatting>
  <conditionalFormatting sqref="G12 G32:G34 G64:G109 G17">
    <cfRule type="cellIs" dxfId="5513" priority="154" operator="equal">
      <formula>"重要不紧急"</formula>
    </cfRule>
    <cfRule type="cellIs" dxfId="5512" priority="155" operator="equal">
      <formula>"重要且紧急"</formula>
    </cfRule>
    <cfRule type="cellIs" dxfId="5511" priority="156" operator="equal">
      <formula>"紧急不重要"</formula>
    </cfRule>
  </conditionalFormatting>
  <conditionalFormatting sqref="A13">
    <cfRule type="expression" dxfId="5510" priority="100">
      <formula>MOD(ROW(),2)=1</formula>
    </cfRule>
  </conditionalFormatting>
  <conditionalFormatting sqref="G16">
    <cfRule type="expression" dxfId="5509" priority="73">
      <formula>CELL("row")=ROW()</formula>
    </cfRule>
    <cfRule type="expression" dxfId="5508" priority="74">
      <formula>$A16&lt;&gt;""</formula>
    </cfRule>
    <cfRule type="cellIs" dxfId="5507" priority="75" operator="equal">
      <formula>"重要不紧急"</formula>
    </cfRule>
    <cfRule type="cellIs" dxfId="5506" priority="76" operator="equal">
      <formula>"重要且紧急"</formula>
    </cfRule>
    <cfRule type="cellIs" dxfId="5505" priority="77" operator="equal">
      <formula>"紧急不重要"</formula>
    </cfRule>
  </conditionalFormatting>
  <conditionalFormatting sqref="G20:G21">
    <cfRule type="expression" dxfId="5504" priority="63">
      <formula>CELL("row")=ROW()</formula>
    </cfRule>
    <cfRule type="expression" dxfId="5503" priority="64">
      <formula>$A20&lt;&gt;""</formula>
    </cfRule>
    <cfRule type="cellIs" dxfId="5502" priority="65" operator="equal">
      <formula>"重要不紧急"</formula>
    </cfRule>
    <cfRule type="cellIs" dxfId="5501" priority="66" operator="equal">
      <formula>"重要且紧急"</formula>
    </cfRule>
    <cfRule type="cellIs" dxfId="5500" priority="67" operator="equal">
      <formula>"紧急不重要"</formula>
    </cfRule>
  </conditionalFormatting>
  <conditionalFormatting sqref="G25">
    <cfRule type="expression" dxfId="5499" priority="58">
      <formula>CELL("row")=ROW()</formula>
    </cfRule>
    <cfRule type="expression" dxfId="5498" priority="59">
      <formula>$A25&lt;&gt;""</formula>
    </cfRule>
    <cfRule type="cellIs" dxfId="5497" priority="60" operator="equal">
      <formula>"重要不紧急"</formula>
    </cfRule>
    <cfRule type="cellIs" dxfId="5496" priority="61" operator="equal">
      <formula>"重要且紧急"</formula>
    </cfRule>
    <cfRule type="cellIs" dxfId="5495" priority="62" operator="equal">
      <formula>"紧急不重要"</formula>
    </cfRule>
  </conditionalFormatting>
  <conditionalFormatting sqref="G26">
    <cfRule type="expression" dxfId="5494" priority="53">
      <formula>CELL("row")=ROW()</formula>
    </cfRule>
    <cfRule type="expression" dxfId="5493" priority="54">
      <formula>$A26&lt;&gt;""</formula>
    </cfRule>
    <cfRule type="cellIs" dxfId="5492" priority="55" operator="equal">
      <formula>"重要不紧急"</formula>
    </cfRule>
    <cfRule type="cellIs" dxfId="5491" priority="56" operator="equal">
      <formula>"重要且紧急"</formula>
    </cfRule>
    <cfRule type="cellIs" dxfId="5490" priority="57" operator="equal">
      <formula>"紧急不重要"</formula>
    </cfRule>
  </conditionalFormatting>
  <conditionalFormatting sqref="D50:G50">
    <cfRule type="expression" dxfId="5489" priority="127">
      <formula>CELL("row")=ROW()</formula>
    </cfRule>
    <cfRule type="expression" dxfId="5488" priority="128">
      <formula>$A50&lt;&gt;""</formula>
    </cfRule>
  </conditionalFormatting>
  <conditionalFormatting sqref="G50">
    <cfRule type="cellIs" dxfId="5487" priority="129" operator="equal">
      <formula>"重要不紧急"</formula>
    </cfRule>
    <cfRule type="cellIs" dxfId="5486" priority="130" operator="equal">
      <formula>"重要且紧急"</formula>
    </cfRule>
    <cfRule type="cellIs" dxfId="5485" priority="131" operator="equal">
      <formula>"紧急不重要"</formula>
    </cfRule>
  </conditionalFormatting>
  <conditionalFormatting sqref="D52:G52">
    <cfRule type="expression" dxfId="5484" priority="122">
      <formula>CELL("row")=ROW()</formula>
    </cfRule>
    <cfRule type="expression" dxfId="5483" priority="123">
      <formula>$A52&lt;&gt;""</formula>
    </cfRule>
  </conditionalFormatting>
  <conditionalFormatting sqref="G52">
    <cfRule type="cellIs" dxfId="5482" priority="124" operator="equal">
      <formula>"重要不紧急"</formula>
    </cfRule>
    <cfRule type="cellIs" dxfId="5481" priority="125" operator="equal">
      <formula>"重要且紧急"</formula>
    </cfRule>
    <cfRule type="cellIs" dxfId="5480" priority="126" operator="equal">
      <formula>"紧急不重要"</formula>
    </cfRule>
  </conditionalFormatting>
  <conditionalFormatting sqref="E54">
    <cfRule type="expression" dxfId="5479" priority="120">
      <formula>CELL("row")=ROW()</formula>
    </cfRule>
    <cfRule type="expression" dxfId="5478" priority="121">
      <formula>$A54&lt;&gt;""</formula>
    </cfRule>
  </conditionalFormatting>
  <conditionalFormatting sqref="G63">
    <cfRule type="cellIs" dxfId="5477" priority="38" operator="equal">
      <formula>"重要不紧急"</formula>
    </cfRule>
    <cfRule type="cellIs" dxfId="5476" priority="39" operator="equal">
      <formula>"重要且紧急"</formula>
    </cfRule>
    <cfRule type="cellIs" dxfId="5475" priority="40" operator="equal">
      <formula>"紧急不重要"</formula>
    </cfRule>
  </conditionalFormatting>
  <conditionalFormatting sqref="L27:L109 L4:L24">
    <cfRule type="containsText" dxfId="5474" priority="41" operator="containsText" text="进行中">
      <formula>NOT(ISERROR(SEARCH("进行中",L4)))</formula>
    </cfRule>
    <cfRule type="containsText" dxfId="5473" priority="42" operator="containsText" text="延迟">
      <formula>NOT(ISERROR(SEARCH("延迟",L4)))</formula>
    </cfRule>
    <cfRule type="containsText" dxfId="5472" priority="43" operator="containsText" text="已完成">
      <formula>NOT(ISERROR(SEARCH("已完成",L4)))</formula>
    </cfRule>
    <cfRule type="containsText" dxfId="5471" priority="44" operator="containsText" text="已中止">
      <formula>NOT(ISERROR(SEARCH("已中止",L4)))</formula>
    </cfRule>
  </conditionalFormatting>
  <conditionalFormatting sqref="N109:AF109 Z104:AD109 AE64:AF109 N4:AF63">
    <cfRule type="cellIs" dxfId="5470" priority="37" operator="greaterThan">
      <formula>0</formula>
    </cfRule>
  </conditionalFormatting>
  <conditionalFormatting sqref="A32:J34 R63:AF63 L27:AF62 R104:AF108 A109:AF109 Z104:AF109 L16:L24 B16:B31 H16:I27 K4:K100 A101:Q108">
    <cfRule type="expression" dxfId="5469" priority="45">
      <formula>$A4&lt;&gt;""</formula>
    </cfRule>
  </conditionalFormatting>
  <conditionalFormatting sqref="A79">
    <cfRule type="expression" dxfId="5468" priority="113">
      <formula>MOD(ROW(),2)=1</formula>
    </cfRule>
  </conditionalFormatting>
  <conditionalFormatting sqref="A85">
    <cfRule type="expression" dxfId="5467" priority="102">
      <formula>MOD(ROW(),2)=1</formula>
    </cfRule>
  </conditionalFormatting>
  <conditionalFormatting sqref="A86">
    <cfRule type="expression" dxfId="5466" priority="85">
      <formula>MOD(ROW(),2)=1</formula>
    </cfRule>
  </conditionalFormatting>
  <conditionalFormatting sqref="A87">
    <cfRule type="expression" dxfId="5465" priority="83">
      <formula>CELL("row")=ROW()</formula>
    </cfRule>
    <cfRule type="expression" dxfId="5464" priority="84">
      <formula>$A87&lt;&gt;""</formula>
    </cfRule>
  </conditionalFormatting>
  <conditionalFormatting sqref="D88:E88">
    <cfRule type="expression" dxfId="5463" priority="81">
      <formula>CELL("row")=ROW()</formula>
    </cfRule>
    <cfRule type="expression" dxfId="5462" priority="82">
      <formula>$A88&lt;&gt;""</formula>
    </cfRule>
  </conditionalFormatting>
  <conditionalFormatting sqref="A89">
    <cfRule type="expression" dxfId="5461" priority="78">
      <formula>MOD(ROW(),2)=1</formula>
    </cfRule>
  </conditionalFormatting>
  <conditionalFormatting sqref="A92">
    <cfRule type="expression" dxfId="5460" priority="50">
      <formula>$A92&lt;&gt;""</formula>
    </cfRule>
    <cfRule type="expression" dxfId="5459" priority="51">
      <formula>CELL("row")=ROW()</formula>
    </cfRule>
    <cfRule type="expression" dxfId="5458" priority="52">
      <formula>MOD(ROW(),2)=1</formula>
    </cfRule>
  </conditionalFormatting>
  <conditionalFormatting sqref="E93">
    <cfRule type="expression" dxfId="5457" priority="48">
      <formula>CELL("row")=ROW()</formula>
    </cfRule>
    <cfRule type="expression" dxfId="5456" priority="49">
      <formula>$A93&lt;&gt;""</formula>
    </cfRule>
  </conditionalFormatting>
  <conditionalFormatting sqref="N117:AF117">
    <cfRule type="cellIs" dxfId="5455" priority="101" operator="greaterThan">
      <formula>0</formula>
    </cfRule>
  </conditionalFormatting>
  <conditionalFormatting sqref="F64:F66">
    <cfRule type="expression" dxfId="5454" priority="111">
      <formula>CELL("row")=ROW()</formula>
    </cfRule>
    <cfRule type="expression" dxfId="5453" priority="112">
      <formula>$A64&lt;&gt;""</formula>
    </cfRule>
  </conditionalFormatting>
  <conditionalFormatting sqref="F68:F70">
    <cfRule type="expression" dxfId="5452" priority="109">
      <formula>CELL("row")=ROW()</formula>
    </cfRule>
    <cfRule type="expression" dxfId="5451" priority="110">
      <formula>$A68&lt;&gt;""</formula>
    </cfRule>
  </conditionalFormatting>
  <conditionalFormatting sqref="F72:F74">
    <cfRule type="expression" dxfId="5450" priority="107">
      <formula>CELL("row")=ROW()</formula>
    </cfRule>
    <cfRule type="expression" dxfId="5449" priority="108">
      <formula>$A72&lt;&gt;""</formula>
    </cfRule>
  </conditionalFormatting>
  <conditionalFormatting sqref="F76:F78">
    <cfRule type="expression" dxfId="5448" priority="105">
      <formula>CELL("row")=ROW()</formula>
    </cfRule>
    <cfRule type="expression" dxfId="5447" priority="106">
      <formula>$A76&lt;&gt;""</formula>
    </cfRule>
  </conditionalFormatting>
  <conditionalFormatting sqref="F80:F83">
    <cfRule type="expression" dxfId="5446" priority="103">
      <formula>CELL("row")=ROW()</formula>
    </cfRule>
    <cfRule type="expression" dxfId="5445" priority="104">
      <formula>$A80&lt;&gt;""</formula>
    </cfRule>
  </conditionalFormatting>
  <conditionalFormatting sqref="G5:G11">
    <cfRule type="cellIs" dxfId="5444" priority="159" operator="equal">
      <formula>"重要不紧急"</formula>
    </cfRule>
    <cfRule type="cellIs" dxfId="5443" priority="160" operator="equal">
      <formula>"重要且紧急"</formula>
    </cfRule>
    <cfRule type="cellIs" dxfId="5442" priority="161" operator="equal">
      <formula>"紧急不重要"</formula>
    </cfRule>
  </conditionalFormatting>
  <conditionalFormatting sqref="G18:G19">
    <cfRule type="expression" dxfId="5441" priority="68">
      <formula>CELL("row")=ROW()</formula>
    </cfRule>
    <cfRule type="expression" dxfId="5440" priority="69">
      <formula>$A18&lt;&gt;""</formula>
    </cfRule>
    <cfRule type="cellIs" dxfId="5439" priority="70" operator="equal">
      <formula>"重要不紧急"</formula>
    </cfRule>
    <cfRule type="cellIs" dxfId="5438" priority="71" operator="equal">
      <formula>"重要且紧急"</formula>
    </cfRule>
    <cfRule type="cellIs" dxfId="5437" priority="72" operator="equal">
      <formula>"紧急不重要"</formula>
    </cfRule>
  </conditionalFormatting>
  <conditionalFormatting sqref="G28:G31">
    <cfRule type="cellIs" dxfId="5436" priority="149" operator="equal">
      <formula>"重要不紧急"</formula>
    </cfRule>
    <cfRule type="cellIs" dxfId="5435" priority="150" operator="equal">
      <formula>"重要且紧急"</formula>
    </cfRule>
    <cfRule type="cellIs" dxfId="5434" priority="151" operator="equal">
      <formula>"紧急不重要"</formula>
    </cfRule>
  </conditionalFormatting>
  <conditionalFormatting sqref="G35:G36">
    <cfRule type="cellIs" dxfId="5433" priority="144" operator="equal">
      <formula>"重要不紧急"</formula>
    </cfRule>
    <cfRule type="cellIs" dxfId="5432" priority="145" operator="equal">
      <formula>"重要且紧急"</formula>
    </cfRule>
    <cfRule type="cellIs" dxfId="5431" priority="146" operator="equal">
      <formula>"紧急不重要"</formula>
    </cfRule>
  </conditionalFormatting>
  <conditionalFormatting sqref="G38:G40">
    <cfRule type="cellIs" dxfId="5430" priority="139" operator="equal">
      <formula>"重要不紧急"</formula>
    </cfRule>
    <cfRule type="cellIs" dxfId="5429" priority="140" operator="equal">
      <formula>"重要且紧急"</formula>
    </cfRule>
    <cfRule type="cellIs" dxfId="5428" priority="141" operator="equal">
      <formula>"紧急不重要"</formula>
    </cfRule>
  </conditionalFormatting>
  <conditionalFormatting sqref="G43:G48">
    <cfRule type="cellIs" dxfId="5427" priority="134" operator="equal">
      <formula>"重要不紧急"</formula>
    </cfRule>
    <cfRule type="cellIs" dxfId="5426" priority="135" operator="equal">
      <formula>"重要且紧急"</formula>
    </cfRule>
    <cfRule type="cellIs" dxfId="5425" priority="136" operator="equal">
      <formula>"紧急不重要"</formula>
    </cfRule>
  </conditionalFormatting>
  <conditionalFormatting sqref="L25:L26">
    <cfRule type="containsText" dxfId="5424" priority="96" operator="containsText" text="进行中">
      <formula>NOT(ISERROR(SEARCH("进行中",L25)))</formula>
    </cfRule>
    <cfRule type="containsText" dxfId="5423" priority="97" operator="containsText" text="延迟">
      <formula>NOT(ISERROR(SEARCH("延迟",L25)))</formula>
    </cfRule>
    <cfRule type="containsText" dxfId="5422" priority="98" operator="containsText" text="已完成">
      <formula>NOT(ISERROR(SEARCH("已完成",L25)))</formula>
    </cfRule>
    <cfRule type="containsText" dxfId="5421" priority="99" operator="containsText" text="已中止">
      <formula>NOT(ISERROR(SEARCH("已中止",L25)))</formula>
    </cfRule>
  </conditionalFormatting>
  <conditionalFormatting sqref="N3:AF3 N110:AF110">
    <cfRule type="containsText" dxfId="5420" priority="178" operator="containsText" text="日">
      <formula>NOT(ISERROR(SEARCH("日",N3)))</formula>
    </cfRule>
    <cfRule type="containsText" dxfId="5419" priority="179" operator="containsText" text="六">
      <formula>NOT(ISERROR(SEARCH("六",N3)))</formula>
    </cfRule>
  </conditionalFormatting>
  <conditionalFormatting sqref="A5:C12 A35:C36 A38:C40 A43:C44 A50:C50 A52:C52 A54:D54 A27:A31 C27:G27 C28:C31 B13:G13 H28:J31 A37:J37 H35:J36 A49:J49 A51:J51 H50:J50 A53:J53 H52:J52 A56:J56 F54:J54 B55:J55 B57:J62 J27 B14:J15 L15:Q15 H38:J40 A41:J42 B79:G79 A76:E78 B67:G67 B64:E66 B71:G71 B68:E70 B75:G75 B72:E74 A80:E83 G64:G66 G68:G70 G72:G74 G76:G78 G80:G83 J111:K117 A88:C88 A90:A91 A84:J84 A94:J95 F88:J88 B85:J87 B89:J92 B96:J96 H64:J83 R99:T103 V99:V103 A93:D93 F93:J93 M63 H5:J13 A4:J4 R64:AF98 A97:J100 L64:Q100 L4:AF14 B45:C48 H43:J48">
    <cfRule type="expression" dxfId="5418" priority="165">
      <formula>$A4&lt;&gt;""</formula>
    </cfRule>
  </conditionalFormatting>
  <conditionalFormatting sqref="A5:C12 A35:C36 A38:C40 A43:C44 A50:C50 A52:C52 A54:D54 H38:J40 L15:Q15 B14:J15 J27 B57:J62 B55:J55 F54:J54 A27:A31 C27:G27 C28:C31 A56:J56 H52:J52 A53:J53 B13:G13 H28:J31 A37:J37 H35:J36 A41:J42 A49:J49 A51:J51 H50:J50 B79:G79 M63 A76:E78 B67:G67 B64:E66 B71:G71 H64:J80 B68:E70 B75:G75 F93:J93 A93:D93 B72:E74 G81:J83 B96:J96 A80:E83 G64:G66 B89:J92 G68:G70 B85:J87 G72:G74 F88:J88 A94:J95 G76:G78 A84:J84 G80 J111:K117 A88:C88 A90:A91 A32:J34 H5:J13 A4:J4 V99:AF103 L27:AF62 A97:J100 L99:T100 L64:AF98 L4:AF14 A104:AF109 AE64:AF109 L16:L24 B16:B31 H16:I27 K4:K100 B45:C48 H43:J48 A101:T103">
    <cfRule type="expression" dxfId="5417" priority="164">
      <formula>CELL("row")=ROW()</formula>
    </cfRule>
  </conditionalFormatting>
  <conditionalFormatting sqref="G4 G37 G41:G42 G49 G51 G27 G13:G15 G53:G62">
    <cfRule type="cellIs" dxfId="5416" priority="167" operator="equal">
      <formula>"重要不紧急"</formula>
    </cfRule>
    <cfRule type="cellIs" dxfId="5415" priority="168" operator="equal">
      <formula>"重要且紧急"</formula>
    </cfRule>
    <cfRule type="cellIs" dxfId="5414" priority="169" operator="equal">
      <formula>"紧急不重要"</formula>
    </cfRule>
  </conditionalFormatting>
  <conditionalFormatting sqref="N99:T103 N104:AF108 N64:AF98 V99:AF103">
    <cfRule type="cellIs" dxfId="5413" priority="166" operator="greaterThan">
      <formula>0</formula>
    </cfRule>
  </conditionalFormatting>
  <conditionalFormatting sqref="D5:G11">
    <cfRule type="expression" dxfId="5412" priority="157">
      <formula>CELL("row")=ROW()</formula>
    </cfRule>
    <cfRule type="expression" dxfId="5411" priority="158">
      <formula>$A5&lt;&gt;""</formula>
    </cfRule>
  </conditionalFormatting>
  <conditionalFormatting sqref="A55 A14:A15">
    <cfRule type="expression" dxfId="5410" priority="119">
      <formula>MOD(ROW(),2)=1</formula>
    </cfRule>
  </conditionalFormatting>
  <conditionalFormatting sqref="D16:F16 D22:G24 D18:F21 D25:F26">
    <cfRule type="expression" dxfId="5409" priority="86">
      <formula>CELL("row")=ROW()</formula>
    </cfRule>
    <cfRule type="expression" dxfId="5408" priority="87">
      <formula>$A16&lt;&gt;""</formula>
    </cfRule>
  </conditionalFormatting>
  <conditionalFormatting sqref="G22:G24">
    <cfRule type="cellIs" dxfId="5407" priority="88" operator="equal">
      <formula>"重要不紧急"</formula>
    </cfRule>
    <cfRule type="cellIs" dxfId="5406" priority="89" operator="equal">
      <formula>"重要且紧急"</formula>
    </cfRule>
    <cfRule type="cellIs" dxfId="5405" priority="90" operator="equal">
      <formula>"紧急不重要"</formula>
    </cfRule>
  </conditionalFormatting>
  <conditionalFormatting sqref="D28:G31">
    <cfRule type="expression" dxfId="5404" priority="147">
      <formula>CELL("row")=ROW()</formula>
    </cfRule>
    <cfRule type="expression" dxfId="5403" priority="148">
      <formula>$A28&lt;&gt;""</formula>
    </cfRule>
  </conditionalFormatting>
  <conditionalFormatting sqref="D35:G36">
    <cfRule type="expression" dxfId="5402" priority="142">
      <formula>CELL("row")=ROW()</formula>
    </cfRule>
    <cfRule type="expression" dxfId="5401" priority="143">
      <formula>$A35&lt;&gt;""</formula>
    </cfRule>
  </conditionalFormatting>
  <conditionalFormatting sqref="D38:G40">
    <cfRule type="expression" dxfId="5400" priority="137">
      <formula>CELL("row")=ROW()</formula>
    </cfRule>
    <cfRule type="expression" dxfId="5399" priority="138">
      <formula>$A38&lt;&gt;""</formula>
    </cfRule>
  </conditionalFormatting>
  <conditionalFormatting sqref="D43:G48">
    <cfRule type="expression" dxfId="5398" priority="132">
      <formula>CELL("row")=ROW()</formula>
    </cfRule>
    <cfRule type="expression" dxfId="5397" priority="133">
      <formula>$A43&lt;&gt;""</formula>
    </cfRule>
  </conditionalFormatting>
  <conditionalFormatting sqref="A57:A62 A64:A75">
    <cfRule type="expression" dxfId="5396" priority="114">
      <formula>MOD(ROW(),2)=1</formula>
    </cfRule>
  </conditionalFormatting>
  <conditionalFormatting sqref="A63:J63 L63 N63:AF63">
    <cfRule type="expression" dxfId="5395" priority="35">
      <formula>CELL("row")=ROW()</formula>
    </cfRule>
  </conditionalFormatting>
  <conditionalFormatting sqref="A63:J63 L63 N63:Q63">
    <cfRule type="expression" dxfId="5394" priority="36">
      <formula>$A63&lt;&gt;""</formula>
    </cfRule>
  </conditionalFormatting>
  <conditionalFormatting sqref="W99:AF103">
    <cfRule type="expression" dxfId="5393" priority="274">
      <formula>$A99&lt;&gt;""</formula>
    </cfRule>
  </conditionalFormatting>
  <conditionalFormatting sqref="N111:AF116">
    <cfRule type="cellIs" dxfId="5392" priority="176" operator="greaterThanOrEqual">
      <formula>8</formula>
    </cfRule>
    <cfRule type="cellIs" dxfId="5391" priority="177" operator="between">
      <formula>0.01</formula>
      <formula>7.99</formula>
    </cfRule>
  </conditionalFormatting>
  <conditionalFormatting sqref="N119:T119 N118:AF118 V119:AF119 N120:AF126">
    <cfRule type="cellIs" dxfId="5390" priority="47" operator="greaterThan">
      <formula>0</formula>
    </cfRule>
  </conditionalFormatting>
  <conditionalFormatting sqref="Q407:Q418 P419:Q531 O532:Q684 N685:Q1048576 S233:AF336 R337:AF1048576 Y124:AF127 X128:AF139 W140:AF151 V152:AF163 U164:AF210 T211:AF232">
    <cfRule type="cellIs" dxfId="5389" priority="180" operator="between">
      <formula>6</formula>
      <formula>24</formula>
    </cfRule>
    <cfRule type="cellIs" dxfId="5388" priority="181" operator="between">
      <formula>4</formula>
      <formula>6</formula>
    </cfRule>
    <cfRule type="cellIs" dxfId="5387" priority="182" operator="between">
      <formula>0.01</formula>
      <formula>3</formula>
    </cfRule>
  </conditionalFormatting>
  <conditionalFormatting sqref="Z63:AD63">
    <cfRule type="cellIs" dxfId="5386" priority="20" operator="greaterThan">
      <formula>0</formula>
    </cfRule>
  </conditionalFormatting>
  <conditionalFormatting sqref="Z63:AD63">
    <cfRule type="expression" dxfId="5385" priority="21">
      <formula>$A63&lt;&gt;""</formula>
    </cfRule>
  </conditionalFormatting>
  <conditionalFormatting sqref="Z117:AD117">
    <cfRule type="cellIs" dxfId="5384" priority="23" operator="greaterThan">
      <formula>0</formula>
    </cfRule>
  </conditionalFormatting>
  <conditionalFormatting sqref="Z3:AD3 Z110:AD110">
    <cfRule type="containsText" dxfId="5383" priority="29" operator="containsText" text="日">
      <formula>NOT(ISERROR(SEARCH("日",Z3)))</formula>
    </cfRule>
    <cfRule type="containsText" dxfId="5382" priority="30" operator="containsText" text="六">
      <formula>NOT(ISERROR(SEARCH("六",Z3)))</formula>
    </cfRule>
  </conditionalFormatting>
  <conditionalFormatting sqref="Z4:AD14 AA99:AA103 Z64:AD98">
    <cfRule type="expression" dxfId="5381" priority="25">
      <formula>$A4&lt;&gt;""</formula>
    </cfRule>
  </conditionalFormatting>
  <conditionalFormatting sqref="Z4:AD14 AA99:AD103 Z64:AD98">
    <cfRule type="expression" dxfId="5380" priority="24">
      <formula>CELL("row")=ROW()</formula>
    </cfRule>
  </conditionalFormatting>
  <conditionalFormatting sqref="Z64:AD98 AA99:AD103">
    <cfRule type="cellIs" dxfId="5379" priority="26" operator="greaterThan">
      <formula>0</formula>
    </cfRule>
  </conditionalFormatting>
  <conditionalFormatting sqref="Z63:AD63">
    <cfRule type="expression" dxfId="5378" priority="19">
      <formula>CELL("row")=ROW()</formula>
    </cfRule>
  </conditionalFormatting>
  <conditionalFormatting sqref="AB99:AD103">
    <cfRule type="expression" dxfId="5377" priority="34">
      <formula>$A99&lt;&gt;""</formula>
    </cfRule>
  </conditionalFormatting>
  <conditionalFormatting sqref="Z111:AD116">
    <cfRule type="cellIs" dxfId="5376" priority="27" operator="greaterThanOrEqual">
      <formula>8</formula>
    </cfRule>
    <cfRule type="cellIs" dxfId="5375" priority="28" operator="between">
      <formula>0.01</formula>
      <formula>7.99</formula>
    </cfRule>
  </conditionalFormatting>
  <conditionalFormatting sqref="Z118:AD118 AA119:AD119 Z120:AD126">
    <cfRule type="cellIs" dxfId="5374" priority="22" operator="greaterThan">
      <formula>0</formula>
    </cfRule>
  </conditionalFormatting>
  <conditionalFormatting sqref="AD124:AD127 AC128:AD139 AB140:AD151 AA152:AD163 Z164:AD1048576">
    <cfRule type="cellIs" dxfId="5373" priority="31" operator="between">
      <formula>6</formula>
      <formula>24</formula>
    </cfRule>
    <cfRule type="cellIs" dxfId="5372" priority="32" operator="between">
      <formula>4</formula>
      <formula>6</formula>
    </cfRule>
    <cfRule type="cellIs" dxfId="5371" priority="33" operator="between">
      <formula>0.01</formula>
      <formula>3</formula>
    </cfRule>
  </conditionalFormatting>
  <conditionalFormatting sqref="AE63:AF63">
    <cfRule type="cellIs" dxfId="5370" priority="4" operator="greaterThan">
      <formula>0</formula>
    </cfRule>
  </conditionalFormatting>
  <conditionalFormatting sqref="AE63:AF63">
    <cfRule type="expression" dxfId="5369" priority="5">
      <formula>$A63&lt;&gt;""</formula>
    </cfRule>
  </conditionalFormatting>
  <conditionalFormatting sqref="AE117:AF117">
    <cfRule type="cellIs" dxfId="5368" priority="7" operator="greaterThan">
      <formula>0</formula>
    </cfRule>
  </conditionalFormatting>
  <conditionalFormatting sqref="AE3:AF3 AE110:AF110">
    <cfRule type="containsText" dxfId="5367" priority="13" operator="containsText" text="日">
      <formula>NOT(ISERROR(SEARCH("日",AE3)))</formula>
    </cfRule>
    <cfRule type="containsText" dxfId="5366" priority="14" operator="containsText" text="六">
      <formula>NOT(ISERROR(SEARCH("六",AE3)))</formula>
    </cfRule>
  </conditionalFormatting>
  <conditionalFormatting sqref="AE4:AF14 AE64:AF98">
    <cfRule type="expression" dxfId="5365" priority="9">
      <formula>$A4&lt;&gt;""</formula>
    </cfRule>
  </conditionalFormatting>
  <conditionalFormatting sqref="AE4:AF14">
    <cfRule type="expression" dxfId="5364" priority="8">
      <formula>CELL("row")=ROW()</formula>
    </cfRule>
  </conditionalFormatting>
  <conditionalFormatting sqref="AE63:AF63">
    <cfRule type="expression" dxfId="5363" priority="3">
      <formula>CELL("row")=ROW()</formula>
    </cfRule>
  </conditionalFormatting>
  <conditionalFormatting sqref="AE99:AF103">
    <cfRule type="expression" dxfId="5362" priority="18">
      <formula>$A99&lt;&gt;""</formula>
    </cfRule>
  </conditionalFormatting>
  <conditionalFormatting sqref="AE111:AF116">
    <cfRule type="cellIs" dxfId="5361" priority="11" operator="greaterThanOrEqual">
      <formula>8</formula>
    </cfRule>
    <cfRule type="cellIs" dxfId="5360" priority="12" operator="between">
      <formula>0.01</formula>
      <formula>7.99</formula>
    </cfRule>
  </conditionalFormatting>
  <conditionalFormatting sqref="AE118:AF126">
    <cfRule type="cellIs" dxfId="5359" priority="6" operator="greaterThan">
      <formula>0</formula>
    </cfRule>
  </conditionalFormatting>
  <conditionalFormatting sqref="AF128:AF139 AE140:AF1048576">
    <cfRule type="cellIs" dxfId="5358" priority="15" operator="between">
      <formula>6</formula>
      <formula>24</formula>
    </cfRule>
    <cfRule type="cellIs" dxfId="5357" priority="16" operator="between">
      <formula>4</formula>
      <formula>6</formula>
    </cfRule>
    <cfRule type="cellIs" dxfId="5356" priority="17" operator="between">
      <formula>0.01</formula>
      <formula>3</formula>
    </cfRule>
  </conditionalFormatting>
  <conditionalFormatting sqref="H10:I10">
    <cfRule type="expression" dxfId="5355" priority="2">
      <formula>$A10&lt;&gt;""</formula>
    </cfRule>
  </conditionalFormatting>
  <conditionalFormatting sqref="M4:M109">
    <cfRule type="dataBar" priority="502">
      <dataBar>
        <cfvo type="percent" val="0"/>
        <cfvo type="percent" val="100"/>
        <color theme="4" tint="0.39991454817346722"/>
      </dataBar>
      <extLst>
        <ext xmlns:x14="http://schemas.microsoft.com/office/spreadsheetml/2009/9/main" uri="{B025F937-C7B1-47D3-B67F-A62EFF666E3E}">
          <x14:id>{727AD2EC-464E-4F73-A1B4-FD90597B29A1}</x14:id>
        </ext>
      </extLst>
    </cfRule>
  </conditionalFormatting>
  <conditionalFormatting sqref="A45:A48">
    <cfRule type="expression" dxfId="5354" priority="1">
      <formula>MOD(ROW(),2)=1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7AD2EC-464E-4F73-A1B4-FD90597B29A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M4:M109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Data!$I$2:$I$7</xm:f>
          </x14:formula1>
          <xm:sqref>L4:L109</xm:sqref>
        </x14:dataValidation>
        <x14:dataValidation type="list" allowBlank="1" showInputMessage="1" showErrorMessage="1" xr:uid="{00000000-0002-0000-0A00-000001000000}">
          <x14:formula1>
            <xm:f>Data!$H$2:$H$6</xm:f>
          </x14:formula1>
          <xm:sqref>G4:G109</xm:sqref>
        </x14:dataValidation>
        <x14:dataValidation type="list" allowBlank="1" showInputMessage="1" showErrorMessage="1" xr:uid="{00000000-0002-0000-0A00-000002000000}">
          <x14:formula1>
            <xm:f>Data!$J$2:$J$11</xm:f>
          </x14:formula1>
          <xm:sqref>L111:M117 F4:F109</xm:sqref>
        </x14:dataValidation>
        <x14:dataValidation type="list" allowBlank="1" showInputMessage="1" showErrorMessage="1" xr:uid="{00000000-0002-0000-0A00-000003000000}">
          <x14:formula1>
            <xm:f>Data!$A$2:$A$25</xm:f>
          </x14:formula1>
          <xm:sqref>D4:D109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665"/>
  <sheetViews>
    <sheetView zoomScale="115" zoomScaleNormal="115" workbookViewId="0">
      <pane xSplit="5" ySplit="3" topLeftCell="F76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4.25" style="83" customWidth="1"/>
    <col min="2" max="2" width="4.75" style="83" customWidth="1"/>
    <col min="3" max="3" width="3.75" style="98" customWidth="1"/>
    <col min="4" max="4" width="8.5" style="83" customWidth="1"/>
    <col min="5" max="5" width="32.25" style="83" customWidth="1"/>
    <col min="6" max="6" width="7.25" style="98" customWidth="1"/>
    <col min="7" max="7" width="9.125" style="83" customWidth="1"/>
    <col min="8" max="8" width="9.25" style="83" customWidth="1"/>
    <col min="9" max="9" width="9.75" style="83" customWidth="1"/>
    <col min="10" max="10" width="6" style="360" customWidth="1"/>
    <col min="11" max="11" width="4.625" style="360" customWidth="1"/>
    <col min="12" max="12" width="7.125" style="83" customWidth="1"/>
    <col min="13" max="13" width="5" style="83" customWidth="1"/>
    <col min="14" max="18" width="3.125" style="359" customWidth="1"/>
    <col min="19" max="20" width="3.125" style="359" hidden="1" customWidth="1"/>
    <col min="21" max="25" width="3.125" style="359" customWidth="1"/>
    <col min="26" max="27" width="3.125" style="359" hidden="1" customWidth="1"/>
    <col min="28" max="33" width="3.125" style="359" customWidth="1"/>
    <col min="34" max="34" width="37.75" style="112" customWidth="1"/>
    <col min="35" max="41" width="15.625" style="83" customWidth="1"/>
    <col min="42" max="43" width="19.875" style="83" customWidth="1"/>
    <col min="44" max="44" width="6.75" style="83" customWidth="1"/>
    <col min="45" max="45" width="8.25" style="83" customWidth="1"/>
    <col min="46" max="47" width="10.875" style="83" customWidth="1"/>
    <col min="48" max="48" width="5.25" style="83" customWidth="1"/>
    <col min="49" max="16384" width="9" style="83"/>
  </cols>
  <sheetData>
    <row r="1" spans="1:44" s="79" customFormat="1">
      <c r="A1" s="76" t="s">
        <v>186</v>
      </c>
      <c r="B1" s="77" t="s">
        <v>356</v>
      </c>
      <c r="C1" s="78"/>
      <c r="D1" s="77"/>
      <c r="F1" s="80"/>
      <c r="G1" s="76" t="s">
        <v>69</v>
      </c>
      <c r="H1" s="81">
        <f>VLOOKUP(B1,与!A4:C9,2,FALSE)</f>
        <v>42863</v>
      </c>
      <c r="I1" s="81">
        <f>VLOOKUP(B1,与!A4:C9,3,FALSE)</f>
        <v>42882</v>
      </c>
      <c r="J1" s="361"/>
      <c r="K1" s="361"/>
      <c r="L1" s="82"/>
      <c r="M1" s="82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108"/>
    </row>
    <row r="2" spans="1:44" s="84" customFormat="1" ht="14.25" customHeight="1">
      <c r="A2" s="572" t="s">
        <v>92</v>
      </c>
      <c r="B2" s="562" t="s">
        <v>93</v>
      </c>
      <c r="C2" s="562" t="s">
        <v>51</v>
      </c>
      <c r="D2" s="572" t="s">
        <v>187</v>
      </c>
      <c r="E2" s="562" t="s">
        <v>37</v>
      </c>
      <c r="F2" s="562" t="s">
        <v>188</v>
      </c>
      <c r="G2" s="562" t="s">
        <v>70</v>
      </c>
      <c r="H2" s="562" t="s">
        <v>2</v>
      </c>
      <c r="I2" s="562" t="s">
        <v>3</v>
      </c>
      <c r="J2" s="564" t="s">
        <v>189</v>
      </c>
      <c r="K2" s="564" t="s">
        <v>190</v>
      </c>
      <c r="L2" s="566" t="s">
        <v>4</v>
      </c>
      <c r="M2" s="566" t="s">
        <v>191</v>
      </c>
      <c r="N2" s="354">
        <f>DAY(H1)</f>
        <v>8</v>
      </c>
      <c r="O2" s="354">
        <f>DAY($H$1+(COLUMN(O2)-COLUMN($N$2)))</f>
        <v>9</v>
      </c>
      <c r="P2" s="354">
        <f t="shared" ref="P2:AG2" si="0">DAY($H$1+(COLUMN(P2)-COLUMN($N$2)))</f>
        <v>10</v>
      </c>
      <c r="Q2" s="354">
        <f t="shared" si="0"/>
        <v>11</v>
      </c>
      <c r="R2" s="354">
        <f t="shared" si="0"/>
        <v>12</v>
      </c>
      <c r="S2" s="354">
        <f t="shared" si="0"/>
        <v>13</v>
      </c>
      <c r="T2" s="354">
        <f t="shared" si="0"/>
        <v>14</v>
      </c>
      <c r="U2" s="354">
        <f t="shared" si="0"/>
        <v>15</v>
      </c>
      <c r="V2" s="354">
        <f t="shared" si="0"/>
        <v>16</v>
      </c>
      <c r="W2" s="354">
        <f t="shared" si="0"/>
        <v>17</v>
      </c>
      <c r="X2" s="354">
        <f>DAY($H$1+(COLUMN(X2)-COLUMN($N$2)))</f>
        <v>18</v>
      </c>
      <c r="Y2" s="354">
        <f t="shared" si="0"/>
        <v>19</v>
      </c>
      <c r="Z2" s="354">
        <f t="shared" si="0"/>
        <v>20</v>
      </c>
      <c r="AA2" s="354">
        <f t="shared" si="0"/>
        <v>21</v>
      </c>
      <c r="AB2" s="354">
        <f t="shared" si="0"/>
        <v>22</v>
      </c>
      <c r="AC2" s="354">
        <f t="shared" si="0"/>
        <v>23</v>
      </c>
      <c r="AD2" s="354">
        <f t="shared" si="0"/>
        <v>24</v>
      </c>
      <c r="AE2" s="354">
        <f>DAY($H$1+(COLUMN(AE2)-COLUMN($N$2)))</f>
        <v>25</v>
      </c>
      <c r="AF2" s="354">
        <f t="shared" si="0"/>
        <v>26</v>
      </c>
      <c r="AG2" s="354">
        <f t="shared" si="0"/>
        <v>27</v>
      </c>
      <c r="AH2" s="565" t="s">
        <v>6</v>
      </c>
      <c r="AI2" s="83"/>
      <c r="AJ2" s="83"/>
      <c r="AK2" s="83"/>
      <c r="AL2" s="83"/>
      <c r="AM2" s="83"/>
      <c r="AN2" s="83"/>
      <c r="AO2" s="83"/>
      <c r="AP2" s="83"/>
      <c r="AQ2" s="83"/>
      <c r="AR2" s="83"/>
    </row>
    <row r="3" spans="1:44" s="84" customFormat="1">
      <c r="A3" s="573"/>
      <c r="B3" s="563"/>
      <c r="C3" s="563"/>
      <c r="D3" s="573"/>
      <c r="E3" s="563"/>
      <c r="F3" s="563"/>
      <c r="G3" s="563"/>
      <c r="H3" s="563"/>
      <c r="I3" s="563"/>
      <c r="J3" s="565"/>
      <c r="K3" s="565"/>
      <c r="L3" s="566"/>
      <c r="M3" s="566"/>
      <c r="N3" s="355" t="str">
        <f>MID("一二三四五六日",WEEKDAY($H$1,2),1)</f>
        <v>一</v>
      </c>
      <c r="O3" s="355" t="str">
        <f>MID("一二三四五六日",WEEKDAY($H$1+(COLUMN(O2)-COLUMN($N$2)),2),1)</f>
        <v>二</v>
      </c>
      <c r="P3" s="355" t="str">
        <f t="shared" ref="P3:Y3" si="1">MID("一二三四五六日",WEEKDAY($H$1+(COLUMN(P2)-COLUMN($N$2)),2),1)</f>
        <v>三</v>
      </c>
      <c r="Q3" s="355" t="str">
        <f t="shared" si="1"/>
        <v>四</v>
      </c>
      <c r="R3" s="355" t="str">
        <f t="shared" si="1"/>
        <v>五</v>
      </c>
      <c r="S3" s="355" t="str">
        <f t="shared" si="1"/>
        <v>六</v>
      </c>
      <c r="T3" s="355" t="str">
        <f t="shared" si="1"/>
        <v>日</v>
      </c>
      <c r="U3" s="355" t="str">
        <f t="shared" si="1"/>
        <v>一</v>
      </c>
      <c r="V3" s="355" t="str">
        <f t="shared" si="1"/>
        <v>二</v>
      </c>
      <c r="W3" s="355" t="str">
        <f t="shared" si="1"/>
        <v>三</v>
      </c>
      <c r="X3" s="355" t="str">
        <f t="shared" si="1"/>
        <v>四</v>
      </c>
      <c r="Y3" s="355" t="str">
        <f t="shared" si="1"/>
        <v>五</v>
      </c>
      <c r="Z3" s="355" t="str">
        <f t="shared" ref="Z3:AF3" si="2">MID("一二三四五六日",WEEKDAY($H$1+(COLUMN(Z2)-COLUMN($N$2)),2),1)</f>
        <v>六</v>
      </c>
      <c r="AA3" s="355" t="str">
        <f t="shared" si="2"/>
        <v>日</v>
      </c>
      <c r="AB3" s="355" t="str">
        <f t="shared" si="2"/>
        <v>一</v>
      </c>
      <c r="AC3" s="355" t="str">
        <f t="shared" si="2"/>
        <v>二</v>
      </c>
      <c r="AD3" s="355" t="str">
        <f t="shared" si="2"/>
        <v>三</v>
      </c>
      <c r="AE3" s="355" t="str">
        <f t="shared" si="2"/>
        <v>四</v>
      </c>
      <c r="AF3" s="355" t="str">
        <f t="shared" si="2"/>
        <v>五</v>
      </c>
      <c r="AG3" s="355" t="str">
        <f t="shared" ref="AG3" si="3">MID("一二三四五六日",WEEKDAY($H$1+(COLUMN(AG2)-COLUMN($N$2)),2),1)</f>
        <v>六</v>
      </c>
      <c r="AH3" s="565"/>
      <c r="AI3" s="83"/>
      <c r="AJ3" s="83"/>
      <c r="AK3" s="83"/>
      <c r="AL3" s="83"/>
      <c r="AM3" s="83"/>
      <c r="AN3" s="83"/>
      <c r="AO3" s="83"/>
      <c r="AP3" s="83"/>
      <c r="AQ3" s="83"/>
      <c r="AR3" s="83"/>
    </row>
    <row r="4" spans="1:44">
      <c r="A4" s="85" t="s">
        <v>391</v>
      </c>
      <c r="B4" s="86" t="str">
        <f>IF(A4="","",IFERROR(VLOOKUP(A4,Story!C:D,2,FALSE),""))</f>
        <v>多进程模型设计</v>
      </c>
      <c r="C4" s="87"/>
      <c r="D4" s="88"/>
      <c r="E4" s="86"/>
      <c r="F4" s="87"/>
      <c r="G4" s="88"/>
      <c r="H4" s="89" t="str">
        <f>IF(E4="","",$H$1)</f>
        <v/>
      </c>
      <c r="I4" s="89" t="str">
        <f t="shared" ref="I4:I90" si="4">IF(E4="","",IF(H4+J4/8&gt;$I$1,$I$1,H4+J4/8))</f>
        <v/>
      </c>
      <c r="J4" s="362"/>
      <c r="K4" s="362">
        <f>SUM(N4:AG4)</f>
        <v>0</v>
      </c>
      <c r="L4" s="88" t="s">
        <v>18</v>
      </c>
      <c r="M4" s="90">
        <f t="shared" ref="M4:M70" si="5">IF(L4="未开始",0,IF(L4="已完成",1, 0.1))</f>
        <v>0</v>
      </c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109"/>
    </row>
    <row r="5" spans="1:44" s="92" customFormat="1">
      <c r="A5" s="85"/>
      <c r="B5" s="86" t="str">
        <f>IF(A5="","",IFERROR(VLOOKUP(A5,Story!C:D,2,FALSE),""))</f>
        <v/>
      </c>
      <c r="C5" s="87"/>
      <c r="D5" s="88" t="s">
        <v>335</v>
      </c>
      <c r="E5" s="91" t="s">
        <v>368</v>
      </c>
      <c r="F5" s="87" t="s">
        <v>59</v>
      </c>
      <c r="G5" s="88"/>
      <c r="H5" s="89">
        <f t="shared" ref="H5:H91" si="6">IF(E5="","",$H$1)</f>
        <v>42863</v>
      </c>
      <c r="I5" s="89">
        <f t="shared" si="4"/>
        <v>42863</v>
      </c>
      <c r="J5" s="362"/>
      <c r="K5" s="362">
        <f t="shared" ref="K5:K76" si="7">SUM(N5:AG5)</f>
        <v>2</v>
      </c>
      <c r="L5" s="88" t="s">
        <v>16</v>
      </c>
      <c r="M5" s="90">
        <f t="shared" si="5"/>
        <v>0.1</v>
      </c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>
        <v>1</v>
      </c>
      <c r="AC5" s="356"/>
      <c r="AD5" s="356"/>
      <c r="AE5" s="356"/>
      <c r="AF5" s="356">
        <v>1</v>
      </c>
      <c r="AG5" s="356"/>
      <c r="AH5" s="109"/>
    </row>
    <row r="6" spans="1:44" s="92" customFormat="1">
      <c r="A6" s="85"/>
      <c r="B6" s="86" t="str">
        <f>IF(A6="","",IFERROR(VLOOKUP(A6,Story!C:D,2,FALSE),""))</f>
        <v/>
      </c>
      <c r="C6" s="87"/>
      <c r="D6" s="88" t="s">
        <v>335</v>
      </c>
      <c r="E6" s="91" t="s">
        <v>368</v>
      </c>
      <c r="F6" s="87" t="s">
        <v>77</v>
      </c>
      <c r="G6" s="88"/>
      <c r="H6" s="89">
        <f t="shared" si="6"/>
        <v>42863</v>
      </c>
      <c r="I6" s="89">
        <f t="shared" si="4"/>
        <v>42863</v>
      </c>
      <c r="J6" s="362"/>
      <c r="K6" s="362">
        <f t="shared" si="7"/>
        <v>2</v>
      </c>
      <c r="L6" s="88" t="s">
        <v>16</v>
      </c>
      <c r="M6" s="90">
        <f t="shared" si="5"/>
        <v>0.1</v>
      </c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>
        <v>1</v>
      </c>
      <c r="AC6" s="356"/>
      <c r="AD6" s="356"/>
      <c r="AE6" s="356"/>
      <c r="AF6" s="356">
        <v>1</v>
      </c>
      <c r="AG6" s="356"/>
      <c r="AH6" s="109"/>
    </row>
    <row r="7" spans="1:44" s="92" customFormat="1">
      <c r="A7" s="85"/>
      <c r="B7" s="86" t="str">
        <f>IF(A7="","",IFERROR(VLOOKUP(A7,Story!C:D,2,FALSE),""))</f>
        <v/>
      </c>
      <c r="C7" s="87"/>
      <c r="D7" s="88" t="s">
        <v>326</v>
      </c>
      <c r="E7" s="91" t="s">
        <v>533</v>
      </c>
      <c r="F7" s="87" t="s">
        <v>59</v>
      </c>
      <c r="G7" s="88"/>
      <c r="H7" s="89">
        <f>IF(E7="","",$H$1)</f>
        <v>42863</v>
      </c>
      <c r="I7" s="89">
        <f>IF(E7="","",IF(H7+J7/8&gt;$I$1,$I$1,H7+J7/8))</f>
        <v>42863</v>
      </c>
      <c r="J7" s="362"/>
      <c r="K7" s="362">
        <f t="shared" si="7"/>
        <v>43</v>
      </c>
      <c r="L7" s="88" t="s">
        <v>16</v>
      </c>
      <c r="M7" s="90">
        <v>0.8</v>
      </c>
      <c r="N7" s="356"/>
      <c r="O7" s="356"/>
      <c r="P7" s="356"/>
      <c r="Q7" s="356"/>
      <c r="R7" s="356">
        <v>1</v>
      </c>
      <c r="S7" s="356"/>
      <c r="T7" s="356"/>
      <c r="U7" s="356">
        <v>5</v>
      </c>
      <c r="V7" s="356">
        <v>3</v>
      </c>
      <c r="W7" s="356"/>
      <c r="X7" s="356">
        <v>8</v>
      </c>
      <c r="Y7" s="356">
        <v>8</v>
      </c>
      <c r="Z7" s="356"/>
      <c r="AA7" s="356"/>
      <c r="AB7" s="356">
        <v>6</v>
      </c>
      <c r="AC7" s="356">
        <v>4</v>
      </c>
      <c r="AD7" s="356"/>
      <c r="AE7" s="356"/>
      <c r="AF7" s="356"/>
      <c r="AG7" s="356">
        <v>8</v>
      </c>
      <c r="AH7" s="109"/>
    </row>
    <row r="8" spans="1:44" s="92" customFormat="1">
      <c r="A8" s="88"/>
      <c r="B8" s="86" t="str">
        <f>IF(A8="","",IFERROR(VLOOKUP(A8,Story!C:D,2,FALSE),""))</f>
        <v/>
      </c>
      <c r="C8" s="87"/>
      <c r="D8" s="88"/>
      <c r="E8" s="86"/>
      <c r="F8" s="87"/>
      <c r="G8" s="88"/>
      <c r="H8" s="89" t="str">
        <f t="shared" si="6"/>
        <v/>
      </c>
      <c r="I8" s="89" t="str">
        <f t="shared" si="4"/>
        <v/>
      </c>
      <c r="J8" s="362"/>
      <c r="K8" s="362">
        <f t="shared" si="7"/>
        <v>0</v>
      </c>
      <c r="L8" s="88" t="s">
        <v>18</v>
      </c>
      <c r="M8" s="90">
        <f t="shared" si="5"/>
        <v>0</v>
      </c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  <c r="AE8" s="356"/>
      <c r="AF8" s="356"/>
      <c r="AG8" s="356"/>
      <c r="AH8" s="109"/>
    </row>
    <row r="9" spans="1:44" s="92" customFormat="1">
      <c r="A9" s="88" t="s">
        <v>385</v>
      </c>
      <c r="B9" s="86" t="str">
        <f>IF(A9="","",IFERROR(VLOOKUP(A9,Story!C:D,2,FALSE),""))</f>
        <v>Qt远程调用库</v>
      </c>
      <c r="C9" s="87"/>
      <c r="D9" s="88"/>
      <c r="E9" s="86"/>
      <c r="F9" s="87"/>
      <c r="G9" s="88"/>
      <c r="H9" s="89" t="str">
        <f t="shared" si="6"/>
        <v/>
      </c>
      <c r="I9" s="89" t="str">
        <f t="shared" si="4"/>
        <v/>
      </c>
      <c r="J9" s="362"/>
      <c r="K9" s="362"/>
      <c r="L9" s="88"/>
      <c r="M9" s="90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110" t="s">
        <v>393</v>
      </c>
    </row>
    <row r="10" spans="1:44" s="92" customFormat="1" ht="28.5">
      <c r="A10" s="88"/>
      <c r="B10" s="86" t="str">
        <f>IF(A10="","",IFERROR(VLOOKUP(A10,Story!C:D,2,FALSE),""))</f>
        <v/>
      </c>
      <c r="C10" s="87"/>
      <c r="D10" s="88" t="s">
        <v>279</v>
      </c>
      <c r="E10" s="93" t="s">
        <v>372</v>
      </c>
      <c r="F10" s="87" t="s">
        <v>77</v>
      </c>
      <c r="G10" s="88"/>
      <c r="H10" s="89">
        <f t="shared" si="6"/>
        <v>42863</v>
      </c>
      <c r="I10" s="89">
        <f t="shared" si="4"/>
        <v>42863</v>
      </c>
      <c r="J10" s="362"/>
      <c r="K10" s="362">
        <f t="shared" si="7"/>
        <v>3.5</v>
      </c>
      <c r="L10" s="88" t="s">
        <v>9</v>
      </c>
      <c r="M10" s="90">
        <v>1</v>
      </c>
      <c r="N10" s="356"/>
      <c r="O10" s="356"/>
      <c r="P10" s="356">
        <v>1.5</v>
      </c>
      <c r="Q10" s="356"/>
      <c r="R10" s="356"/>
      <c r="S10" s="356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>
        <v>2</v>
      </c>
      <c r="AH10" s="109"/>
    </row>
    <row r="11" spans="1:44" s="92" customFormat="1">
      <c r="A11" s="88"/>
      <c r="B11" s="86" t="str">
        <f>IF(A11="","",IFERROR(VLOOKUP(A11,Story!C:D,2,FALSE),""))</f>
        <v/>
      </c>
      <c r="C11" s="87"/>
      <c r="D11" s="88" t="s">
        <v>279</v>
      </c>
      <c r="E11" s="86" t="s">
        <v>371</v>
      </c>
      <c r="F11" s="87" t="s">
        <v>77</v>
      </c>
      <c r="G11" s="88"/>
      <c r="H11" s="89">
        <f t="shared" si="6"/>
        <v>42863</v>
      </c>
      <c r="I11" s="89">
        <f t="shared" si="4"/>
        <v>42863</v>
      </c>
      <c r="J11" s="362"/>
      <c r="K11" s="362">
        <f t="shared" si="7"/>
        <v>16.5</v>
      </c>
      <c r="L11" s="88" t="s">
        <v>9</v>
      </c>
      <c r="M11" s="90">
        <v>1</v>
      </c>
      <c r="N11" s="356"/>
      <c r="O11" s="356"/>
      <c r="P11" s="356">
        <v>6</v>
      </c>
      <c r="Q11" s="356">
        <v>4</v>
      </c>
      <c r="R11" s="356">
        <v>2.5</v>
      </c>
      <c r="S11" s="356"/>
      <c r="T11" s="356"/>
      <c r="U11" s="356">
        <v>2</v>
      </c>
      <c r="V11" s="356"/>
      <c r="W11" s="356"/>
      <c r="X11" s="356"/>
      <c r="Y11" s="356">
        <v>2</v>
      </c>
      <c r="Z11" s="356"/>
      <c r="AA11" s="356"/>
      <c r="AB11" s="356"/>
      <c r="AC11" s="356"/>
      <c r="AD11" s="356"/>
      <c r="AE11" s="356"/>
      <c r="AF11" s="356"/>
      <c r="AG11" s="356"/>
      <c r="AH11" s="109"/>
    </row>
    <row r="12" spans="1:44" s="92" customFormat="1">
      <c r="A12" s="88"/>
      <c r="B12" s="86"/>
      <c r="C12" s="87"/>
      <c r="D12" s="88" t="s">
        <v>279</v>
      </c>
      <c r="E12" s="94" t="s">
        <v>425</v>
      </c>
      <c r="F12" s="87" t="s">
        <v>77</v>
      </c>
      <c r="G12" s="88"/>
      <c r="H12" s="89">
        <v>42870</v>
      </c>
      <c r="I12" s="89">
        <v>42870</v>
      </c>
      <c r="J12" s="362"/>
      <c r="K12" s="362">
        <f t="shared" si="7"/>
        <v>2</v>
      </c>
      <c r="L12" s="88" t="s">
        <v>9</v>
      </c>
      <c r="M12" s="90">
        <v>1</v>
      </c>
      <c r="N12" s="356"/>
      <c r="O12" s="356"/>
      <c r="P12" s="356"/>
      <c r="Q12" s="356"/>
      <c r="R12" s="356"/>
      <c r="S12" s="356"/>
      <c r="T12" s="356"/>
      <c r="U12" s="356">
        <v>2</v>
      </c>
      <c r="V12" s="356"/>
      <c r="W12" s="356"/>
      <c r="X12" s="356"/>
      <c r="Y12" s="356"/>
      <c r="Z12" s="356"/>
      <c r="AA12" s="356"/>
      <c r="AB12" s="356"/>
      <c r="AC12" s="356"/>
      <c r="AD12" s="356"/>
      <c r="AE12" s="356"/>
      <c r="AF12" s="356"/>
      <c r="AG12" s="356"/>
      <c r="AH12" s="109"/>
    </row>
    <row r="13" spans="1:44" s="92" customFormat="1">
      <c r="A13" s="88"/>
      <c r="B13" s="86"/>
      <c r="C13" s="87"/>
      <c r="D13" s="88" t="s">
        <v>279</v>
      </c>
      <c r="E13" s="95" t="s">
        <v>424</v>
      </c>
      <c r="F13" s="87" t="s">
        <v>77</v>
      </c>
      <c r="G13" s="88"/>
      <c r="H13" s="89">
        <v>42871</v>
      </c>
      <c r="I13" s="89">
        <v>42871</v>
      </c>
      <c r="J13" s="362"/>
      <c r="K13" s="362">
        <f t="shared" si="7"/>
        <v>3</v>
      </c>
      <c r="L13" s="88" t="s">
        <v>9</v>
      </c>
      <c r="M13" s="90">
        <v>1</v>
      </c>
      <c r="N13" s="356"/>
      <c r="O13" s="356"/>
      <c r="P13" s="356"/>
      <c r="Q13" s="356"/>
      <c r="R13" s="356"/>
      <c r="S13" s="356"/>
      <c r="T13" s="356"/>
      <c r="U13" s="356"/>
      <c r="V13" s="356">
        <v>3</v>
      </c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109"/>
    </row>
    <row r="14" spans="1:44" s="92" customFormat="1">
      <c r="A14" s="88"/>
      <c r="B14" s="86"/>
      <c r="C14" s="87"/>
      <c r="D14" s="88" t="s">
        <v>279</v>
      </c>
      <c r="E14" s="91" t="s">
        <v>423</v>
      </c>
      <c r="F14" s="87" t="s">
        <v>77</v>
      </c>
      <c r="G14" s="88"/>
      <c r="H14" s="89">
        <v>42871</v>
      </c>
      <c r="I14" s="89">
        <v>42871</v>
      </c>
      <c r="J14" s="362"/>
      <c r="K14" s="362">
        <f t="shared" si="7"/>
        <v>5</v>
      </c>
      <c r="L14" s="88" t="s">
        <v>9</v>
      </c>
      <c r="M14" s="90">
        <v>1</v>
      </c>
      <c r="N14" s="356"/>
      <c r="O14" s="356"/>
      <c r="P14" s="356"/>
      <c r="Q14" s="356"/>
      <c r="R14" s="356"/>
      <c r="S14" s="356"/>
      <c r="T14" s="356"/>
      <c r="U14" s="356"/>
      <c r="V14" s="356">
        <v>3</v>
      </c>
      <c r="W14" s="356">
        <v>2</v>
      </c>
      <c r="X14" s="356"/>
      <c r="Y14" s="356"/>
      <c r="Z14" s="356"/>
      <c r="AA14" s="356"/>
      <c r="AB14" s="356"/>
      <c r="AC14" s="356"/>
      <c r="AD14" s="356"/>
      <c r="AE14" s="356"/>
      <c r="AF14" s="356"/>
      <c r="AG14" s="356"/>
      <c r="AH14" s="109"/>
    </row>
    <row r="15" spans="1:44" s="92" customFormat="1">
      <c r="A15" s="88"/>
      <c r="B15" s="86"/>
      <c r="C15" s="87"/>
      <c r="D15" s="88" t="s">
        <v>279</v>
      </c>
      <c r="E15" s="91" t="s">
        <v>426</v>
      </c>
      <c r="F15" s="87" t="s">
        <v>77</v>
      </c>
      <c r="G15" s="88"/>
      <c r="H15" s="89"/>
      <c r="I15" s="89"/>
      <c r="J15" s="362"/>
      <c r="K15" s="362">
        <f t="shared" si="7"/>
        <v>0</v>
      </c>
      <c r="L15" s="88"/>
      <c r="M15" s="90"/>
      <c r="N15" s="356"/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  <c r="AE15" s="356"/>
      <c r="AF15" s="356"/>
      <c r="AG15" s="356"/>
      <c r="AH15" s="109"/>
    </row>
    <row r="16" spans="1:44">
      <c r="A16" s="85"/>
      <c r="B16" s="86" t="str">
        <f>IF(A16="","",IFERROR(VLOOKUP(A16,Story!C:D,2,FALSE),""))</f>
        <v/>
      </c>
      <c r="C16" s="87"/>
      <c r="D16" s="88" t="s">
        <v>279</v>
      </c>
      <c r="E16" s="91" t="s">
        <v>534</v>
      </c>
      <c r="F16" s="87" t="s">
        <v>77</v>
      </c>
      <c r="G16" s="88"/>
      <c r="H16" s="89">
        <f t="shared" si="6"/>
        <v>42863</v>
      </c>
      <c r="I16" s="89">
        <f t="shared" si="4"/>
        <v>42863</v>
      </c>
      <c r="J16" s="362"/>
      <c r="K16" s="362">
        <f t="shared" si="7"/>
        <v>4</v>
      </c>
      <c r="L16" s="88" t="s">
        <v>9</v>
      </c>
      <c r="M16" s="90">
        <v>0.3</v>
      </c>
      <c r="N16" s="356"/>
      <c r="O16" s="356"/>
      <c r="P16" s="356"/>
      <c r="Q16" s="356"/>
      <c r="R16" s="356"/>
      <c r="S16" s="356"/>
      <c r="T16" s="356"/>
      <c r="U16" s="356"/>
      <c r="V16" s="356"/>
      <c r="W16" s="356"/>
      <c r="X16" s="356">
        <v>3</v>
      </c>
      <c r="Y16" s="356">
        <v>1</v>
      </c>
      <c r="Z16" s="356"/>
      <c r="AA16" s="356"/>
      <c r="AB16" s="356"/>
      <c r="AC16" s="356"/>
      <c r="AD16" s="356"/>
      <c r="AE16" s="356"/>
      <c r="AF16" s="356"/>
      <c r="AG16" s="356"/>
      <c r="AH16" s="109"/>
    </row>
    <row r="17" spans="1:34" s="92" customFormat="1">
      <c r="A17" s="88"/>
      <c r="B17" s="86" t="str">
        <f>IF(A17="","",IFERROR(VLOOKUP(A17,Story!C:D,2,FALSE),""))</f>
        <v/>
      </c>
      <c r="C17" s="87"/>
      <c r="D17" s="88" t="s">
        <v>196</v>
      </c>
      <c r="E17" s="91" t="s">
        <v>535</v>
      </c>
      <c r="F17" s="87" t="s">
        <v>77</v>
      </c>
      <c r="G17" s="88"/>
      <c r="H17" s="89">
        <f t="shared" si="6"/>
        <v>42863</v>
      </c>
      <c r="I17" s="89">
        <f t="shared" si="4"/>
        <v>42863</v>
      </c>
      <c r="J17" s="362"/>
      <c r="K17" s="362">
        <f t="shared" si="7"/>
        <v>6</v>
      </c>
      <c r="L17" s="88" t="s">
        <v>9</v>
      </c>
      <c r="M17" s="90">
        <f t="shared" si="5"/>
        <v>1</v>
      </c>
      <c r="N17" s="356">
        <v>6</v>
      </c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  <c r="Z17" s="356"/>
      <c r="AA17" s="356"/>
      <c r="AB17" s="356"/>
      <c r="AC17" s="356"/>
      <c r="AD17" s="356"/>
      <c r="AE17" s="356"/>
      <c r="AF17" s="356"/>
      <c r="AG17" s="356"/>
      <c r="AH17" s="109"/>
    </row>
    <row r="18" spans="1:34" s="92" customFormat="1">
      <c r="A18" s="88"/>
      <c r="B18" s="86" t="str">
        <f>IF(A18="","",IFERROR(VLOOKUP(A18,Story!C:D,2,FALSE),""))</f>
        <v/>
      </c>
      <c r="C18" s="87"/>
      <c r="D18" s="88" t="s">
        <v>279</v>
      </c>
      <c r="E18" s="86" t="s">
        <v>413</v>
      </c>
      <c r="F18" s="87" t="s">
        <v>77</v>
      </c>
      <c r="G18" s="88"/>
      <c r="H18" s="89">
        <f t="shared" si="6"/>
        <v>42863</v>
      </c>
      <c r="I18" s="89">
        <f t="shared" si="4"/>
        <v>42863</v>
      </c>
      <c r="J18" s="362"/>
      <c r="K18" s="362">
        <f t="shared" si="7"/>
        <v>6.5</v>
      </c>
      <c r="L18" s="88" t="s">
        <v>9</v>
      </c>
      <c r="M18" s="90">
        <v>1</v>
      </c>
      <c r="N18" s="356"/>
      <c r="O18" s="356">
        <v>6</v>
      </c>
      <c r="P18" s="356">
        <v>0.5</v>
      </c>
      <c r="Q18" s="356"/>
      <c r="R18" s="356"/>
      <c r="S18" s="356"/>
      <c r="T18" s="356"/>
      <c r="U18" s="356"/>
      <c r="V18" s="356"/>
      <c r="W18" s="356"/>
      <c r="X18" s="356"/>
      <c r="Y18" s="356"/>
      <c r="Z18" s="356"/>
      <c r="AA18" s="356"/>
      <c r="AB18" s="356"/>
      <c r="AC18" s="356"/>
      <c r="AD18" s="356"/>
      <c r="AE18" s="356"/>
      <c r="AF18" s="356"/>
      <c r="AG18" s="356"/>
      <c r="AH18" s="109"/>
    </row>
    <row r="19" spans="1:34" s="92" customFormat="1">
      <c r="A19" s="88"/>
      <c r="B19" s="86" t="str">
        <f>IF(A19="","",IFERROR(VLOOKUP(A19,Story!C:D,2,FALSE),""))</f>
        <v/>
      </c>
      <c r="C19" s="87"/>
      <c r="D19" s="88" t="s">
        <v>196</v>
      </c>
      <c r="E19" s="91" t="s">
        <v>427</v>
      </c>
      <c r="F19" s="87" t="s">
        <v>77</v>
      </c>
      <c r="G19" s="88"/>
      <c r="H19" s="89">
        <f>IF(E19="","",$H$1)</f>
        <v>42863</v>
      </c>
      <c r="I19" s="89">
        <f>IF(E19="","",IF(H19+J19/8&gt;$I$1,$I$1,H19+J19/8))</f>
        <v>42863</v>
      </c>
      <c r="J19" s="362"/>
      <c r="K19" s="362">
        <f t="shared" si="7"/>
        <v>14</v>
      </c>
      <c r="L19" s="88" t="s">
        <v>9</v>
      </c>
      <c r="M19" s="90">
        <v>1</v>
      </c>
      <c r="N19" s="356"/>
      <c r="O19" s="356"/>
      <c r="P19" s="356"/>
      <c r="Q19" s="356">
        <v>3</v>
      </c>
      <c r="R19" s="356">
        <v>4</v>
      </c>
      <c r="S19" s="356"/>
      <c r="T19" s="356"/>
      <c r="U19" s="356"/>
      <c r="V19" s="356">
        <v>2</v>
      </c>
      <c r="W19" s="356">
        <v>4</v>
      </c>
      <c r="X19" s="356">
        <v>1</v>
      </c>
      <c r="Y19" s="356"/>
      <c r="Z19" s="356"/>
      <c r="AA19" s="356"/>
      <c r="AB19" s="356"/>
      <c r="AC19" s="356"/>
      <c r="AD19" s="356"/>
      <c r="AE19" s="356"/>
      <c r="AF19" s="356"/>
      <c r="AG19" s="356"/>
      <c r="AH19" s="109"/>
    </row>
    <row r="20" spans="1:34" s="92" customFormat="1">
      <c r="A20" s="88"/>
      <c r="B20" s="86"/>
      <c r="C20" s="87"/>
      <c r="D20" s="88" t="s">
        <v>235</v>
      </c>
      <c r="E20" s="91" t="s">
        <v>419</v>
      </c>
      <c r="F20" s="87" t="s">
        <v>77</v>
      </c>
      <c r="G20" s="88"/>
      <c r="H20" s="89">
        <v>42867</v>
      </c>
      <c r="I20" s="89">
        <f t="shared" si="4"/>
        <v>42867</v>
      </c>
      <c r="J20" s="362"/>
      <c r="K20" s="362">
        <f t="shared" si="7"/>
        <v>2.5</v>
      </c>
      <c r="L20" s="88" t="s">
        <v>9</v>
      </c>
      <c r="M20" s="90">
        <v>1</v>
      </c>
      <c r="N20" s="356"/>
      <c r="O20" s="356"/>
      <c r="P20" s="356"/>
      <c r="Q20" s="356"/>
      <c r="R20" s="356">
        <v>1.5</v>
      </c>
      <c r="S20" s="356"/>
      <c r="T20" s="356"/>
      <c r="U20" s="356"/>
      <c r="V20" s="356"/>
      <c r="W20" s="356"/>
      <c r="X20" s="356"/>
      <c r="Y20" s="356">
        <v>1</v>
      </c>
      <c r="Z20" s="356"/>
      <c r="AA20" s="356"/>
      <c r="AB20" s="356"/>
      <c r="AC20" s="356"/>
      <c r="AD20" s="356"/>
      <c r="AE20" s="356"/>
      <c r="AF20" s="356"/>
      <c r="AG20" s="356"/>
      <c r="AH20" s="109"/>
    </row>
    <row r="21" spans="1:34" s="92" customFormat="1">
      <c r="A21" s="88"/>
      <c r="B21" s="86"/>
      <c r="C21" s="87"/>
      <c r="D21" s="88" t="s">
        <v>279</v>
      </c>
      <c r="E21" s="91" t="s">
        <v>422</v>
      </c>
      <c r="F21" s="87" t="s">
        <v>77</v>
      </c>
      <c r="G21" s="88"/>
      <c r="H21" s="89">
        <v>42870</v>
      </c>
      <c r="I21" s="89">
        <f t="shared" si="4"/>
        <v>42870</v>
      </c>
      <c r="J21" s="362"/>
      <c r="K21" s="362">
        <f t="shared" si="7"/>
        <v>6</v>
      </c>
      <c r="L21" s="88" t="s">
        <v>9</v>
      </c>
      <c r="M21" s="90">
        <v>1</v>
      </c>
      <c r="N21" s="356"/>
      <c r="O21" s="356"/>
      <c r="P21" s="356"/>
      <c r="Q21" s="356"/>
      <c r="R21" s="356"/>
      <c r="S21" s="356"/>
      <c r="T21" s="356"/>
      <c r="U21" s="356">
        <v>4</v>
      </c>
      <c r="V21" s="356"/>
      <c r="W21" s="356"/>
      <c r="X21" s="356"/>
      <c r="Y21" s="356"/>
      <c r="Z21" s="356"/>
      <c r="AA21" s="356"/>
      <c r="AB21" s="356">
        <v>2</v>
      </c>
      <c r="AC21" s="356"/>
      <c r="AD21" s="356"/>
      <c r="AE21" s="356"/>
      <c r="AF21" s="356"/>
      <c r="AG21" s="356"/>
      <c r="AH21" s="109"/>
    </row>
    <row r="22" spans="1:34" s="92" customFormat="1">
      <c r="A22" s="88"/>
      <c r="B22" s="86"/>
      <c r="C22" s="87"/>
      <c r="D22" s="88" t="s">
        <v>235</v>
      </c>
      <c r="E22" s="91" t="s">
        <v>440</v>
      </c>
      <c r="F22" s="87" t="s">
        <v>77</v>
      </c>
      <c r="G22" s="88"/>
      <c r="H22" s="89"/>
      <c r="I22" s="89"/>
      <c r="J22" s="362"/>
      <c r="K22" s="362">
        <f t="shared" si="7"/>
        <v>13</v>
      </c>
      <c r="L22" s="88" t="s">
        <v>16</v>
      </c>
      <c r="M22" s="90">
        <v>0.35</v>
      </c>
      <c r="N22" s="356"/>
      <c r="O22" s="356"/>
      <c r="P22" s="356"/>
      <c r="Q22" s="356"/>
      <c r="R22" s="356"/>
      <c r="S22" s="356"/>
      <c r="T22" s="356"/>
      <c r="U22" s="356"/>
      <c r="V22" s="356"/>
      <c r="W22" s="356">
        <v>2</v>
      </c>
      <c r="X22" s="356">
        <v>4</v>
      </c>
      <c r="Y22" s="356"/>
      <c r="Z22" s="356"/>
      <c r="AA22" s="356"/>
      <c r="AB22" s="356">
        <v>4</v>
      </c>
      <c r="AC22" s="356"/>
      <c r="AD22" s="356"/>
      <c r="AE22" s="356"/>
      <c r="AF22" s="356"/>
      <c r="AG22" s="356">
        <v>3</v>
      </c>
      <c r="AH22" s="109"/>
    </row>
    <row r="23" spans="1:34" s="92" customFormat="1">
      <c r="A23" s="88"/>
      <c r="B23" s="86" t="str">
        <f>IF(A23="","",IFERROR(VLOOKUP(A23,Story!C:D,2,FALSE),""))</f>
        <v/>
      </c>
      <c r="C23" s="87"/>
      <c r="D23" s="88" t="s">
        <v>204</v>
      </c>
      <c r="E23" s="91" t="s">
        <v>443</v>
      </c>
      <c r="F23" s="87" t="s">
        <v>77</v>
      </c>
      <c r="G23" s="88"/>
      <c r="H23" s="89">
        <f t="shared" si="6"/>
        <v>42863</v>
      </c>
      <c r="I23" s="89">
        <f t="shared" si="4"/>
        <v>42863</v>
      </c>
      <c r="J23" s="362"/>
      <c r="K23" s="362">
        <f t="shared" si="7"/>
        <v>9</v>
      </c>
      <c r="L23" s="88" t="s">
        <v>195</v>
      </c>
      <c r="M23" s="90">
        <v>0.4</v>
      </c>
      <c r="N23" s="356"/>
      <c r="O23" s="356"/>
      <c r="P23" s="356"/>
      <c r="Q23" s="356"/>
      <c r="R23" s="356"/>
      <c r="S23" s="356"/>
      <c r="T23" s="356"/>
      <c r="U23" s="356"/>
      <c r="V23" s="356"/>
      <c r="W23" s="356"/>
      <c r="X23" s="356"/>
      <c r="Y23" s="356">
        <v>4</v>
      </c>
      <c r="Z23" s="356"/>
      <c r="AA23" s="356"/>
      <c r="AB23" s="356">
        <v>1</v>
      </c>
      <c r="AC23" s="356"/>
      <c r="AD23" s="356"/>
      <c r="AE23" s="356"/>
      <c r="AF23" s="356">
        <v>2</v>
      </c>
      <c r="AG23" s="356">
        <v>2</v>
      </c>
      <c r="AH23" s="109"/>
    </row>
    <row r="24" spans="1:34" s="92" customFormat="1">
      <c r="A24" s="88"/>
      <c r="B24" s="86"/>
      <c r="C24" s="87"/>
      <c r="D24" s="88" t="s">
        <v>196</v>
      </c>
      <c r="E24" s="56" t="s">
        <v>537</v>
      </c>
      <c r="F24" s="87" t="s">
        <v>77</v>
      </c>
      <c r="G24" s="88"/>
      <c r="H24" s="89"/>
      <c r="I24" s="89"/>
      <c r="J24" s="362"/>
      <c r="K24" s="362">
        <f t="shared" si="7"/>
        <v>8</v>
      </c>
      <c r="L24" s="88" t="s">
        <v>16</v>
      </c>
      <c r="M24" s="90"/>
      <c r="N24" s="356"/>
      <c r="O24" s="356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A24" s="356"/>
      <c r="AB24" s="356"/>
      <c r="AC24" s="356">
        <v>8</v>
      </c>
      <c r="AD24" s="356"/>
      <c r="AE24" s="356"/>
      <c r="AF24" s="356"/>
      <c r="AG24" s="356"/>
      <c r="AH24" s="109"/>
    </row>
    <row r="25" spans="1:34" s="92" customFormat="1">
      <c r="A25" s="88"/>
      <c r="B25" s="86"/>
      <c r="C25" s="87"/>
      <c r="D25" s="88" t="s">
        <v>219</v>
      </c>
      <c r="E25" s="56" t="s">
        <v>538</v>
      </c>
      <c r="F25" s="87" t="s">
        <v>77</v>
      </c>
      <c r="G25" s="88"/>
      <c r="H25" s="89"/>
      <c r="I25" s="89"/>
      <c r="J25" s="362"/>
      <c r="K25" s="362">
        <f t="shared" si="7"/>
        <v>8</v>
      </c>
      <c r="L25" s="88" t="s">
        <v>248</v>
      </c>
      <c r="M25" s="90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>
        <v>8</v>
      </c>
      <c r="AE25" s="356"/>
      <c r="AF25" s="356"/>
      <c r="AG25" s="356"/>
      <c r="AH25" s="109"/>
    </row>
    <row r="26" spans="1:34" s="92" customFormat="1">
      <c r="A26" s="88"/>
      <c r="B26" s="86"/>
      <c r="C26" s="87"/>
      <c r="D26" s="88" t="s">
        <v>196</v>
      </c>
      <c r="E26" s="56" t="s">
        <v>539</v>
      </c>
      <c r="F26" s="87" t="s">
        <v>77</v>
      </c>
      <c r="G26" s="88"/>
      <c r="H26" s="89"/>
      <c r="I26" s="89"/>
      <c r="J26" s="362"/>
      <c r="K26" s="362">
        <f t="shared" si="7"/>
        <v>0</v>
      </c>
      <c r="L26" s="88" t="s">
        <v>334</v>
      </c>
      <c r="M26" s="90"/>
      <c r="N26" s="356"/>
      <c r="O26" s="356"/>
      <c r="P26" s="356"/>
      <c r="Q26" s="356"/>
      <c r="R26" s="356"/>
      <c r="S26" s="356"/>
      <c r="T26" s="356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109"/>
    </row>
    <row r="27" spans="1:34" s="92" customFormat="1">
      <c r="A27" s="88"/>
      <c r="B27" s="86"/>
      <c r="C27" s="87"/>
      <c r="D27" s="88" t="s">
        <v>219</v>
      </c>
      <c r="E27" s="56" t="s">
        <v>545</v>
      </c>
      <c r="F27" s="87" t="s">
        <v>77</v>
      </c>
      <c r="G27" s="88"/>
      <c r="H27" s="89"/>
      <c r="I27" s="89"/>
      <c r="J27" s="362"/>
      <c r="K27" s="362">
        <f t="shared" si="7"/>
        <v>13</v>
      </c>
      <c r="L27" s="88"/>
      <c r="M27" s="90"/>
      <c r="N27" s="356"/>
      <c r="O27" s="356"/>
      <c r="P27" s="356"/>
      <c r="Q27" s="356"/>
      <c r="R27" s="356"/>
      <c r="S27" s="356"/>
      <c r="T27" s="356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  <c r="AE27" s="356">
        <v>8</v>
      </c>
      <c r="AF27" s="356">
        <v>5</v>
      </c>
      <c r="AG27" s="356"/>
      <c r="AH27" s="109"/>
    </row>
    <row r="28" spans="1:34" s="92" customFormat="1">
      <c r="A28" s="88"/>
      <c r="B28" s="86"/>
      <c r="C28" s="87"/>
      <c r="D28" s="88" t="s">
        <v>279</v>
      </c>
      <c r="E28" s="56" t="s">
        <v>547</v>
      </c>
      <c r="F28" s="87" t="s">
        <v>59</v>
      </c>
      <c r="G28" s="88"/>
      <c r="H28" s="89"/>
      <c r="I28" s="89"/>
      <c r="J28" s="362"/>
      <c r="K28" s="362">
        <f t="shared" si="7"/>
        <v>11</v>
      </c>
      <c r="L28" s="88" t="s">
        <v>16</v>
      </c>
      <c r="M28" s="90">
        <v>0.5</v>
      </c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>
        <v>7</v>
      </c>
      <c r="AE28" s="356">
        <v>4</v>
      </c>
      <c r="AF28" s="356"/>
      <c r="AG28" s="356"/>
      <c r="AH28" s="109"/>
    </row>
    <row r="29" spans="1:34" s="92" customFormat="1">
      <c r="A29" s="88"/>
      <c r="B29" s="86"/>
      <c r="C29" s="87"/>
      <c r="D29" s="88" t="s">
        <v>279</v>
      </c>
      <c r="E29" s="56" t="s">
        <v>546</v>
      </c>
      <c r="F29" s="87" t="s">
        <v>59</v>
      </c>
      <c r="G29" s="88"/>
      <c r="H29" s="89"/>
      <c r="I29" s="89"/>
      <c r="J29" s="362"/>
      <c r="K29" s="362">
        <f t="shared" si="7"/>
        <v>10</v>
      </c>
      <c r="L29" s="88" t="s">
        <v>16</v>
      </c>
      <c r="M29" s="90">
        <v>0.6</v>
      </c>
      <c r="N29" s="356"/>
      <c r="O29" s="356"/>
      <c r="P29" s="356"/>
      <c r="Q29" s="356"/>
      <c r="R29" s="356"/>
      <c r="S29" s="356"/>
      <c r="T29" s="356"/>
      <c r="U29" s="356"/>
      <c r="V29" s="356"/>
      <c r="W29" s="356"/>
      <c r="X29" s="356"/>
      <c r="Y29" s="356"/>
      <c r="Z29" s="356"/>
      <c r="AA29" s="356"/>
      <c r="AB29" s="356"/>
      <c r="AC29" s="356"/>
      <c r="AD29" s="356"/>
      <c r="AE29" s="356">
        <v>3</v>
      </c>
      <c r="AF29" s="356">
        <v>7</v>
      </c>
      <c r="AG29" s="356"/>
      <c r="AH29" s="109"/>
    </row>
    <row r="30" spans="1:34" s="92" customFormat="1">
      <c r="A30" s="88" t="s">
        <v>437</v>
      </c>
      <c r="B30" s="86" t="str">
        <f>IF(A30="","",IFERROR(VLOOKUP(A30,Story!C:D,2,FALSE),""))</f>
        <v>框架 - 扩展点管理器</v>
      </c>
      <c r="C30" s="87"/>
      <c r="D30" s="88"/>
      <c r="E30" s="91"/>
      <c r="F30" s="87"/>
      <c r="G30" s="88"/>
      <c r="H30" s="89" t="str">
        <f t="shared" si="6"/>
        <v/>
      </c>
      <c r="I30" s="89" t="str">
        <f t="shared" si="4"/>
        <v/>
      </c>
      <c r="J30" s="362"/>
      <c r="K30" s="362"/>
      <c r="L30" s="88"/>
      <c r="M30" s="90"/>
      <c r="N30" s="356"/>
      <c r="O30" s="356"/>
      <c r="P30" s="356"/>
      <c r="Q30" s="356"/>
      <c r="R30" s="356"/>
      <c r="S30" s="356"/>
      <c r="T30" s="356"/>
      <c r="U30" s="356"/>
      <c r="V30" s="356"/>
      <c r="W30" s="356"/>
      <c r="X30" s="356"/>
      <c r="Y30" s="356"/>
      <c r="Z30" s="356"/>
      <c r="AA30" s="356"/>
      <c r="AB30" s="356"/>
      <c r="AC30" s="356"/>
      <c r="AD30" s="356"/>
      <c r="AE30" s="356"/>
      <c r="AF30" s="356"/>
      <c r="AG30" s="356"/>
      <c r="AH30" s="109"/>
    </row>
    <row r="31" spans="1:34" s="92" customFormat="1">
      <c r="A31" s="88"/>
      <c r="B31" s="86" t="str">
        <f>IF(A31="","",IFERROR(VLOOKUP(A31,Story!C:D,2,FALSE),""))</f>
        <v/>
      </c>
      <c r="C31" s="87"/>
      <c r="D31" s="88" t="s">
        <v>223</v>
      </c>
      <c r="E31" s="91" t="s">
        <v>439</v>
      </c>
      <c r="F31" s="87" t="s">
        <v>59</v>
      </c>
      <c r="G31" s="88"/>
      <c r="H31" s="89">
        <v>42871</v>
      </c>
      <c r="I31" s="89">
        <f t="shared" si="4"/>
        <v>42871</v>
      </c>
      <c r="J31" s="362"/>
      <c r="K31" s="362">
        <f t="shared" si="7"/>
        <v>12</v>
      </c>
      <c r="L31" s="88" t="s">
        <v>9</v>
      </c>
      <c r="M31" s="90">
        <f t="shared" si="5"/>
        <v>1</v>
      </c>
      <c r="N31" s="356"/>
      <c r="O31" s="356"/>
      <c r="P31" s="356"/>
      <c r="Q31" s="356"/>
      <c r="R31" s="356"/>
      <c r="S31" s="356"/>
      <c r="T31" s="356"/>
      <c r="U31" s="356"/>
      <c r="V31" s="356">
        <v>4</v>
      </c>
      <c r="W31" s="356">
        <v>8</v>
      </c>
      <c r="X31" s="356"/>
      <c r="Y31" s="356"/>
      <c r="Z31" s="356"/>
      <c r="AA31" s="356"/>
      <c r="AB31" s="356"/>
      <c r="AC31" s="356"/>
      <c r="AD31" s="356"/>
      <c r="AE31" s="356"/>
      <c r="AF31" s="356"/>
      <c r="AG31" s="356"/>
      <c r="AH31" s="109"/>
    </row>
    <row r="32" spans="1:34" s="92" customFormat="1">
      <c r="A32" s="88" t="s">
        <v>180</v>
      </c>
      <c r="B32" s="86" t="str">
        <f>IF(A32="","",IFERROR(VLOOKUP(A32,Story!C:D,2,FALSE),""))</f>
        <v>插件信息编辑器</v>
      </c>
      <c r="C32" s="87"/>
      <c r="D32" s="88"/>
      <c r="E32" s="86"/>
      <c r="F32" s="87"/>
      <c r="G32" s="88"/>
      <c r="H32" s="89" t="str">
        <f t="shared" si="6"/>
        <v/>
      </c>
      <c r="I32" s="89" t="str">
        <f t="shared" si="4"/>
        <v/>
      </c>
      <c r="J32" s="362"/>
      <c r="K32" s="362"/>
      <c r="L32" s="88"/>
      <c r="M32" s="90"/>
      <c r="N32" s="356"/>
      <c r="O32" s="356"/>
      <c r="P32" s="356"/>
      <c r="Q32" s="356"/>
      <c r="R32" s="356"/>
      <c r="S32" s="356"/>
      <c r="T32" s="356"/>
      <c r="U32" s="356"/>
      <c r="V32" s="356"/>
      <c r="W32" s="356"/>
      <c r="X32" s="356"/>
      <c r="Y32" s="356"/>
      <c r="Z32" s="356"/>
      <c r="AA32" s="356"/>
      <c r="AB32" s="356"/>
      <c r="AC32" s="356"/>
      <c r="AD32" s="356"/>
      <c r="AE32" s="356"/>
      <c r="AF32" s="356"/>
      <c r="AG32" s="356"/>
      <c r="AH32" s="109"/>
    </row>
    <row r="33" spans="1:34" s="92" customFormat="1">
      <c r="A33" s="88"/>
      <c r="B33" s="86" t="str">
        <f>IF(A33="","",IFERROR(VLOOKUP(A33,Story!C:D,2,FALSE),""))</f>
        <v/>
      </c>
      <c r="C33" s="87"/>
      <c r="D33" s="88" t="s">
        <v>223</v>
      </c>
      <c r="E33" s="91" t="s">
        <v>428</v>
      </c>
      <c r="F33" s="87" t="s">
        <v>30</v>
      </c>
      <c r="G33" s="88"/>
      <c r="H33" s="89">
        <f t="shared" si="6"/>
        <v>42863</v>
      </c>
      <c r="I33" s="89">
        <f t="shared" si="4"/>
        <v>42863</v>
      </c>
      <c r="J33" s="362"/>
      <c r="K33" s="362">
        <f t="shared" si="7"/>
        <v>24</v>
      </c>
      <c r="L33" s="88" t="s">
        <v>9</v>
      </c>
      <c r="M33" s="90">
        <f t="shared" si="5"/>
        <v>1</v>
      </c>
      <c r="N33" s="356"/>
      <c r="O33" s="356"/>
      <c r="P33" s="356">
        <v>8</v>
      </c>
      <c r="Q33" s="356">
        <v>8</v>
      </c>
      <c r="R33" s="356">
        <v>8</v>
      </c>
      <c r="S33" s="356"/>
      <c r="T33" s="356"/>
      <c r="U33" s="356"/>
      <c r="V33" s="356"/>
      <c r="W33" s="356"/>
      <c r="X33" s="356"/>
      <c r="Y33" s="356"/>
      <c r="Z33" s="356"/>
      <c r="AA33" s="356"/>
      <c r="AB33" s="356"/>
      <c r="AC33" s="356"/>
      <c r="AD33" s="356"/>
      <c r="AE33" s="356"/>
      <c r="AF33" s="356"/>
      <c r="AG33" s="356"/>
      <c r="AH33" s="109"/>
    </row>
    <row r="34" spans="1:34" s="92" customFormat="1">
      <c r="A34" s="88"/>
      <c r="B34" s="86" t="str">
        <f>IF(A34="","",IFERROR(VLOOKUP(A34,Story!C:D,2,FALSE),""))</f>
        <v/>
      </c>
      <c r="C34" s="87"/>
      <c r="D34" s="88" t="s">
        <v>165</v>
      </c>
      <c r="E34" s="91" t="s">
        <v>367</v>
      </c>
      <c r="F34" s="87" t="s">
        <v>233</v>
      </c>
      <c r="G34" s="88"/>
      <c r="H34" s="89">
        <f t="shared" si="6"/>
        <v>42863</v>
      </c>
      <c r="I34" s="89">
        <f t="shared" si="4"/>
        <v>42863</v>
      </c>
      <c r="J34" s="362"/>
      <c r="K34" s="362">
        <f t="shared" si="7"/>
        <v>9</v>
      </c>
      <c r="L34" s="88" t="s">
        <v>9</v>
      </c>
      <c r="M34" s="90">
        <f t="shared" si="5"/>
        <v>1</v>
      </c>
      <c r="N34" s="356"/>
      <c r="O34" s="356"/>
      <c r="P34" s="356"/>
      <c r="Q34" s="356">
        <v>1</v>
      </c>
      <c r="R34" s="356">
        <v>4</v>
      </c>
      <c r="S34" s="356"/>
      <c r="T34" s="356"/>
      <c r="U34" s="356">
        <v>4</v>
      </c>
      <c r="V34" s="356"/>
      <c r="W34" s="356"/>
      <c r="X34" s="356"/>
      <c r="Y34" s="356"/>
      <c r="Z34" s="356"/>
      <c r="AA34" s="356"/>
      <c r="AB34" s="356"/>
      <c r="AC34" s="356"/>
      <c r="AD34" s="356"/>
      <c r="AE34" s="356"/>
      <c r="AF34" s="356"/>
      <c r="AG34" s="356"/>
      <c r="AH34" s="109"/>
    </row>
    <row r="35" spans="1:34" s="92" customFormat="1">
      <c r="A35" s="88" t="s">
        <v>182</v>
      </c>
      <c r="B35" s="86" t="str">
        <f>IF(A35="","",IFERROR(VLOOKUP(A35,Story!C:D,2,FALSE),""))</f>
        <v>扩展点文件编辑器</v>
      </c>
      <c r="C35" s="87"/>
      <c r="D35" s="88"/>
      <c r="E35" s="86"/>
      <c r="F35" s="87"/>
      <c r="G35" s="88"/>
      <c r="H35" s="89" t="str">
        <f t="shared" si="6"/>
        <v/>
      </c>
      <c r="I35" s="89" t="str">
        <f t="shared" si="4"/>
        <v/>
      </c>
      <c r="J35" s="362"/>
      <c r="K35" s="362"/>
      <c r="L35" s="88"/>
      <c r="M35" s="90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109"/>
    </row>
    <row r="36" spans="1:34" s="92" customFormat="1">
      <c r="A36" s="88"/>
      <c r="B36" s="86" t="str">
        <f>IF(A36="","",IFERROR(VLOOKUP(A36,Story!C:D,2,FALSE),""))</f>
        <v/>
      </c>
      <c r="C36" s="87"/>
      <c r="D36" s="88" t="s">
        <v>223</v>
      </c>
      <c r="E36" s="91" t="s">
        <v>428</v>
      </c>
      <c r="F36" s="87" t="s">
        <v>30</v>
      </c>
      <c r="G36" s="88"/>
      <c r="H36" s="89">
        <f t="shared" si="6"/>
        <v>42863</v>
      </c>
      <c r="I36" s="89">
        <f t="shared" si="4"/>
        <v>42863</v>
      </c>
      <c r="J36" s="362"/>
      <c r="K36" s="362">
        <f t="shared" si="7"/>
        <v>40</v>
      </c>
      <c r="L36" s="88" t="s">
        <v>16</v>
      </c>
      <c r="M36" s="90">
        <v>0.5</v>
      </c>
      <c r="N36" s="356"/>
      <c r="O36" s="356"/>
      <c r="P36" s="356"/>
      <c r="Q36" s="356"/>
      <c r="R36" s="356"/>
      <c r="S36" s="356"/>
      <c r="T36" s="356"/>
      <c r="U36" s="356"/>
      <c r="V36" s="356">
        <v>8</v>
      </c>
      <c r="W36" s="356">
        <v>8</v>
      </c>
      <c r="X36" s="356">
        <v>8</v>
      </c>
      <c r="Y36" s="356">
        <v>8</v>
      </c>
      <c r="Z36" s="356"/>
      <c r="AA36" s="356"/>
      <c r="AB36" s="356">
        <v>8</v>
      </c>
      <c r="AC36" s="356"/>
      <c r="AD36" s="356"/>
      <c r="AE36" s="356"/>
      <c r="AF36" s="356"/>
      <c r="AG36" s="356"/>
      <c r="AH36" s="109"/>
    </row>
    <row r="37" spans="1:34" s="92" customFormat="1">
      <c r="A37" s="88"/>
      <c r="B37" s="86"/>
      <c r="C37" s="87"/>
      <c r="D37" s="88" t="s">
        <v>235</v>
      </c>
      <c r="E37" s="56" t="s">
        <v>549</v>
      </c>
      <c r="F37" s="87" t="s">
        <v>206</v>
      </c>
      <c r="G37" s="88"/>
      <c r="H37" s="89">
        <f t="shared" si="6"/>
        <v>42863</v>
      </c>
      <c r="I37" s="89">
        <f t="shared" si="4"/>
        <v>42863</v>
      </c>
      <c r="J37" s="362"/>
      <c r="K37" s="362">
        <f t="shared" si="7"/>
        <v>5</v>
      </c>
      <c r="L37" s="88" t="s">
        <v>9</v>
      </c>
      <c r="M37" s="106">
        <v>1</v>
      </c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>
        <v>3</v>
      </c>
      <c r="AG37" s="356">
        <v>2</v>
      </c>
      <c r="AH37" s="109"/>
    </row>
    <row r="38" spans="1:34" s="92" customFormat="1">
      <c r="A38" s="88"/>
      <c r="B38" s="86"/>
      <c r="C38" s="87"/>
      <c r="D38" s="88" t="s">
        <v>219</v>
      </c>
      <c r="E38" s="56" t="s">
        <v>550</v>
      </c>
      <c r="F38" s="87" t="s">
        <v>206</v>
      </c>
      <c r="G38" s="88"/>
      <c r="H38" s="89">
        <f t="shared" si="6"/>
        <v>42863</v>
      </c>
      <c r="I38" s="89">
        <f t="shared" si="4"/>
        <v>42863</v>
      </c>
      <c r="J38" s="362"/>
      <c r="K38" s="362">
        <f>SUM(N38:AG38)</f>
        <v>11</v>
      </c>
      <c r="L38" s="88" t="s">
        <v>9</v>
      </c>
      <c r="M38" s="106">
        <v>1</v>
      </c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>
        <v>4</v>
      </c>
      <c r="AF38" s="356">
        <v>5</v>
      </c>
      <c r="AG38" s="356">
        <v>2</v>
      </c>
      <c r="AH38" s="109"/>
    </row>
    <row r="39" spans="1:34" s="92" customFormat="1">
      <c r="A39" s="88"/>
      <c r="B39" s="86" t="str">
        <f>IF(A39="","",IFERROR(VLOOKUP(A39,Story!C:D,2,FALSE),""))</f>
        <v/>
      </c>
      <c r="C39" s="87"/>
      <c r="D39" s="88" t="s">
        <v>165</v>
      </c>
      <c r="E39" s="91" t="s">
        <v>367</v>
      </c>
      <c r="F39" s="87" t="s">
        <v>233</v>
      </c>
      <c r="G39" s="88"/>
      <c r="H39" s="89">
        <f t="shared" si="6"/>
        <v>42863</v>
      </c>
      <c r="I39" s="89">
        <f t="shared" si="4"/>
        <v>42863</v>
      </c>
      <c r="J39" s="362"/>
      <c r="K39" s="362">
        <f t="shared" si="7"/>
        <v>35</v>
      </c>
      <c r="L39" s="88" t="s">
        <v>16</v>
      </c>
      <c r="M39" s="90">
        <f t="shared" si="5"/>
        <v>0.1</v>
      </c>
      <c r="N39" s="356"/>
      <c r="O39" s="356"/>
      <c r="P39" s="356"/>
      <c r="Q39" s="356">
        <v>1</v>
      </c>
      <c r="R39" s="356">
        <v>3</v>
      </c>
      <c r="S39" s="356"/>
      <c r="T39" s="356"/>
      <c r="U39" s="356">
        <v>2</v>
      </c>
      <c r="V39" s="356">
        <v>3</v>
      </c>
      <c r="W39" s="356">
        <v>8</v>
      </c>
      <c r="X39" s="356">
        <v>7</v>
      </c>
      <c r="Y39" s="356">
        <v>3</v>
      </c>
      <c r="Z39" s="356"/>
      <c r="AA39" s="356"/>
      <c r="AB39" s="356"/>
      <c r="AC39" s="356"/>
      <c r="AD39" s="356"/>
      <c r="AE39" s="356">
        <v>7</v>
      </c>
      <c r="AF39" s="356">
        <v>1</v>
      </c>
      <c r="AG39" s="356"/>
      <c r="AH39" s="109"/>
    </row>
    <row r="40" spans="1:34" s="92" customFormat="1">
      <c r="A40" s="88" t="s">
        <v>184</v>
      </c>
      <c r="B40" s="86" t="str">
        <f>IF(A40="","",IFERROR(VLOOKUP(A40,Story!C:D,2,FALSE),""))</f>
        <v>动态布局编辑器</v>
      </c>
      <c r="C40" s="87"/>
      <c r="D40" s="88"/>
      <c r="E40" s="86"/>
      <c r="F40" s="87"/>
      <c r="G40" s="88"/>
      <c r="H40" s="89" t="str">
        <f t="shared" si="6"/>
        <v/>
      </c>
      <c r="I40" s="89" t="str">
        <f t="shared" si="4"/>
        <v/>
      </c>
      <c r="J40" s="362"/>
      <c r="K40" s="362"/>
      <c r="L40" s="24"/>
      <c r="M40" s="90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  <c r="AE40" s="356"/>
      <c r="AF40" s="356"/>
      <c r="AG40" s="356"/>
      <c r="AH40" s="109"/>
    </row>
    <row r="41" spans="1:34" s="92" customFormat="1">
      <c r="A41" s="88"/>
      <c r="B41" s="86" t="str">
        <f>IF(A41="","",IFERROR(VLOOKUP(A41,Story!C:D,2,FALSE),""))</f>
        <v/>
      </c>
      <c r="C41" s="87"/>
      <c r="D41" s="88" t="s">
        <v>223</v>
      </c>
      <c r="E41" s="91" t="s">
        <v>536</v>
      </c>
      <c r="F41" s="87" t="s">
        <v>30</v>
      </c>
      <c r="G41" s="88"/>
      <c r="H41" s="89">
        <f t="shared" si="6"/>
        <v>42863</v>
      </c>
      <c r="I41" s="89">
        <f t="shared" si="4"/>
        <v>42863</v>
      </c>
      <c r="J41" s="362"/>
      <c r="K41" s="362">
        <f t="shared" si="7"/>
        <v>48</v>
      </c>
      <c r="L41" s="88" t="s">
        <v>16</v>
      </c>
      <c r="M41" s="90">
        <v>0.7</v>
      </c>
      <c r="N41" s="356"/>
      <c r="O41" s="356"/>
      <c r="P41" s="356"/>
      <c r="Q41" s="356"/>
      <c r="R41" s="356"/>
      <c r="S41" s="356"/>
      <c r="T41" s="356"/>
      <c r="U41" s="356">
        <v>8</v>
      </c>
      <c r="V41" s="356"/>
      <c r="W41" s="356"/>
      <c r="X41" s="356"/>
      <c r="Y41" s="356"/>
      <c r="Z41" s="356"/>
      <c r="AA41" s="356"/>
      <c r="AB41" s="356"/>
      <c r="AC41" s="356">
        <v>8</v>
      </c>
      <c r="AD41" s="356">
        <v>8</v>
      </c>
      <c r="AE41" s="356">
        <v>8</v>
      </c>
      <c r="AF41" s="356">
        <v>8</v>
      </c>
      <c r="AG41" s="356">
        <v>8</v>
      </c>
      <c r="AH41" s="109"/>
    </row>
    <row r="42" spans="1:34" s="92" customFormat="1">
      <c r="A42" s="88"/>
      <c r="B42" s="86"/>
      <c r="C42" s="87"/>
      <c r="D42" s="88" t="s">
        <v>265</v>
      </c>
      <c r="E42" s="56" t="s">
        <v>540</v>
      </c>
      <c r="F42" s="87" t="s">
        <v>59</v>
      </c>
      <c r="G42" s="88"/>
      <c r="H42" s="89">
        <f t="shared" si="6"/>
        <v>42863</v>
      </c>
      <c r="I42" s="89">
        <f t="shared" si="4"/>
        <v>42863</v>
      </c>
      <c r="J42" s="362"/>
      <c r="K42" s="362">
        <f t="shared" si="7"/>
        <v>4</v>
      </c>
      <c r="L42" s="88" t="s">
        <v>16</v>
      </c>
      <c r="M42" s="90">
        <f>IF(L42="未开始",0,IF(L42="已完成",1, 0.1))</f>
        <v>0.1</v>
      </c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>
        <v>4</v>
      </c>
      <c r="AD42" s="356"/>
      <c r="AE42" s="356"/>
      <c r="AF42" s="356"/>
      <c r="AG42" s="356"/>
      <c r="AH42" s="109"/>
    </row>
    <row r="43" spans="1:34" s="92" customFormat="1">
      <c r="A43" s="88"/>
      <c r="B43" s="86" t="str">
        <f>IF(A43="","",IFERROR(VLOOKUP(A43,Story!C:D,2,FALSE),""))</f>
        <v/>
      </c>
      <c r="C43" s="87"/>
      <c r="D43" s="88" t="s">
        <v>165</v>
      </c>
      <c r="E43" s="91" t="s">
        <v>367</v>
      </c>
      <c r="F43" s="87" t="s">
        <v>233</v>
      </c>
      <c r="G43" s="88"/>
      <c r="H43" s="89">
        <f t="shared" si="6"/>
        <v>42863</v>
      </c>
      <c r="I43" s="89">
        <f t="shared" si="4"/>
        <v>42863</v>
      </c>
      <c r="J43" s="362"/>
      <c r="K43" s="362">
        <f t="shared" si="7"/>
        <v>5</v>
      </c>
      <c r="L43" s="88" t="s">
        <v>16</v>
      </c>
      <c r="M43" s="90">
        <f t="shared" si="5"/>
        <v>0.1</v>
      </c>
      <c r="N43" s="356"/>
      <c r="O43" s="356"/>
      <c r="P43" s="356"/>
      <c r="Q43" s="356">
        <v>1</v>
      </c>
      <c r="R43" s="356">
        <v>1</v>
      </c>
      <c r="S43" s="356"/>
      <c r="T43" s="356"/>
      <c r="U43" s="356">
        <v>2</v>
      </c>
      <c r="V43" s="356">
        <v>1</v>
      </c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109"/>
    </row>
    <row r="44" spans="1:34" s="92" customFormat="1">
      <c r="A44" s="88"/>
      <c r="B44" s="86" t="str">
        <f>IF(A44="","",IFERROR(VLOOKUP(A44,Story!C:D,2,FALSE),""))</f>
        <v/>
      </c>
      <c r="C44" s="87"/>
      <c r="D44" s="88" t="s">
        <v>231</v>
      </c>
      <c r="E44" s="56" t="s">
        <v>543</v>
      </c>
      <c r="F44" s="87" t="s">
        <v>233</v>
      </c>
      <c r="G44" s="88"/>
      <c r="H44" s="89">
        <f t="shared" ref="H44" si="8">IF(E44="","",$H$1)</f>
        <v>42863</v>
      </c>
      <c r="I44" s="89">
        <f t="shared" ref="I44" si="9">IF(E44="","",IF(H44+J44/8&gt;$I$1,$I$1,H44+J44/8))</f>
        <v>42863</v>
      </c>
      <c r="J44" s="362"/>
      <c r="K44" s="362">
        <f t="shared" ref="K44" si="10">SUM(N44:AG44)</f>
        <v>24</v>
      </c>
      <c r="L44" s="88" t="s">
        <v>9</v>
      </c>
      <c r="M44" s="90">
        <f t="shared" ref="M44" si="11">IF(L44="未开始",0,IF(L44="已完成",1, 0.1))</f>
        <v>1</v>
      </c>
      <c r="N44" s="356"/>
      <c r="O44" s="356"/>
      <c r="P44" s="356"/>
      <c r="Q44" s="356"/>
      <c r="R44" s="356"/>
      <c r="S44" s="356"/>
      <c r="T44" s="356"/>
      <c r="U44" s="356"/>
      <c r="V44" s="356"/>
      <c r="W44" s="356"/>
      <c r="X44" s="356"/>
      <c r="Y44" s="356"/>
      <c r="Z44" s="356"/>
      <c r="AA44" s="356"/>
      <c r="AB44" s="356"/>
      <c r="AC44" s="356">
        <v>8</v>
      </c>
      <c r="AD44" s="356"/>
      <c r="AE44" s="356">
        <v>1</v>
      </c>
      <c r="AF44" s="356">
        <v>7</v>
      </c>
      <c r="AG44" s="356">
        <v>8</v>
      </c>
      <c r="AH44" s="109"/>
    </row>
    <row r="45" spans="1:34" s="92" customFormat="1">
      <c r="A45" s="85" t="s">
        <v>370</v>
      </c>
      <c r="B45" s="86" t="str">
        <f>IF(A45="","",IFERROR(VLOOKUP(A45,Story!C:D,2,FALSE),""))</f>
        <v>应用部署工具 - bug fixing</v>
      </c>
      <c r="C45" s="87"/>
      <c r="D45" s="88"/>
      <c r="E45" s="86"/>
      <c r="F45" s="87"/>
      <c r="G45" s="88"/>
      <c r="H45" s="89" t="str">
        <f t="shared" si="6"/>
        <v/>
      </c>
      <c r="I45" s="89" t="str">
        <f t="shared" si="4"/>
        <v/>
      </c>
      <c r="J45" s="362"/>
      <c r="K45" s="362"/>
      <c r="L45" s="88"/>
      <c r="M45" s="90"/>
      <c r="N45" s="356"/>
      <c r="O45" s="356"/>
      <c r="P45" s="356"/>
      <c r="Q45" s="356"/>
      <c r="R45" s="356"/>
      <c r="S45" s="356"/>
      <c r="T45" s="356"/>
      <c r="U45" s="356"/>
      <c r="V45" s="356"/>
      <c r="W45" s="356"/>
      <c r="X45" s="356"/>
      <c r="Y45" s="356"/>
      <c r="Z45" s="356"/>
      <c r="AA45" s="356"/>
      <c r="AB45" s="356"/>
      <c r="AC45" s="356"/>
      <c r="AD45" s="356"/>
      <c r="AE45" s="356"/>
      <c r="AF45" s="356"/>
      <c r="AG45" s="356"/>
      <c r="AH45" s="109"/>
    </row>
    <row r="46" spans="1:34" s="92" customFormat="1">
      <c r="A46" s="88"/>
      <c r="B46" s="86" t="str">
        <f>IF(A46="","",IFERROR(VLOOKUP(A46,Story!C:D,2,FALSE),""))</f>
        <v/>
      </c>
      <c r="C46" s="87"/>
      <c r="D46" s="88" t="s">
        <v>223</v>
      </c>
      <c r="E46" s="91" t="s">
        <v>428</v>
      </c>
      <c r="F46" s="87" t="s">
        <v>59</v>
      </c>
      <c r="G46" s="88"/>
      <c r="H46" s="89">
        <f t="shared" si="6"/>
        <v>42863</v>
      </c>
      <c r="I46" s="89">
        <f t="shared" si="4"/>
        <v>42863</v>
      </c>
      <c r="J46" s="362"/>
      <c r="K46" s="362">
        <f t="shared" si="7"/>
        <v>12.5</v>
      </c>
      <c r="L46" s="88" t="s">
        <v>9</v>
      </c>
      <c r="M46" s="90">
        <f t="shared" si="5"/>
        <v>1</v>
      </c>
      <c r="N46" s="356"/>
      <c r="O46" s="356"/>
      <c r="P46" s="356">
        <v>3.5</v>
      </c>
      <c r="Q46" s="356">
        <v>7</v>
      </c>
      <c r="R46" s="356">
        <v>2</v>
      </c>
      <c r="S46" s="356"/>
      <c r="T46" s="356"/>
      <c r="U46" s="356"/>
      <c r="V46" s="356"/>
      <c r="W46" s="356"/>
      <c r="X46" s="356"/>
      <c r="Y46" s="356"/>
      <c r="Z46" s="356"/>
      <c r="AA46" s="356"/>
      <c r="AB46" s="356"/>
      <c r="AC46" s="356"/>
      <c r="AD46" s="356"/>
      <c r="AE46" s="356"/>
      <c r="AF46" s="356"/>
      <c r="AG46" s="356"/>
      <c r="AH46" s="109"/>
    </row>
    <row r="47" spans="1:34" s="92" customFormat="1">
      <c r="A47" s="88"/>
      <c r="B47" s="86" t="str">
        <f>IF(A47="","",IFERROR(VLOOKUP(A47,Story!C:D,2,FALSE),""))</f>
        <v/>
      </c>
      <c r="C47" s="87"/>
      <c r="D47" s="88" t="s">
        <v>165</v>
      </c>
      <c r="E47" s="56" t="s">
        <v>541</v>
      </c>
      <c r="F47" s="87" t="s">
        <v>206</v>
      </c>
      <c r="G47" s="88"/>
      <c r="H47" s="89">
        <f t="shared" si="6"/>
        <v>42863</v>
      </c>
      <c r="I47" s="89">
        <f t="shared" si="4"/>
        <v>42863</v>
      </c>
      <c r="J47" s="362"/>
      <c r="K47" s="362">
        <f t="shared" si="7"/>
        <v>12</v>
      </c>
      <c r="L47" s="88" t="s">
        <v>16</v>
      </c>
      <c r="M47" s="90">
        <f>IF(L47="未开始",0,IF(L47="已完成",1, 0.1))</f>
        <v>0.1</v>
      </c>
      <c r="N47" s="356"/>
      <c r="O47" s="356"/>
      <c r="P47" s="356">
        <v>2</v>
      </c>
      <c r="Q47" s="356"/>
      <c r="R47" s="356">
        <v>2</v>
      </c>
      <c r="S47" s="356"/>
      <c r="T47" s="356"/>
      <c r="U47" s="356"/>
      <c r="V47" s="356"/>
      <c r="W47" s="356"/>
      <c r="X47" s="356">
        <v>4</v>
      </c>
      <c r="Y47" s="356">
        <v>4</v>
      </c>
      <c r="Z47" s="356"/>
      <c r="AA47" s="356"/>
      <c r="AB47" s="356"/>
      <c r="AC47" s="356"/>
      <c r="AD47" s="356"/>
      <c r="AE47" s="356"/>
      <c r="AF47" s="356"/>
      <c r="AG47" s="356"/>
      <c r="AH47" s="109"/>
    </row>
    <row r="48" spans="1:34" s="92" customFormat="1" ht="18.75" customHeight="1">
      <c r="A48" s="88"/>
      <c r="B48" s="86" t="str">
        <f>IF(A48="","",IFERROR(VLOOKUP(A48,Story!C:D,2,FALSE),""))</f>
        <v/>
      </c>
      <c r="C48" s="87"/>
      <c r="D48" s="88" t="s">
        <v>254</v>
      </c>
      <c r="E48" s="91" t="s">
        <v>408</v>
      </c>
      <c r="F48" s="87" t="s">
        <v>206</v>
      </c>
      <c r="G48" s="88"/>
      <c r="H48" s="89">
        <f t="shared" si="6"/>
        <v>42863</v>
      </c>
      <c r="I48" s="89">
        <f t="shared" si="4"/>
        <v>42863</v>
      </c>
      <c r="J48" s="362"/>
      <c r="K48" s="362">
        <f t="shared" si="7"/>
        <v>33.5</v>
      </c>
      <c r="L48" s="88" t="s">
        <v>9</v>
      </c>
      <c r="M48" s="90">
        <v>1</v>
      </c>
      <c r="N48" s="356">
        <v>6</v>
      </c>
      <c r="O48" s="356">
        <v>3.5</v>
      </c>
      <c r="P48" s="356">
        <v>6</v>
      </c>
      <c r="Q48" s="356">
        <v>8</v>
      </c>
      <c r="R48" s="356">
        <v>6</v>
      </c>
      <c r="S48" s="356"/>
      <c r="T48" s="356"/>
      <c r="U48" s="356">
        <v>4</v>
      </c>
      <c r="V48" s="356"/>
      <c r="W48" s="356"/>
      <c r="X48" s="356"/>
      <c r="Y48" s="356"/>
      <c r="Z48" s="356"/>
      <c r="AA48" s="356"/>
      <c r="AB48" s="356"/>
      <c r="AC48" s="356"/>
      <c r="AD48" s="356"/>
      <c r="AE48" s="356"/>
      <c r="AF48" s="356"/>
      <c r="AG48" s="356"/>
      <c r="AH48" s="109"/>
    </row>
    <row r="49" spans="1:34" s="92" customFormat="1">
      <c r="A49" s="88"/>
      <c r="B49" s="86" t="str">
        <f>IF(A49="","",IFERROR(VLOOKUP(A49,Story!C:D,2,FALSE),""))</f>
        <v/>
      </c>
      <c r="C49" s="87"/>
      <c r="D49" s="88" t="s">
        <v>219</v>
      </c>
      <c r="E49" s="56" t="s">
        <v>430</v>
      </c>
      <c r="F49" s="87" t="s">
        <v>206</v>
      </c>
      <c r="G49" s="88"/>
      <c r="H49" s="89">
        <f t="shared" si="6"/>
        <v>42863</v>
      </c>
      <c r="I49" s="89">
        <f t="shared" si="4"/>
        <v>42863</v>
      </c>
      <c r="J49" s="362"/>
      <c r="K49" s="362">
        <f t="shared" si="7"/>
        <v>10</v>
      </c>
      <c r="L49" s="85" t="s">
        <v>16</v>
      </c>
      <c r="M49" s="90">
        <f t="shared" si="5"/>
        <v>0.1</v>
      </c>
      <c r="N49" s="356"/>
      <c r="O49" s="356"/>
      <c r="P49" s="356"/>
      <c r="Q49" s="356"/>
      <c r="R49" s="356"/>
      <c r="S49" s="356"/>
      <c r="T49" s="356"/>
      <c r="U49" s="356">
        <v>2</v>
      </c>
      <c r="V49" s="356"/>
      <c r="W49" s="356"/>
      <c r="X49" s="356">
        <v>4</v>
      </c>
      <c r="Y49" s="356">
        <v>4</v>
      </c>
      <c r="Z49" s="356"/>
      <c r="AA49" s="356"/>
      <c r="AB49" s="356"/>
      <c r="AC49" s="356"/>
      <c r="AD49" s="356"/>
      <c r="AE49" s="356"/>
      <c r="AF49" s="356"/>
      <c r="AG49" s="356"/>
      <c r="AH49" s="109"/>
    </row>
    <row r="50" spans="1:34" s="92" customFormat="1">
      <c r="A50" s="88"/>
      <c r="B50" s="86"/>
      <c r="C50" s="87"/>
      <c r="D50" s="24" t="s">
        <v>544</v>
      </c>
      <c r="E50" s="56" t="s">
        <v>542</v>
      </c>
      <c r="F50" s="87" t="s">
        <v>206</v>
      </c>
      <c r="G50" s="88"/>
      <c r="H50" s="89">
        <f t="shared" si="6"/>
        <v>42863</v>
      </c>
      <c r="I50" s="89">
        <f t="shared" si="4"/>
        <v>42863</v>
      </c>
      <c r="J50" s="362"/>
      <c r="K50" s="362">
        <f t="shared" si="7"/>
        <v>12</v>
      </c>
      <c r="L50" s="85"/>
      <c r="M50" s="90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>
        <v>8</v>
      </c>
      <c r="AC50" s="356">
        <v>4</v>
      </c>
      <c r="AD50" s="356"/>
      <c r="AE50" s="356"/>
      <c r="AF50" s="356"/>
      <c r="AG50" s="356"/>
      <c r="AH50" s="109"/>
    </row>
    <row r="51" spans="1:34" s="92" customFormat="1">
      <c r="A51" s="88"/>
      <c r="B51" s="86"/>
      <c r="C51" s="87"/>
      <c r="D51" s="88" t="s">
        <v>231</v>
      </c>
      <c r="E51" s="56" t="s">
        <v>573</v>
      </c>
      <c r="F51" s="87" t="s">
        <v>206</v>
      </c>
      <c r="G51" s="88"/>
      <c r="H51" s="89">
        <f t="shared" si="6"/>
        <v>42863</v>
      </c>
      <c r="I51" s="89">
        <f t="shared" si="4"/>
        <v>42863</v>
      </c>
      <c r="J51" s="362"/>
      <c r="K51" s="362">
        <f t="shared" si="7"/>
        <v>16</v>
      </c>
      <c r="L51" s="85"/>
      <c r="M51" s="90"/>
      <c r="N51" s="356"/>
      <c r="O51" s="356"/>
      <c r="P51" s="356"/>
      <c r="Q51" s="356"/>
      <c r="R51" s="356"/>
      <c r="S51" s="356"/>
      <c r="T51" s="356"/>
      <c r="U51" s="356"/>
      <c r="V51" s="356"/>
      <c r="W51" s="356"/>
      <c r="X51" s="356"/>
      <c r="Y51" s="356"/>
      <c r="Z51" s="356"/>
      <c r="AA51" s="356"/>
      <c r="AB51" s="356"/>
      <c r="AC51" s="356">
        <v>4</v>
      </c>
      <c r="AD51" s="356">
        <v>8</v>
      </c>
      <c r="AE51" s="356">
        <v>4</v>
      </c>
      <c r="AF51" s="356"/>
      <c r="AG51" s="356"/>
      <c r="AH51" s="109"/>
    </row>
    <row r="52" spans="1:34" s="92" customFormat="1">
      <c r="A52" s="88"/>
      <c r="B52" s="86" t="str">
        <f>IF(A52="","",IFERROR(VLOOKUP(A52,Story!C:D,2,FALSE),""))</f>
        <v/>
      </c>
      <c r="C52" s="87"/>
      <c r="D52" s="88" t="s">
        <v>165</v>
      </c>
      <c r="E52" s="91" t="s">
        <v>367</v>
      </c>
      <c r="F52" s="87" t="s">
        <v>233</v>
      </c>
      <c r="G52" s="88"/>
      <c r="H52" s="89">
        <f t="shared" ref="H52" si="12">IF(E52="","",$H$1)</f>
        <v>42863</v>
      </c>
      <c r="I52" s="89">
        <f t="shared" ref="I52" si="13">IF(E52="","",IF(H52+J52/8&gt;$I$1,$I$1,H52+J52/8))</f>
        <v>42863</v>
      </c>
      <c r="J52" s="362"/>
      <c r="K52" s="362">
        <f t="shared" si="7"/>
        <v>12</v>
      </c>
      <c r="L52" s="85" t="s">
        <v>16</v>
      </c>
      <c r="M52" s="90">
        <f t="shared" ref="M52" si="14">IF(L52="未开始",0,IF(L52="已完成",1, 0.1))</f>
        <v>0.1</v>
      </c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>
        <v>4</v>
      </c>
      <c r="Z52" s="356"/>
      <c r="AA52" s="356"/>
      <c r="AB52" s="356"/>
      <c r="AC52" s="356"/>
      <c r="AD52" s="356">
        <v>8</v>
      </c>
      <c r="AE52" s="356"/>
      <c r="AF52" s="356"/>
      <c r="AG52" s="356"/>
      <c r="AH52" s="109"/>
    </row>
    <row r="53" spans="1:34" s="92" customFormat="1">
      <c r="A53" s="88"/>
      <c r="B53" s="86" t="str">
        <f>IF(A53="","",IFERROR(VLOOKUP(A53,Story!C:D,2,FALSE),""))</f>
        <v/>
      </c>
      <c r="C53" s="87"/>
      <c r="D53" s="88" t="s">
        <v>235</v>
      </c>
      <c r="E53" s="91" t="s">
        <v>441</v>
      </c>
      <c r="F53" s="87" t="s">
        <v>233</v>
      </c>
      <c r="G53" s="88"/>
      <c r="H53" s="89">
        <f t="shared" ref="H53" si="15">IF(E53="","",$H$1)</f>
        <v>42863</v>
      </c>
      <c r="I53" s="89">
        <f t="shared" ref="I53" si="16">IF(E53="","",IF(H53+J53/8&gt;$I$1,$I$1,H53+J53/8))</f>
        <v>42863</v>
      </c>
      <c r="J53" s="362"/>
      <c r="K53" s="362">
        <f t="shared" si="7"/>
        <v>10</v>
      </c>
      <c r="L53" s="85" t="s">
        <v>16</v>
      </c>
      <c r="M53" s="90">
        <f t="shared" ref="M53" si="17">IF(L53="未开始",0,IF(L53="已完成",1, 0.1))</f>
        <v>0.1</v>
      </c>
      <c r="N53" s="356"/>
      <c r="O53" s="356"/>
      <c r="P53" s="356"/>
      <c r="Q53" s="356"/>
      <c r="R53" s="356"/>
      <c r="S53" s="356"/>
      <c r="T53" s="356"/>
      <c r="U53" s="356"/>
      <c r="V53" s="356"/>
      <c r="W53" s="356"/>
      <c r="X53" s="356">
        <v>1</v>
      </c>
      <c r="Y53" s="356">
        <v>1</v>
      </c>
      <c r="Z53" s="356"/>
      <c r="AA53" s="356"/>
      <c r="AB53" s="356">
        <v>8</v>
      </c>
      <c r="AC53" s="356"/>
      <c r="AD53" s="356"/>
      <c r="AE53" s="356"/>
      <c r="AF53" s="356"/>
      <c r="AG53" s="356"/>
      <c r="AH53" s="109"/>
    </row>
    <row r="54" spans="1:34" s="92" customFormat="1">
      <c r="A54" s="85" t="s">
        <v>395</v>
      </c>
      <c r="B54" s="86" t="str">
        <f>IF(A54="","",IFERROR(VLOOKUP(A54,Story!C:D,2,FALSE),""))</f>
        <v>插件工程向导</v>
      </c>
      <c r="C54" s="87"/>
      <c r="D54" s="88"/>
      <c r="E54" s="86"/>
      <c r="F54" s="87"/>
      <c r="G54" s="88"/>
      <c r="H54" s="89" t="str">
        <f t="shared" si="6"/>
        <v/>
      </c>
      <c r="I54" s="89" t="str">
        <f t="shared" si="4"/>
        <v/>
      </c>
      <c r="J54" s="362"/>
      <c r="K54" s="362"/>
      <c r="L54" s="88"/>
      <c r="M54" s="90"/>
      <c r="N54" s="356"/>
      <c r="O54" s="356"/>
      <c r="P54" s="356"/>
      <c r="Q54" s="356"/>
      <c r="R54" s="356"/>
      <c r="S54" s="356"/>
      <c r="T54" s="356"/>
      <c r="U54" s="356"/>
      <c r="V54" s="356"/>
      <c r="W54" s="356"/>
      <c r="X54" s="356"/>
      <c r="Y54" s="356"/>
      <c r="Z54" s="356"/>
      <c r="AA54" s="356"/>
      <c r="AB54" s="356"/>
      <c r="AC54" s="356"/>
      <c r="AD54" s="356"/>
      <c r="AE54" s="356"/>
      <c r="AF54" s="356"/>
      <c r="AG54" s="356"/>
      <c r="AH54" s="109"/>
    </row>
    <row r="55" spans="1:34" s="92" customFormat="1">
      <c r="A55" s="88"/>
      <c r="B55" s="86" t="str">
        <f>IF(A55="","",IFERROR(VLOOKUP(A55,Story!C:D,2,FALSE),""))</f>
        <v/>
      </c>
      <c r="C55" s="87"/>
      <c r="D55" s="88" t="s">
        <v>165</v>
      </c>
      <c r="E55" s="91" t="s">
        <v>397</v>
      </c>
      <c r="F55" s="87" t="s">
        <v>233</v>
      </c>
      <c r="G55" s="88"/>
      <c r="H55" s="89">
        <f t="shared" si="6"/>
        <v>42863</v>
      </c>
      <c r="I55" s="89">
        <f t="shared" si="4"/>
        <v>42863</v>
      </c>
      <c r="J55" s="362"/>
      <c r="K55" s="362">
        <f t="shared" si="7"/>
        <v>6</v>
      </c>
      <c r="L55" s="88" t="s">
        <v>9</v>
      </c>
      <c r="M55" s="90">
        <f t="shared" si="5"/>
        <v>1</v>
      </c>
      <c r="N55" s="356">
        <v>6</v>
      </c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109"/>
    </row>
    <row r="56" spans="1:34" s="92" customFormat="1">
      <c r="A56" s="88"/>
      <c r="B56" s="86" t="str">
        <f>IF(A56="","",IFERROR(VLOOKUP(A56,Story!C:D,2,FALSE),""))</f>
        <v/>
      </c>
      <c r="C56" s="87"/>
      <c r="D56" s="88" t="s">
        <v>204</v>
      </c>
      <c r="E56" s="91" t="s">
        <v>398</v>
      </c>
      <c r="F56" s="87" t="s">
        <v>233</v>
      </c>
      <c r="G56" s="88"/>
      <c r="H56" s="89">
        <f t="shared" si="6"/>
        <v>42863</v>
      </c>
      <c r="I56" s="89">
        <f t="shared" si="4"/>
        <v>42863</v>
      </c>
      <c r="J56" s="362"/>
      <c r="K56" s="362">
        <f t="shared" si="7"/>
        <v>2</v>
      </c>
      <c r="L56" s="88" t="s">
        <v>9</v>
      </c>
      <c r="M56" s="90">
        <f t="shared" si="5"/>
        <v>1</v>
      </c>
      <c r="N56" s="356"/>
      <c r="O56" s="356">
        <v>2</v>
      </c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6"/>
      <c r="AA56" s="356"/>
      <c r="AB56" s="356"/>
      <c r="AC56" s="356"/>
      <c r="AD56" s="356"/>
      <c r="AE56" s="356"/>
      <c r="AF56" s="356"/>
      <c r="AG56" s="356"/>
      <c r="AH56" s="109"/>
    </row>
    <row r="57" spans="1:34" s="92" customFormat="1">
      <c r="A57" s="88"/>
      <c r="B57" s="86"/>
      <c r="C57" s="87"/>
      <c r="D57" s="88" t="s">
        <v>165</v>
      </c>
      <c r="E57" s="91" t="s">
        <v>418</v>
      </c>
      <c r="F57" s="87" t="s">
        <v>233</v>
      </c>
      <c r="G57" s="88"/>
      <c r="H57" s="89">
        <f t="shared" ref="H57:H58" si="18">IF(E57="","",$H$1)</f>
        <v>42863</v>
      </c>
      <c r="I57" s="89">
        <f t="shared" ref="I57:I58" si="19">IF(E57="","",IF(H57+J57/8&gt;$I$1,$I$1,H57+J57/8))</f>
        <v>42863</v>
      </c>
      <c r="J57" s="362"/>
      <c r="K57" s="362">
        <f t="shared" si="7"/>
        <v>8</v>
      </c>
      <c r="L57" s="85" t="s">
        <v>9</v>
      </c>
      <c r="M57" s="90">
        <f t="shared" ref="M57" si="20">IF(L57="未开始",0,IF(L57="已完成",1, 0.1))</f>
        <v>1</v>
      </c>
      <c r="N57" s="356"/>
      <c r="O57" s="356"/>
      <c r="P57" s="356">
        <v>4</v>
      </c>
      <c r="Q57" s="356">
        <v>4</v>
      </c>
      <c r="R57" s="356"/>
      <c r="S57" s="356"/>
      <c r="T57" s="356"/>
      <c r="U57" s="356"/>
      <c r="V57" s="356"/>
      <c r="W57" s="356"/>
      <c r="X57" s="356"/>
      <c r="Y57" s="356"/>
      <c r="Z57" s="356"/>
      <c r="AA57" s="356"/>
      <c r="AB57" s="356"/>
      <c r="AC57" s="356"/>
      <c r="AD57" s="356"/>
      <c r="AE57" s="356"/>
      <c r="AF57" s="356"/>
      <c r="AG57" s="356"/>
      <c r="AH57" s="109"/>
    </row>
    <row r="58" spans="1:34" s="92" customFormat="1">
      <c r="A58" s="88"/>
      <c r="B58" s="86"/>
      <c r="C58" s="87"/>
      <c r="D58" s="88" t="s">
        <v>223</v>
      </c>
      <c r="E58" s="91" t="s">
        <v>421</v>
      </c>
      <c r="F58" s="87" t="s">
        <v>30</v>
      </c>
      <c r="G58" s="88"/>
      <c r="H58" s="89">
        <f t="shared" si="18"/>
        <v>42863</v>
      </c>
      <c r="I58" s="89">
        <f t="shared" si="19"/>
        <v>42863</v>
      </c>
      <c r="J58" s="362"/>
      <c r="K58" s="362">
        <f t="shared" si="7"/>
        <v>8</v>
      </c>
      <c r="L58" s="85" t="s">
        <v>9</v>
      </c>
      <c r="M58" s="90">
        <f t="shared" ref="M58" si="21">IF(L58="未开始",0,IF(L58="已完成",1, 0.1))</f>
        <v>1</v>
      </c>
      <c r="N58" s="356"/>
      <c r="O58" s="356">
        <v>8</v>
      </c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6"/>
      <c r="AA58" s="356"/>
      <c r="AB58" s="356"/>
      <c r="AC58" s="356"/>
      <c r="AD58" s="356"/>
      <c r="AE58" s="356"/>
      <c r="AF58" s="356"/>
      <c r="AG58" s="356"/>
      <c r="AH58" s="109"/>
    </row>
    <row r="59" spans="1:34" s="92" customFormat="1" ht="28.5">
      <c r="A59" s="88"/>
      <c r="B59" s="86"/>
      <c r="C59" s="87"/>
      <c r="D59" s="88" t="s">
        <v>223</v>
      </c>
      <c r="E59" s="93" t="s">
        <v>401</v>
      </c>
      <c r="F59" s="87" t="s">
        <v>233</v>
      </c>
      <c r="G59" s="88"/>
      <c r="H59" s="89">
        <f t="shared" ref="H59" si="22">IF(E59="","",$H$1)</f>
        <v>42863</v>
      </c>
      <c r="I59" s="89">
        <f t="shared" ref="I59" si="23">IF(E59="","",IF(H59+J59/8&gt;$I$1,$I$1,H59+J59/8))</f>
        <v>42863</v>
      </c>
      <c r="J59" s="362"/>
      <c r="K59" s="362">
        <f t="shared" si="7"/>
        <v>2</v>
      </c>
      <c r="L59" s="85" t="s">
        <v>9</v>
      </c>
      <c r="M59" s="90">
        <f t="shared" ref="M59" si="24">IF(L59="未开始",0,IF(L59="已完成",1, 0.1))</f>
        <v>1</v>
      </c>
      <c r="N59" s="356"/>
      <c r="O59" s="356"/>
      <c r="P59" s="356"/>
      <c r="Q59" s="356"/>
      <c r="R59" s="356"/>
      <c r="S59" s="356"/>
      <c r="T59" s="356"/>
      <c r="U59" s="356"/>
      <c r="V59" s="356">
        <v>2</v>
      </c>
      <c r="W59" s="356"/>
      <c r="X59" s="356"/>
      <c r="Y59" s="356"/>
      <c r="Z59" s="356"/>
      <c r="AA59" s="356"/>
      <c r="AB59" s="356"/>
      <c r="AC59" s="356"/>
      <c r="AD59" s="356"/>
      <c r="AE59" s="356"/>
      <c r="AF59" s="356"/>
      <c r="AG59" s="356"/>
      <c r="AH59" s="109"/>
    </row>
    <row r="60" spans="1:34" s="92" customFormat="1">
      <c r="A60" s="85" t="s">
        <v>396</v>
      </c>
      <c r="B60" s="86" t="str">
        <f>IF(A60="","",IFERROR(VLOOKUP(A60,Story!C:D,2,FALSE),""))</f>
        <v>新建文件向导</v>
      </c>
      <c r="C60" s="87"/>
      <c r="D60" s="88"/>
      <c r="E60" s="86"/>
      <c r="F60" s="87"/>
      <c r="G60" s="88"/>
      <c r="H60" s="89" t="str">
        <f t="shared" si="6"/>
        <v/>
      </c>
      <c r="I60" s="89" t="str">
        <f t="shared" si="4"/>
        <v/>
      </c>
      <c r="J60" s="362"/>
      <c r="K60" s="362"/>
      <c r="L60" s="88"/>
      <c r="M60" s="90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109"/>
    </row>
    <row r="61" spans="1:34" s="92" customFormat="1">
      <c r="A61" s="88"/>
      <c r="B61" s="86" t="str">
        <f>IF(A61="","",IFERROR(VLOOKUP(A61,Story!C:D,2,FALSE),""))</f>
        <v/>
      </c>
      <c r="C61" s="87"/>
      <c r="D61" s="88" t="s">
        <v>165</v>
      </c>
      <c r="E61" s="91" t="s">
        <v>400</v>
      </c>
      <c r="F61" s="87" t="s">
        <v>233</v>
      </c>
      <c r="G61" s="88"/>
      <c r="H61" s="89">
        <f t="shared" si="6"/>
        <v>42863</v>
      </c>
      <c r="I61" s="89">
        <f t="shared" si="4"/>
        <v>42863</v>
      </c>
      <c r="J61" s="362"/>
      <c r="K61" s="362">
        <f t="shared" si="7"/>
        <v>11</v>
      </c>
      <c r="L61" s="88" t="s">
        <v>9</v>
      </c>
      <c r="M61" s="90">
        <f t="shared" si="5"/>
        <v>1</v>
      </c>
      <c r="N61" s="356"/>
      <c r="O61" s="356">
        <v>6</v>
      </c>
      <c r="P61" s="356">
        <v>4</v>
      </c>
      <c r="Q61" s="356">
        <v>1</v>
      </c>
      <c r="R61" s="356"/>
      <c r="S61" s="356"/>
      <c r="T61" s="356"/>
      <c r="U61" s="356"/>
      <c r="V61" s="356"/>
      <c r="W61" s="356"/>
      <c r="X61" s="356"/>
      <c r="Y61" s="356"/>
      <c r="Z61" s="356"/>
      <c r="AA61" s="356"/>
      <c r="AB61" s="356"/>
      <c r="AC61" s="356"/>
      <c r="AD61" s="356"/>
      <c r="AE61" s="356"/>
      <c r="AF61" s="356"/>
      <c r="AG61" s="356"/>
      <c r="AH61" s="109"/>
    </row>
    <row r="62" spans="1:34" s="92" customFormat="1" ht="28.5">
      <c r="A62" s="88"/>
      <c r="B62" s="86" t="str">
        <f>IF(A62="","",IFERROR(VLOOKUP(A62,Story!C:D,2,FALSE),""))</f>
        <v/>
      </c>
      <c r="C62" s="87"/>
      <c r="D62" s="88" t="s">
        <v>204</v>
      </c>
      <c r="E62" s="93" t="s">
        <v>401</v>
      </c>
      <c r="F62" s="87" t="s">
        <v>233</v>
      </c>
      <c r="G62" s="88"/>
      <c r="H62" s="89">
        <f t="shared" si="6"/>
        <v>42863</v>
      </c>
      <c r="I62" s="89">
        <f t="shared" si="4"/>
        <v>42863</v>
      </c>
      <c r="J62" s="362"/>
      <c r="K62" s="362">
        <f t="shared" si="7"/>
        <v>2</v>
      </c>
      <c r="L62" s="88" t="s">
        <v>9</v>
      </c>
      <c r="M62" s="90">
        <f t="shared" si="5"/>
        <v>1</v>
      </c>
      <c r="N62" s="356"/>
      <c r="O62" s="356"/>
      <c r="P62" s="356"/>
      <c r="Q62" s="356"/>
      <c r="R62" s="356"/>
      <c r="S62" s="356"/>
      <c r="T62" s="356"/>
      <c r="U62" s="356"/>
      <c r="V62" s="356">
        <v>2</v>
      </c>
      <c r="W62" s="356"/>
      <c r="X62" s="356"/>
      <c r="Y62" s="356"/>
      <c r="Z62" s="356"/>
      <c r="AA62" s="356"/>
      <c r="AB62" s="356"/>
      <c r="AC62" s="356"/>
      <c r="AD62" s="356"/>
      <c r="AE62" s="356"/>
      <c r="AF62" s="356"/>
      <c r="AG62" s="356"/>
      <c r="AH62" s="109"/>
    </row>
    <row r="63" spans="1:34" s="92" customFormat="1">
      <c r="A63" s="88"/>
      <c r="B63" s="86" t="str">
        <f>IF(A63="","",IFERROR(VLOOKUP(A63,Story!C:D,2,FALSE),""))</f>
        <v/>
      </c>
      <c r="C63" s="87"/>
      <c r="D63" s="88" t="s">
        <v>223</v>
      </c>
      <c r="E63" s="91" t="s">
        <v>421</v>
      </c>
      <c r="F63" s="87" t="s">
        <v>30</v>
      </c>
      <c r="G63" s="88"/>
      <c r="H63" s="89">
        <f t="shared" si="6"/>
        <v>42863</v>
      </c>
      <c r="I63" s="89">
        <f t="shared" si="4"/>
        <v>42863</v>
      </c>
      <c r="J63" s="362"/>
      <c r="K63" s="362">
        <f t="shared" si="7"/>
        <v>6</v>
      </c>
      <c r="L63" s="88" t="s">
        <v>9</v>
      </c>
      <c r="M63" s="90">
        <f t="shared" si="5"/>
        <v>1</v>
      </c>
      <c r="N63" s="356">
        <v>6</v>
      </c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  <c r="AE63" s="356"/>
      <c r="AF63" s="356"/>
      <c r="AG63" s="356"/>
      <c r="AH63" s="109"/>
    </row>
    <row r="64" spans="1:34">
      <c r="A64" s="85" t="s">
        <v>432</v>
      </c>
      <c r="B64" s="86" t="str">
        <f>IF(A64="","",IFERROR(VLOOKUP(A64,Story!C:D,2,FALSE),""))</f>
        <v>动态布局编辑器</v>
      </c>
      <c r="C64" s="87"/>
      <c r="D64" s="88"/>
      <c r="E64" s="91"/>
      <c r="F64" s="87"/>
      <c r="G64" s="88"/>
      <c r="H64" s="89"/>
      <c r="I64" s="89"/>
      <c r="J64" s="362"/>
      <c r="K64" s="362"/>
      <c r="L64" s="85"/>
      <c r="M64" s="90"/>
      <c r="N64" s="356"/>
      <c r="O64" s="356"/>
      <c r="P64" s="356"/>
      <c r="Q64" s="356"/>
      <c r="R64" s="356"/>
      <c r="S64" s="356"/>
      <c r="T64" s="356"/>
      <c r="U64" s="356"/>
      <c r="V64" s="356"/>
      <c r="W64" s="356"/>
      <c r="X64" s="356"/>
      <c r="Y64" s="356"/>
      <c r="Z64" s="356"/>
      <c r="AA64" s="356"/>
      <c r="AB64" s="356"/>
      <c r="AC64" s="356"/>
      <c r="AD64" s="356"/>
      <c r="AE64" s="356"/>
      <c r="AF64" s="356"/>
      <c r="AG64" s="356"/>
      <c r="AH64" s="109"/>
    </row>
    <row r="65" spans="1:34">
      <c r="A65" s="88"/>
      <c r="B65" s="86" t="str">
        <f>IF(A65="","",IFERROR(VLOOKUP(A65,Story!C:D,2,FALSE),""))</f>
        <v/>
      </c>
      <c r="C65" s="87"/>
      <c r="D65" s="88" t="s">
        <v>219</v>
      </c>
      <c r="E65" s="91" t="s">
        <v>433</v>
      </c>
      <c r="F65" s="87" t="s">
        <v>206</v>
      </c>
      <c r="G65" s="88"/>
      <c r="H65" s="89">
        <f t="shared" ref="H65" si="25">IF(E65="","",$H$1)</f>
        <v>42863</v>
      </c>
      <c r="I65" s="89">
        <f t="shared" ref="I65" si="26">IF(E65="","",IF(H65+J65/8&gt;$I$1,$I$1,H65+J65/8))</f>
        <v>42863</v>
      </c>
      <c r="J65" s="362"/>
      <c r="K65" s="362">
        <f t="shared" ref="K65" si="27">SUM(N65:AG65)</f>
        <v>16</v>
      </c>
      <c r="L65" s="85" t="s">
        <v>9</v>
      </c>
      <c r="M65" s="90">
        <v>1</v>
      </c>
      <c r="N65" s="356"/>
      <c r="O65" s="356"/>
      <c r="P65" s="356"/>
      <c r="Q65" s="356"/>
      <c r="R65" s="356"/>
      <c r="S65" s="356"/>
      <c r="T65" s="356"/>
      <c r="U65" s="356"/>
      <c r="V65" s="356">
        <v>8</v>
      </c>
      <c r="W65" s="356">
        <v>8</v>
      </c>
      <c r="X65" s="356"/>
      <c r="Y65" s="356"/>
      <c r="Z65" s="356"/>
      <c r="AA65" s="356"/>
      <c r="AB65" s="356"/>
      <c r="AC65" s="356"/>
      <c r="AD65" s="356"/>
      <c r="AE65" s="356"/>
      <c r="AF65" s="356"/>
      <c r="AG65" s="356"/>
      <c r="AH65" s="109"/>
    </row>
    <row r="66" spans="1:34">
      <c r="A66" s="88"/>
      <c r="B66" s="86" t="str">
        <f>IF(A66="","",IFERROR(VLOOKUP(A66,Story!C:D,2,FALSE),""))</f>
        <v/>
      </c>
      <c r="C66" s="87"/>
      <c r="D66" s="88"/>
      <c r="E66" s="86"/>
      <c r="F66" s="87"/>
      <c r="G66" s="88"/>
      <c r="H66" s="89" t="str">
        <f t="shared" si="6"/>
        <v/>
      </c>
      <c r="I66" s="89" t="str">
        <f t="shared" si="4"/>
        <v/>
      </c>
      <c r="J66" s="362"/>
      <c r="K66" s="362">
        <f t="shared" si="7"/>
        <v>0</v>
      </c>
      <c r="L66" s="88" t="s">
        <v>18</v>
      </c>
      <c r="M66" s="90">
        <f t="shared" si="5"/>
        <v>0</v>
      </c>
      <c r="N66" s="356"/>
      <c r="O66" s="356"/>
      <c r="P66" s="356"/>
      <c r="Q66" s="356"/>
      <c r="R66" s="356"/>
      <c r="S66" s="356"/>
      <c r="T66" s="356"/>
      <c r="U66" s="356"/>
      <c r="V66" s="356"/>
      <c r="W66" s="356"/>
      <c r="X66" s="356"/>
      <c r="Y66" s="356"/>
      <c r="Z66" s="356"/>
      <c r="AA66" s="356"/>
      <c r="AB66" s="356"/>
      <c r="AC66" s="356"/>
      <c r="AD66" s="356"/>
      <c r="AE66" s="356"/>
      <c r="AF66" s="356"/>
      <c r="AG66" s="356"/>
      <c r="AH66" s="109"/>
    </row>
    <row r="67" spans="1:34">
      <c r="A67" s="88"/>
      <c r="B67" s="86" t="str">
        <f>IF(A67="","",IFERROR(VLOOKUP(A67,Story!C:D,2,FALSE),""))</f>
        <v/>
      </c>
      <c r="C67" s="87"/>
      <c r="D67" s="88"/>
      <c r="E67" s="86"/>
      <c r="F67" s="87"/>
      <c r="G67" s="88"/>
      <c r="H67" s="89" t="str">
        <f t="shared" si="6"/>
        <v/>
      </c>
      <c r="I67" s="89" t="str">
        <f t="shared" si="4"/>
        <v/>
      </c>
      <c r="J67" s="362"/>
      <c r="K67" s="362">
        <f t="shared" si="7"/>
        <v>0</v>
      </c>
      <c r="L67" s="88" t="s">
        <v>18</v>
      </c>
      <c r="M67" s="90">
        <f t="shared" si="5"/>
        <v>0</v>
      </c>
      <c r="N67" s="356"/>
      <c r="O67" s="356"/>
      <c r="P67" s="356"/>
      <c r="Q67" s="356"/>
      <c r="R67" s="356"/>
      <c r="S67" s="356"/>
      <c r="T67" s="356"/>
      <c r="U67" s="356"/>
      <c r="V67" s="356"/>
      <c r="W67" s="356"/>
      <c r="X67" s="356"/>
      <c r="Y67" s="356"/>
      <c r="Z67" s="356"/>
      <c r="AA67" s="356"/>
      <c r="AB67" s="356"/>
      <c r="AC67" s="356"/>
      <c r="AD67" s="356"/>
      <c r="AE67" s="356"/>
      <c r="AF67" s="356"/>
      <c r="AG67" s="356"/>
      <c r="AH67" s="109"/>
    </row>
    <row r="68" spans="1:34">
      <c r="A68" s="88"/>
      <c r="B68" s="86" t="str">
        <f>IF(A68="","",IFERROR(VLOOKUP(A68,Story!C:D,2,FALSE),""))</f>
        <v/>
      </c>
      <c r="C68" s="87"/>
      <c r="D68" s="88"/>
      <c r="E68" s="86"/>
      <c r="F68" s="87"/>
      <c r="G68" s="88"/>
      <c r="H68" s="89" t="str">
        <f t="shared" si="6"/>
        <v/>
      </c>
      <c r="I68" s="89" t="str">
        <f t="shared" si="4"/>
        <v/>
      </c>
      <c r="J68" s="362"/>
      <c r="K68" s="362">
        <f t="shared" si="7"/>
        <v>0</v>
      </c>
      <c r="L68" s="88" t="s">
        <v>18</v>
      </c>
      <c r="M68" s="90">
        <f t="shared" si="5"/>
        <v>0</v>
      </c>
      <c r="N68" s="356"/>
      <c r="O68" s="356"/>
      <c r="P68" s="356"/>
      <c r="Q68" s="356"/>
      <c r="R68" s="356"/>
      <c r="S68" s="356"/>
      <c r="T68" s="356"/>
      <c r="U68" s="356"/>
      <c r="V68" s="356"/>
      <c r="W68" s="356"/>
      <c r="X68" s="356"/>
      <c r="Y68" s="356"/>
      <c r="Z68" s="356"/>
      <c r="AA68" s="356"/>
      <c r="AB68" s="356"/>
      <c r="AC68" s="356"/>
      <c r="AD68" s="356"/>
      <c r="AE68" s="356"/>
      <c r="AF68" s="356"/>
      <c r="AG68" s="356"/>
      <c r="AH68" s="109"/>
    </row>
    <row r="69" spans="1:34">
      <c r="A69" s="88"/>
      <c r="B69" s="86" t="str">
        <f>IF(A69="","",IFERROR(VLOOKUP(A69,Story!C:D,2,FALSE),""))</f>
        <v/>
      </c>
      <c r="C69" s="87"/>
      <c r="D69" s="88"/>
      <c r="E69" s="86"/>
      <c r="F69" s="87"/>
      <c r="G69" s="88"/>
      <c r="H69" s="89" t="str">
        <f t="shared" si="6"/>
        <v/>
      </c>
      <c r="I69" s="89" t="str">
        <f t="shared" si="4"/>
        <v/>
      </c>
      <c r="J69" s="362"/>
      <c r="K69" s="362">
        <f t="shared" si="7"/>
        <v>0</v>
      </c>
      <c r="L69" s="88" t="s">
        <v>18</v>
      </c>
      <c r="M69" s="90">
        <f t="shared" si="5"/>
        <v>0</v>
      </c>
      <c r="N69" s="356"/>
      <c r="O69" s="356"/>
      <c r="P69" s="356"/>
      <c r="Q69" s="356"/>
      <c r="R69" s="356"/>
      <c r="S69" s="356"/>
      <c r="T69" s="356"/>
      <c r="U69" s="356"/>
      <c r="V69" s="356"/>
      <c r="W69" s="356"/>
      <c r="X69" s="356"/>
      <c r="Y69" s="356"/>
      <c r="Z69" s="356"/>
      <c r="AA69" s="356"/>
      <c r="AB69" s="356"/>
      <c r="AC69" s="356"/>
      <c r="AD69" s="356"/>
      <c r="AE69" s="356"/>
      <c r="AF69" s="356"/>
      <c r="AG69" s="356"/>
      <c r="AH69" s="109"/>
    </row>
    <row r="70" spans="1:34">
      <c r="A70" s="88"/>
      <c r="B70" s="86" t="str">
        <f>IF(A70="","",IFERROR(VLOOKUP(A70,Story!C:D,2,FALSE),""))</f>
        <v/>
      </c>
      <c r="C70" s="87"/>
      <c r="D70" s="88"/>
      <c r="E70" s="86"/>
      <c r="F70" s="87"/>
      <c r="G70" s="88"/>
      <c r="H70" s="89" t="str">
        <f t="shared" si="6"/>
        <v/>
      </c>
      <c r="I70" s="89" t="str">
        <f t="shared" si="4"/>
        <v/>
      </c>
      <c r="J70" s="362"/>
      <c r="K70" s="362">
        <f t="shared" si="7"/>
        <v>0</v>
      </c>
      <c r="L70" s="88" t="s">
        <v>18</v>
      </c>
      <c r="M70" s="90">
        <f t="shared" si="5"/>
        <v>0</v>
      </c>
      <c r="N70" s="356"/>
      <c r="O70" s="356"/>
      <c r="P70" s="356"/>
      <c r="Q70" s="356"/>
      <c r="R70" s="356"/>
      <c r="S70" s="356"/>
      <c r="T70" s="356"/>
      <c r="U70" s="356"/>
      <c r="V70" s="356"/>
      <c r="W70" s="356"/>
      <c r="X70" s="356"/>
      <c r="Y70" s="356"/>
      <c r="Z70" s="356"/>
      <c r="AA70" s="356"/>
      <c r="AB70" s="356"/>
      <c r="AC70" s="356"/>
      <c r="AD70" s="356"/>
      <c r="AE70" s="356"/>
      <c r="AF70" s="356"/>
      <c r="AG70" s="356"/>
      <c r="AH70" s="109"/>
    </row>
    <row r="71" spans="1:34">
      <c r="A71" s="88" t="s">
        <v>114</v>
      </c>
      <c r="B71" s="86" t="str">
        <f>IF(A71="","",IFERROR(VLOOKUP(A71,Story!C:D,2,FALSE),""))</f>
        <v>迭代回顾会议</v>
      </c>
      <c r="C71" s="87"/>
      <c r="D71" s="88"/>
      <c r="E71" s="91" t="s">
        <v>429</v>
      </c>
      <c r="F71" s="87" t="s">
        <v>82</v>
      </c>
      <c r="G71" s="88"/>
      <c r="H71" s="89">
        <f t="shared" si="6"/>
        <v>42863</v>
      </c>
      <c r="I71" s="89">
        <f t="shared" si="4"/>
        <v>42863</v>
      </c>
      <c r="J71" s="362"/>
      <c r="K71" s="362">
        <f t="shared" si="7"/>
        <v>0.5</v>
      </c>
      <c r="L71" s="88" t="s">
        <v>9</v>
      </c>
      <c r="M71" s="90">
        <f>IF(L71="未开始",0,IF(L71="已完成",1, 0.1))</f>
        <v>1</v>
      </c>
      <c r="N71" s="356">
        <v>0.5</v>
      </c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  <c r="AD71" s="356"/>
      <c r="AE71" s="356"/>
      <c r="AF71" s="356"/>
      <c r="AG71" s="356"/>
      <c r="AH71" s="109"/>
    </row>
    <row r="72" spans="1:34">
      <c r="A72" s="88" t="s">
        <v>112</v>
      </c>
      <c r="B72" s="86" t="str">
        <f>IF(A72="","",IFERROR(VLOOKUP(A72,Story!C:D,2,FALSE),""))</f>
        <v>迭代计划会议</v>
      </c>
      <c r="C72" s="87"/>
      <c r="D72" s="88"/>
      <c r="E72" s="91" t="s">
        <v>394</v>
      </c>
      <c r="F72" s="87" t="s">
        <v>82</v>
      </c>
      <c r="G72" s="88"/>
      <c r="H72" s="89">
        <f t="shared" si="6"/>
        <v>42863</v>
      </c>
      <c r="I72" s="89">
        <f t="shared" si="4"/>
        <v>42863</v>
      </c>
      <c r="J72" s="362"/>
      <c r="K72" s="362">
        <f t="shared" si="7"/>
        <v>1.5</v>
      </c>
      <c r="L72" s="88" t="s">
        <v>9</v>
      </c>
      <c r="M72" s="90">
        <f t="shared" ref="M72:M91" si="28">IF(L72="未开始",0,IF(L72="已完成",1, 0.1))</f>
        <v>1</v>
      </c>
      <c r="N72" s="356">
        <v>1.5</v>
      </c>
      <c r="O72" s="356"/>
      <c r="P72" s="356"/>
      <c r="Q72" s="356"/>
      <c r="R72" s="356"/>
      <c r="S72" s="356"/>
      <c r="T72" s="356"/>
      <c r="U72" s="356"/>
      <c r="V72" s="356"/>
      <c r="W72" s="356"/>
      <c r="X72" s="356"/>
      <c r="Y72" s="356"/>
      <c r="Z72" s="356"/>
      <c r="AA72" s="356"/>
      <c r="AB72" s="356"/>
      <c r="AC72" s="356"/>
      <c r="AD72" s="356"/>
      <c r="AE72" s="356"/>
      <c r="AF72" s="356"/>
      <c r="AG72" s="356"/>
      <c r="AH72" s="109"/>
    </row>
    <row r="73" spans="1:34">
      <c r="A73" s="88" t="s">
        <v>126</v>
      </c>
      <c r="B73" s="86" t="str">
        <f>IF(A73="","",IFERROR(VLOOKUP(A73,Story!C:D,2,FALSE),""))</f>
        <v>项目管理</v>
      </c>
      <c r="C73" s="87"/>
      <c r="D73" s="88"/>
      <c r="E73" s="86"/>
      <c r="F73" s="87" t="s">
        <v>59</v>
      </c>
      <c r="G73" s="88"/>
      <c r="H73" s="89" t="str">
        <f t="shared" si="6"/>
        <v/>
      </c>
      <c r="I73" s="89" t="str">
        <f t="shared" si="4"/>
        <v/>
      </c>
      <c r="J73" s="362"/>
      <c r="K73" s="362">
        <f t="shared" si="7"/>
        <v>6</v>
      </c>
      <c r="L73" s="88" t="s">
        <v>16</v>
      </c>
      <c r="M73" s="90">
        <f t="shared" si="28"/>
        <v>0.1</v>
      </c>
      <c r="N73" s="356">
        <v>6</v>
      </c>
      <c r="O73" s="356"/>
      <c r="P73" s="356"/>
      <c r="Q73" s="356"/>
      <c r="R73" s="356"/>
      <c r="S73" s="356"/>
      <c r="T73" s="356"/>
      <c r="U73" s="356"/>
      <c r="V73" s="356"/>
      <c r="W73" s="356"/>
      <c r="X73" s="356"/>
      <c r="Y73" s="356"/>
      <c r="Z73" s="356"/>
      <c r="AA73" s="356"/>
      <c r="AB73" s="356"/>
      <c r="AC73" s="356"/>
      <c r="AD73" s="356"/>
      <c r="AE73" s="356"/>
      <c r="AF73" s="356"/>
      <c r="AG73" s="356"/>
      <c r="AH73" s="109"/>
    </row>
    <row r="74" spans="1:34">
      <c r="A74" s="88"/>
      <c r="B74" s="86" t="str">
        <f>IF(A74="","",IFERROR(VLOOKUP(A74,Story!C:D,2,FALSE),""))</f>
        <v/>
      </c>
      <c r="C74" s="87"/>
      <c r="D74" s="88"/>
      <c r="E74" s="86"/>
      <c r="F74" s="87"/>
      <c r="G74" s="88"/>
      <c r="H74" s="89" t="str">
        <f t="shared" si="6"/>
        <v/>
      </c>
      <c r="I74" s="89" t="str">
        <f t="shared" si="4"/>
        <v/>
      </c>
      <c r="J74" s="362"/>
      <c r="K74" s="362">
        <f t="shared" si="7"/>
        <v>0</v>
      </c>
      <c r="L74" s="88" t="s">
        <v>18</v>
      </c>
      <c r="M74" s="90">
        <f t="shared" si="28"/>
        <v>0</v>
      </c>
      <c r="N74" s="356"/>
      <c r="O74" s="356"/>
      <c r="P74" s="356"/>
      <c r="Q74" s="356"/>
      <c r="R74" s="356"/>
      <c r="S74" s="356"/>
      <c r="T74" s="356"/>
      <c r="U74" s="356"/>
      <c r="V74" s="356"/>
      <c r="W74" s="356"/>
      <c r="X74" s="356"/>
      <c r="Y74" s="356"/>
      <c r="Z74" s="356"/>
      <c r="AA74" s="356"/>
      <c r="AB74" s="356"/>
      <c r="AC74" s="356"/>
      <c r="AD74" s="356"/>
      <c r="AE74" s="356"/>
      <c r="AF74" s="356"/>
      <c r="AG74" s="356"/>
      <c r="AH74" s="109"/>
    </row>
    <row r="75" spans="1:34">
      <c r="A75" s="88"/>
      <c r="B75" s="86" t="str">
        <f>IF(A75="","",IFERROR(VLOOKUP(A75,Story!C:D,2,FALSE),""))</f>
        <v/>
      </c>
      <c r="C75" s="87"/>
      <c r="D75" s="88"/>
      <c r="E75" s="86"/>
      <c r="F75" s="87"/>
      <c r="G75" s="88"/>
      <c r="H75" s="89" t="str">
        <f t="shared" si="6"/>
        <v/>
      </c>
      <c r="I75" s="89" t="str">
        <f t="shared" si="4"/>
        <v/>
      </c>
      <c r="J75" s="362"/>
      <c r="K75" s="362">
        <f t="shared" si="7"/>
        <v>0</v>
      </c>
      <c r="L75" s="88" t="s">
        <v>18</v>
      </c>
      <c r="M75" s="90">
        <f t="shared" si="28"/>
        <v>0</v>
      </c>
      <c r="N75" s="356"/>
      <c r="O75" s="356"/>
      <c r="P75" s="356"/>
      <c r="Q75" s="356"/>
      <c r="R75" s="356"/>
      <c r="S75" s="356"/>
      <c r="T75" s="356"/>
      <c r="U75" s="356"/>
      <c r="V75" s="356"/>
      <c r="W75" s="356"/>
      <c r="X75" s="356"/>
      <c r="Y75" s="356"/>
      <c r="Z75" s="356"/>
      <c r="AA75" s="356"/>
      <c r="AB75" s="356"/>
      <c r="AC75" s="356"/>
      <c r="AD75" s="356"/>
      <c r="AE75" s="356"/>
      <c r="AF75" s="356"/>
      <c r="AG75" s="356"/>
      <c r="AH75" s="109"/>
    </row>
    <row r="76" spans="1:34">
      <c r="A76" s="88"/>
      <c r="B76" s="86" t="str">
        <f>IF(A76="","",IFERROR(VLOOKUP(A76,Story!C:D,2,FALSE),""))</f>
        <v/>
      </c>
      <c r="C76" s="87"/>
      <c r="D76" s="88"/>
      <c r="E76" s="86"/>
      <c r="F76" s="87"/>
      <c r="G76" s="88"/>
      <c r="H76" s="89" t="str">
        <f t="shared" si="6"/>
        <v/>
      </c>
      <c r="I76" s="89" t="str">
        <f t="shared" si="4"/>
        <v/>
      </c>
      <c r="J76" s="362"/>
      <c r="K76" s="362">
        <f t="shared" si="7"/>
        <v>0</v>
      </c>
      <c r="L76" s="88" t="s">
        <v>18</v>
      </c>
      <c r="M76" s="90">
        <f t="shared" si="28"/>
        <v>0</v>
      </c>
      <c r="N76" s="356"/>
      <c r="O76" s="356"/>
      <c r="P76" s="356"/>
      <c r="Q76" s="356"/>
      <c r="R76" s="356"/>
      <c r="S76" s="356"/>
      <c r="T76" s="356"/>
      <c r="U76" s="356"/>
      <c r="V76" s="356"/>
      <c r="W76" s="356"/>
      <c r="X76" s="356"/>
      <c r="Y76" s="356"/>
      <c r="Z76" s="356"/>
      <c r="AA76" s="356"/>
      <c r="AB76" s="356"/>
      <c r="AC76" s="356"/>
      <c r="AD76" s="356"/>
      <c r="AE76" s="356"/>
      <c r="AF76" s="356"/>
      <c r="AG76" s="356"/>
      <c r="AH76" s="109"/>
    </row>
    <row r="77" spans="1:34">
      <c r="A77" s="88"/>
      <c r="B77" s="86" t="str">
        <f>IF(A77="","",IFERROR(VLOOKUP(A77,Story!C:D,2,FALSE),""))</f>
        <v/>
      </c>
      <c r="C77" s="87"/>
      <c r="D77" s="88"/>
      <c r="E77" s="86"/>
      <c r="F77" s="87"/>
      <c r="G77" s="88"/>
      <c r="H77" s="89" t="str">
        <f t="shared" si="6"/>
        <v/>
      </c>
      <c r="I77" s="89" t="str">
        <f t="shared" si="4"/>
        <v/>
      </c>
      <c r="J77" s="362"/>
      <c r="K77" s="362">
        <f t="shared" ref="K77:K91" si="29">SUM(N77:AG77)</f>
        <v>0</v>
      </c>
      <c r="L77" s="88" t="s">
        <v>18</v>
      </c>
      <c r="M77" s="90">
        <f t="shared" si="28"/>
        <v>0</v>
      </c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356"/>
      <c r="AB77" s="356"/>
      <c r="AC77" s="356"/>
      <c r="AD77" s="356"/>
      <c r="AE77" s="356"/>
      <c r="AF77" s="356"/>
      <c r="AG77" s="356"/>
      <c r="AH77" s="109"/>
    </row>
    <row r="78" spans="1:34">
      <c r="A78" s="88"/>
      <c r="B78" s="86" t="str">
        <f>IF(A78="","",IFERROR(VLOOKUP(A78,Story!C:D,2,FALSE),""))</f>
        <v/>
      </c>
      <c r="C78" s="87"/>
      <c r="D78" s="88"/>
      <c r="E78" s="86"/>
      <c r="F78" s="87"/>
      <c r="G78" s="88"/>
      <c r="H78" s="89" t="str">
        <f t="shared" si="6"/>
        <v/>
      </c>
      <c r="I78" s="89" t="str">
        <f t="shared" si="4"/>
        <v/>
      </c>
      <c r="J78" s="362"/>
      <c r="K78" s="362">
        <f t="shared" si="29"/>
        <v>0</v>
      </c>
      <c r="L78" s="88" t="s">
        <v>18</v>
      </c>
      <c r="M78" s="90">
        <f t="shared" si="28"/>
        <v>0</v>
      </c>
      <c r="N78" s="356"/>
      <c r="O78" s="356"/>
      <c r="P78" s="356"/>
      <c r="Q78" s="356"/>
      <c r="R78" s="356"/>
      <c r="S78" s="356"/>
      <c r="T78" s="356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109"/>
    </row>
    <row r="79" spans="1:34">
      <c r="A79" s="88"/>
      <c r="B79" s="86" t="str">
        <f>IF(A79="","",IFERROR(VLOOKUP(A79,Story!C:D,2,FALSE),""))</f>
        <v/>
      </c>
      <c r="C79" s="87"/>
      <c r="D79" s="88"/>
      <c r="E79" s="86"/>
      <c r="F79" s="87"/>
      <c r="G79" s="88"/>
      <c r="H79" s="89" t="str">
        <f t="shared" si="6"/>
        <v/>
      </c>
      <c r="I79" s="89" t="str">
        <f t="shared" si="4"/>
        <v/>
      </c>
      <c r="J79" s="362"/>
      <c r="K79" s="362">
        <f t="shared" si="29"/>
        <v>0</v>
      </c>
      <c r="L79" s="88" t="s">
        <v>18</v>
      </c>
      <c r="M79" s="90">
        <f t="shared" si="28"/>
        <v>0</v>
      </c>
      <c r="N79" s="356"/>
      <c r="O79" s="356"/>
      <c r="P79" s="356"/>
      <c r="Q79" s="356"/>
      <c r="R79" s="356"/>
      <c r="S79" s="356"/>
      <c r="T79" s="356"/>
      <c r="U79" s="356"/>
      <c r="V79" s="356"/>
      <c r="W79" s="356"/>
      <c r="X79" s="356"/>
      <c r="Y79" s="356"/>
      <c r="Z79" s="356"/>
      <c r="AA79" s="356"/>
      <c r="AB79" s="356"/>
      <c r="AC79" s="356"/>
      <c r="AD79" s="356"/>
      <c r="AE79" s="356"/>
      <c r="AF79" s="356"/>
      <c r="AG79" s="356"/>
      <c r="AH79" s="109"/>
    </row>
    <row r="80" spans="1:34">
      <c r="A80" s="88" t="s">
        <v>98</v>
      </c>
      <c r="B80" s="86" t="str">
        <f>IF(A80="","",IFERROR(VLOOKUP(A80,Story!C:D,2,FALSE),""))</f>
        <v>培训-资料准备</v>
      </c>
      <c r="C80" s="87"/>
      <c r="D80" s="88"/>
      <c r="E80" s="86"/>
      <c r="F80" s="87"/>
      <c r="G80" s="88"/>
      <c r="H80" s="89" t="str">
        <f t="shared" si="6"/>
        <v/>
      </c>
      <c r="I80" s="89" t="str">
        <f t="shared" si="4"/>
        <v/>
      </c>
      <c r="J80" s="362"/>
      <c r="K80" s="362">
        <f t="shared" si="29"/>
        <v>0</v>
      </c>
      <c r="L80" s="88" t="s">
        <v>18</v>
      </c>
      <c r="M80" s="90">
        <f t="shared" si="28"/>
        <v>0</v>
      </c>
      <c r="N80" s="356"/>
      <c r="O80" s="356"/>
      <c r="P80" s="356"/>
      <c r="Q80" s="356"/>
      <c r="R80" s="356"/>
      <c r="S80" s="356"/>
      <c r="T80" s="356"/>
      <c r="U80" s="356"/>
      <c r="V80" s="356"/>
      <c r="W80" s="356"/>
      <c r="X80" s="356"/>
      <c r="Y80" s="356"/>
      <c r="Z80" s="356"/>
      <c r="AA80" s="356"/>
      <c r="AB80" s="356"/>
      <c r="AC80" s="356"/>
      <c r="AD80" s="356"/>
      <c r="AE80" s="356"/>
      <c r="AF80" s="356"/>
      <c r="AG80" s="356"/>
      <c r="AH80" s="109"/>
    </row>
    <row r="81" spans="1:34">
      <c r="A81" s="88"/>
      <c r="B81" s="86" t="str">
        <f>IF(A81="","",IFERROR(VLOOKUP(A81,Story!C:D,2,FALSE),""))</f>
        <v/>
      </c>
      <c r="C81" s="87"/>
      <c r="D81" s="88" t="s">
        <v>216</v>
      </c>
      <c r="E81" s="91" t="s">
        <v>417</v>
      </c>
      <c r="F81" s="87" t="s">
        <v>59</v>
      </c>
      <c r="G81" s="88"/>
      <c r="H81" s="89">
        <v>42865</v>
      </c>
      <c r="I81" s="89">
        <f t="shared" si="4"/>
        <v>42865</v>
      </c>
      <c r="J81" s="362"/>
      <c r="K81" s="362">
        <f t="shared" si="29"/>
        <v>2</v>
      </c>
      <c r="L81" s="88" t="s">
        <v>18</v>
      </c>
      <c r="M81" s="90">
        <f t="shared" si="28"/>
        <v>0</v>
      </c>
      <c r="N81" s="356"/>
      <c r="O81" s="356"/>
      <c r="P81" s="356">
        <v>2</v>
      </c>
      <c r="Q81" s="356"/>
      <c r="R81" s="356"/>
      <c r="S81" s="356"/>
      <c r="T81" s="356"/>
      <c r="U81" s="356"/>
      <c r="V81" s="356"/>
      <c r="W81" s="356"/>
      <c r="X81" s="356"/>
      <c r="Y81" s="356"/>
      <c r="Z81" s="356"/>
      <c r="AA81" s="356"/>
      <c r="AB81" s="356"/>
      <c r="AC81" s="356"/>
      <c r="AD81" s="356"/>
      <c r="AE81" s="356"/>
      <c r="AF81" s="356"/>
      <c r="AG81" s="356"/>
      <c r="AH81" s="109"/>
    </row>
    <row r="82" spans="1:34">
      <c r="A82" s="88" t="s">
        <v>100</v>
      </c>
      <c r="B82" s="86" t="str">
        <f>IF(A82="","",IFERROR(VLOOKUP(A82,Story!C:D,2,FALSE),""))</f>
        <v>部门工作支持</v>
      </c>
      <c r="C82" s="87"/>
      <c r="D82" s="88"/>
      <c r="E82" s="86"/>
      <c r="F82" s="87"/>
      <c r="G82" s="88"/>
      <c r="H82" s="89" t="str">
        <f t="shared" si="6"/>
        <v/>
      </c>
      <c r="I82" s="89" t="str">
        <f t="shared" si="4"/>
        <v/>
      </c>
      <c r="J82" s="362"/>
      <c r="K82" s="362">
        <f t="shared" si="29"/>
        <v>0</v>
      </c>
      <c r="L82" s="88" t="s">
        <v>18</v>
      </c>
      <c r="M82" s="90">
        <f t="shared" si="28"/>
        <v>0</v>
      </c>
      <c r="N82" s="356"/>
      <c r="O82" s="356"/>
      <c r="P82" s="356"/>
      <c r="Q82" s="356"/>
      <c r="R82" s="356"/>
      <c r="S82" s="356"/>
      <c r="T82" s="356"/>
      <c r="U82" s="356"/>
      <c r="V82" s="356"/>
      <c r="W82" s="356"/>
      <c r="X82" s="356"/>
      <c r="Y82" s="356"/>
      <c r="Z82" s="356"/>
      <c r="AA82" s="356"/>
      <c r="AB82" s="356"/>
      <c r="AC82" s="356"/>
      <c r="AD82" s="356"/>
      <c r="AE82" s="356"/>
      <c r="AF82" s="356"/>
      <c r="AG82" s="356"/>
      <c r="AH82" s="109"/>
    </row>
    <row r="83" spans="1:34">
      <c r="A83" s="88"/>
      <c r="B83" s="86"/>
      <c r="C83" s="87"/>
      <c r="D83" s="88" t="s">
        <v>235</v>
      </c>
      <c r="E83" s="91" t="s">
        <v>420</v>
      </c>
      <c r="F83" s="87" t="s">
        <v>59</v>
      </c>
      <c r="G83" s="88"/>
      <c r="H83" s="89"/>
      <c r="I83" s="89"/>
      <c r="J83" s="362"/>
      <c r="K83" s="362">
        <f t="shared" si="29"/>
        <v>2</v>
      </c>
      <c r="L83" s="88" t="s">
        <v>9</v>
      </c>
      <c r="M83" s="90">
        <f t="shared" ref="M83" si="30">IF(L83="未开始",0,IF(L83="已完成",1, 0.1))</f>
        <v>1</v>
      </c>
      <c r="N83" s="356"/>
      <c r="O83" s="356"/>
      <c r="P83" s="356"/>
      <c r="Q83" s="356"/>
      <c r="R83" s="356">
        <v>2</v>
      </c>
      <c r="S83" s="356"/>
      <c r="T83" s="356"/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  <c r="AE83" s="356"/>
      <c r="AF83" s="356"/>
      <c r="AG83" s="356"/>
      <c r="AH83" s="109"/>
    </row>
    <row r="84" spans="1:34">
      <c r="A84" s="88"/>
      <c r="B84" s="86" t="str">
        <f>IF(A84="","",IFERROR(VLOOKUP(A84,Story!C:D,2,FALSE),""))</f>
        <v/>
      </c>
      <c r="C84" s="87"/>
      <c r="D84" s="88" t="s">
        <v>235</v>
      </c>
      <c r="E84" s="91" t="s">
        <v>415</v>
      </c>
      <c r="F84" s="87" t="s">
        <v>59</v>
      </c>
      <c r="G84" s="88"/>
      <c r="H84" s="89">
        <v>42865</v>
      </c>
      <c r="I84" s="89">
        <f t="shared" si="4"/>
        <v>42865</v>
      </c>
      <c r="J84" s="362"/>
      <c r="K84" s="362">
        <f t="shared" si="29"/>
        <v>2</v>
      </c>
      <c r="L84" s="88" t="s">
        <v>9</v>
      </c>
      <c r="M84" s="90">
        <f t="shared" si="28"/>
        <v>1</v>
      </c>
      <c r="N84" s="356"/>
      <c r="O84" s="356"/>
      <c r="P84" s="356">
        <v>2</v>
      </c>
      <c r="Q84" s="356"/>
      <c r="R84" s="356"/>
      <c r="S84" s="356"/>
      <c r="T84" s="356"/>
      <c r="U84" s="356"/>
      <c r="V84" s="356"/>
      <c r="W84" s="356"/>
      <c r="X84" s="356"/>
      <c r="Y84" s="356"/>
      <c r="Z84" s="356"/>
      <c r="AA84" s="356"/>
      <c r="AB84" s="356"/>
      <c r="AC84" s="356"/>
      <c r="AD84" s="356"/>
      <c r="AE84" s="356"/>
      <c r="AF84" s="356"/>
      <c r="AG84" s="356"/>
      <c r="AH84" s="109"/>
    </row>
    <row r="85" spans="1:34">
      <c r="A85" s="96" t="s">
        <v>411</v>
      </c>
      <c r="B85" s="86" t="str">
        <f>IF(A85="","",IFERROR(VLOOKUP(A85,Story!C:D,2,FALSE),""))</f>
        <v>售前：QxPlugin</v>
      </c>
      <c r="C85" s="87"/>
      <c r="D85" s="88"/>
      <c r="E85" s="86"/>
      <c r="F85" s="87"/>
      <c r="G85" s="88"/>
      <c r="H85" s="89" t="str">
        <f t="shared" si="6"/>
        <v/>
      </c>
      <c r="I85" s="89" t="str">
        <f t="shared" si="4"/>
        <v/>
      </c>
      <c r="J85" s="362"/>
      <c r="K85" s="362">
        <f t="shared" si="29"/>
        <v>0</v>
      </c>
      <c r="L85" s="88" t="s">
        <v>18</v>
      </c>
      <c r="M85" s="90">
        <f t="shared" si="28"/>
        <v>0</v>
      </c>
      <c r="N85" s="356"/>
      <c r="O85" s="356"/>
      <c r="P85" s="356"/>
      <c r="Q85" s="356"/>
      <c r="R85" s="356"/>
      <c r="S85" s="356"/>
      <c r="T85" s="356"/>
      <c r="U85" s="356"/>
      <c r="V85" s="356"/>
      <c r="W85" s="356"/>
      <c r="X85" s="356"/>
      <c r="Y85" s="356"/>
      <c r="Z85" s="356"/>
      <c r="AA85" s="356"/>
      <c r="AB85" s="356"/>
      <c r="AC85" s="356"/>
      <c r="AD85" s="356"/>
      <c r="AE85" s="356"/>
      <c r="AF85" s="356"/>
      <c r="AG85" s="356"/>
      <c r="AH85" s="109"/>
    </row>
    <row r="86" spans="1:34">
      <c r="A86" s="88"/>
      <c r="B86" s="86" t="str">
        <f>IF(A86="","",IFERROR(VLOOKUP(A86,Story!C:D,2,FALSE),""))</f>
        <v/>
      </c>
      <c r="C86" s="87"/>
      <c r="D86" s="88" t="s">
        <v>216</v>
      </c>
      <c r="E86" s="91" t="s">
        <v>412</v>
      </c>
      <c r="F86" s="87" t="s">
        <v>59</v>
      </c>
      <c r="G86" s="88"/>
      <c r="H86" s="89">
        <f t="shared" si="6"/>
        <v>42863</v>
      </c>
      <c r="I86" s="89">
        <f t="shared" si="4"/>
        <v>42863</v>
      </c>
      <c r="J86" s="362"/>
      <c r="K86" s="362">
        <f t="shared" si="29"/>
        <v>3.5</v>
      </c>
      <c r="L86" s="88" t="s">
        <v>18</v>
      </c>
      <c r="M86" s="90">
        <f t="shared" si="28"/>
        <v>0</v>
      </c>
      <c r="N86" s="356"/>
      <c r="O86" s="356">
        <v>3.5</v>
      </c>
      <c r="P86" s="356"/>
      <c r="Q86" s="356"/>
      <c r="R86" s="356"/>
      <c r="S86" s="356"/>
      <c r="T86" s="356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109"/>
    </row>
    <row r="87" spans="1:34">
      <c r="A87" s="88" t="s">
        <v>96</v>
      </c>
      <c r="B87" s="86" t="str">
        <f>IF(A87="","",IFERROR(VLOOKUP(A87,Story!C:D,2,FALSE),""))</f>
        <v>技术协助</v>
      </c>
      <c r="C87" s="87"/>
      <c r="D87" s="88"/>
      <c r="E87" s="86"/>
      <c r="F87" s="87"/>
      <c r="G87" s="88"/>
      <c r="H87" s="89" t="str">
        <f t="shared" si="6"/>
        <v/>
      </c>
      <c r="I87" s="89" t="str">
        <f t="shared" si="4"/>
        <v/>
      </c>
      <c r="J87" s="362"/>
      <c r="K87" s="362">
        <f t="shared" si="29"/>
        <v>0</v>
      </c>
      <c r="L87" s="88" t="s">
        <v>18</v>
      </c>
      <c r="M87" s="90">
        <f t="shared" si="28"/>
        <v>0</v>
      </c>
      <c r="N87" s="356"/>
      <c r="O87" s="356"/>
      <c r="P87" s="356"/>
      <c r="Q87" s="356"/>
      <c r="R87" s="356"/>
      <c r="S87" s="356"/>
      <c r="T87" s="356"/>
      <c r="U87" s="356"/>
      <c r="V87" s="356"/>
      <c r="W87" s="356"/>
      <c r="X87" s="356"/>
      <c r="Y87" s="356"/>
      <c r="Z87" s="356"/>
      <c r="AA87" s="356"/>
      <c r="AB87" s="356"/>
      <c r="AC87" s="356"/>
      <c r="AD87" s="356"/>
      <c r="AE87" s="356"/>
      <c r="AF87" s="356"/>
      <c r="AG87" s="356"/>
      <c r="AH87" s="109"/>
    </row>
    <row r="88" spans="1:34">
      <c r="A88" s="88"/>
      <c r="B88" s="86"/>
      <c r="C88" s="87"/>
      <c r="D88" s="88" t="s">
        <v>335</v>
      </c>
      <c r="E88" s="56" t="s">
        <v>548</v>
      </c>
      <c r="F88" s="87" t="s">
        <v>206</v>
      </c>
      <c r="G88" s="88"/>
      <c r="H88" s="89"/>
      <c r="I88" s="89"/>
      <c r="J88" s="362"/>
      <c r="K88" s="362">
        <f t="shared" si="29"/>
        <v>4</v>
      </c>
      <c r="L88" s="88" t="s">
        <v>9</v>
      </c>
      <c r="M88" s="90">
        <v>1</v>
      </c>
      <c r="N88" s="356"/>
      <c r="O88" s="356"/>
      <c r="P88" s="356"/>
      <c r="Q88" s="356"/>
      <c r="R88" s="356"/>
      <c r="S88" s="356"/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>
        <v>4</v>
      </c>
      <c r="AH88" s="109"/>
    </row>
    <row r="89" spans="1:34">
      <c r="A89" s="88"/>
      <c r="B89" s="86"/>
      <c r="C89" s="87"/>
      <c r="D89" s="88" t="s">
        <v>269</v>
      </c>
      <c r="E89" s="91" t="s">
        <v>409</v>
      </c>
      <c r="F89" s="87" t="s">
        <v>206</v>
      </c>
      <c r="G89" s="88"/>
      <c r="H89" s="89">
        <f>IF(E89="","",$H$1)</f>
        <v>42863</v>
      </c>
      <c r="I89" s="89">
        <f t="shared" si="4"/>
        <v>42863</v>
      </c>
      <c r="J89" s="362"/>
      <c r="K89" s="362">
        <f t="shared" si="29"/>
        <v>2</v>
      </c>
      <c r="L89" s="88" t="s">
        <v>9</v>
      </c>
      <c r="M89" s="90">
        <v>1</v>
      </c>
      <c r="N89" s="356"/>
      <c r="O89" s="356">
        <v>2</v>
      </c>
      <c r="P89" s="356"/>
      <c r="Q89" s="356"/>
      <c r="R89" s="356"/>
      <c r="S89" s="356"/>
      <c r="T89" s="356"/>
      <c r="U89" s="356"/>
      <c r="V89" s="356"/>
      <c r="W89" s="356"/>
      <c r="X89" s="356"/>
      <c r="Y89" s="356"/>
      <c r="Z89" s="356"/>
      <c r="AA89" s="356"/>
      <c r="AB89" s="356"/>
      <c r="AC89" s="356"/>
      <c r="AD89" s="356"/>
      <c r="AE89" s="356"/>
      <c r="AF89" s="356"/>
      <c r="AG89" s="356"/>
      <c r="AH89" s="109"/>
    </row>
    <row r="90" spans="1:34">
      <c r="A90" s="88"/>
      <c r="B90" s="86"/>
      <c r="C90" s="87"/>
      <c r="D90" s="88" t="s">
        <v>269</v>
      </c>
      <c r="E90" s="86" t="s">
        <v>340</v>
      </c>
      <c r="F90" s="87" t="s">
        <v>59</v>
      </c>
      <c r="G90" s="88"/>
      <c r="H90" s="89">
        <f t="shared" ref="H90" si="31">IF(E90="","",$H$1)</f>
        <v>42863</v>
      </c>
      <c r="I90" s="89">
        <f t="shared" si="4"/>
        <v>42863</v>
      </c>
      <c r="J90" s="362"/>
      <c r="K90" s="362">
        <f t="shared" si="29"/>
        <v>13.5</v>
      </c>
      <c r="L90" s="88" t="s">
        <v>16</v>
      </c>
      <c r="M90" s="90">
        <f t="shared" si="28"/>
        <v>0.1</v>
      </c>
      <c r="N90" s="356"/>
      <c r="O90" s="356">
        <v>2</v>
      </c>
      <c r="P90" s="356">
        <v>0.5</v>
      </c>
      <c r="Q90" s="356">
        <v>1</v>
      </c>
      <c r="R90" s="356">
        <v>3</v>
      </c>
      <c r="S90" s="356"/>
      <c r="T90" s="356"/>
      <c r="U90" s="356">
        <v>3</v>
      </c>
      <c r="V90" s="356">
        <v>1</v>
      </c>
      <c r="W90" s="356"/>
      <c r="X90" s="356"/>
      <c r="Y90" s="356"/>
      <c r="Z90" s="356"/>
      <c r="AA90" s="356"/>
      <c r="AB90" s="356">
        <v>1</v>
      </c>
      <c r="AC90" s="356"/>
      <c r="AD90" s="356">
        <v>1</v>
      </c>
      <c r="AE90" s="356">
        <v>1</v>
      </c>
      <c r="AF90" s="356"/>
      <c r="AG90" s="356"/>
      <c r="AH90" s="109"/>
    </row>
    <row r="91" spans="1:34">
      <c r="A91" s="88"/>
      <c r="B91" s="86" t="str">
        <f>IF(A91="","",IFERROR(VLOOKUP(A91,Story!C:D,2,FALSE),""))</f>
        <v/>
      </c>
      <c r="C91" s="87"/>
      <c r="D91" s="88" t="s">
        <v>269</v>
      </c>
      <c r="E91" s="86" t="s">
        <v>340</v>
      </c>
      <c r="F91" s="87" t="s">
        <v>77</v>
      </c>
      <c r="G91" s="88"/>
      <c r="H91" s="89">
        <f t="shared" si="6"/>
        <v>42863</v>
      </c>
      <c r="I91" s="89">
        <f t="shared" ref="I91" si="32">IF(E91="","",IF(H91+J91/8&gt;$I$1,$I$1,H91+J91/8))</f>
        <v>42863</v>
      </c>
      <c r="J91" s="362"/>
      <c r="K91" s="362">
        <f t="shared" si="29"/>
        <v>4</v>
      </c>
      <c r="L91" s="88" t="s">
        <v>18</v>
      </c>
      <c r="M91" s="90">
        <f t="shared" si="28"/>
        <v>0</v>
      </c>
      <c r="N91" s="356"/>
      <c r="O91" s="356">
        <v>2</v>
      </c>
      <c r="P91" s="356"/>
      <c r="Q91" s="356">
        <v>1</v>
      </c>
      <c r="R91" s="356"/>
      <c r="S91" s="356"/>
      <c r="T91" s="356"/>
      <c r="U91" s="356"/>
      <c r="V91" s="356"/>
      <c r="W91" s="356"/>
      <c r="X91" s="356"/>
      <c r="Y91" s="356"/>
      <c r="Z91" s="356"/>
      <c r="AA91" s="356"/>
      <c r="AB91" s="356"/>
      <c r="AC91" s="356"/>
      <c r="AD91" s="356"/>
      <c r="AE91" s="356"/>
      <c r="AF91" s="356"/>
      <c r="AG91" s="356">
        <v>1</v>
      </c>
      <c r="AH91" s="109"/>
    </row>
    <row r="92" spans="1:34" s="97" customFormat="1">
      <c r="A92" s="567" t="s">
        <v>238</v>
      </c>
      <c r="B92" s="568"/>
      <c r="C92" s="568"/>
      <c r="D92" s="568"/>
      <c r="E92" s="568"/>
      <c r="F92" s="568"/>
      <c r="G92" s="568"/>
      <c r="H92" s="568"/>
      <c r="I92" s="569"/>
      <c r="J92" s="363">
        <f>SUM(J4:J91)</f>
        <v>0</v>
      </c>
      <c r="K92" s="363">
        <f>SUM(K4:K91)</f>
        <v>625</v>
      </c>
      <c r="L92" s="570"/>
      <c r="M92" s="571"/>
      <c r="N92" s="357" t="str">
        <f>MID("一二三四五六日",WEEKDAY($H$1,2),1)</f>
        <v>一</v>
      </c>
      <c r="O92" s="357" t="str">
        <f t="shared" ref="O92:Y92" si="33">MID("一二三四五六日",WEEKDAY($H$1+(COLUMN(O91)-COLUMN($N$2)),2),1)</f>
        <v>二</v>
      </c>
      <c r="P92" s="357" t="str">
        <f t="shared" si="33"/>
        <v>三</v>
      </c>
      <c r="Q92" s="357" t="str">
        <f t="shared" si="33"/>
        <v>四</v>
      </c>
      <c r="R92" s="357" t="str">
        <f t="shared" si="33"/>
        <v>五</v>
      </c>
      <c r="S92" s="357" t="str">
        <f t="shared" si="33"/>
        <v>六</v>
      </c>
      <c r="T92" s="357" t="str">
        <f t="shared" si="33"/>
        <v>日</v>
      </c>
      <c r="U92" s="357" t="str">
        <f t="shared" si="33"/>
        <v>一</v>
      </c>
      <c r="V92" s="357" t="str">
        <f t="shared" si="33"/>
        <v>二</v>
      </c>
      <c r="W92" s="357" t="str">
        <f t="shared" si="33"/>
        <v>三</v>
      </c>
      <c r="X92" s="357" t="str">
        <f t="shared" si="33"/>
        <v>四</v>
      </c>
      <c r="Y92" s="357" t="str">
        <f t="shared" si="33"/>
        <v>五</v>
      </c>
      <c r="Z92" s="357" t="str">
        <f t="shared" ref="Z92:AF92" si="34">MID("一二三四五六日",WEEKDAY($H$1+(COLUMN(Z91)-COLUMN($N$2)),2),1)</f>
        <v>六</v>
      </c>
      <c r="AA92" s="357" t="str">
        <f t="shared" si="34"/>
        <v>日</v>
      </c>
      <c r="AB92" s="357" t="str">
        <f t="shared" si="34"/>
        <v>一</v>
      </c>
      <c r="AC92" s="357" t="str">
        <f t="shared" si="34"/>
        <v>二</v>
      </c>
      <c r="AD92" s="357" t="str">
        <f t="shared" si="34"/>
        <v>三</v>
      </c>
      <c r="AE92" s="357" t="str">
        <f t="shared" si="34"/>
        <v>四</v>
      </c>
      <c r="AF92" s="357" t="str">
        <f t="shared" si="34"/>
        <v>五</v>
      </c>
      <c r="AG92" s="357" t="str">
        <f t="shared" ref="AG92" si="35">MID("一二三四五六日",WEEKDAY($H$1+(COLUMN(AG91)-COLUMN($N$2)),2),1)</f>
        <v>六</v>
      </c>
      <c r="AH92" s="111"/>
    </row>
    <row r="93" spans="1:34">
      <c r="J93" s="364">
        <f t="shared" ref="J93:K98" si="36">SUMPRODUCT(($F$4:$F$91=K93)*(J$4:J$91))+J$99</f>
        <v>0</v>
      </c>
      <c r="K93" s="364">
        <f t="shared" si="36"/>
        <v>125.5</v>
      </c>
      <c r="L93" s="561" t="s">
        <v>59</v>
      </c>
      <c r="M93" s="561"/>
      <c r="N93" s="356">
        <f t="shared" ref="N93:W94" si="37">SUMPRODUCT(($F$4:$F$91=$L93)*(N$4:N$91))+N$99</f>
        <v>8</v>
      </c>
      <c r="O93" s="356">
        <f t="shared" si="37"/>
        <v>5.5</v>
      </c>
      <c r="P93" s="356">
        <f t="shared" si="37"/>
        <v>8</v>
      </c>
      <c r="Q93" s="356">
        <f t="shared" si="37"/>
        <v>8</v>
      </c>
      <c r="R93" s="356">
        <f t="shared" si="37"/>
        <v>8</v>
      </c>
      <c r="S93" s="356">
        <f t="shared" si="37"/>
        <v>0</v>
      </c>
      <c r="T93" s="356">
        <f t="shared" si="37"/>
        <v>0</v>
      </c>
      <c r="U93" s="356">
        <f t="shared" si="37"/>
        <v>8</v>
      </c>
      <c r="V93" s="356">
        <f t="shared" si="37"/>
        <v>8</v>
      </c>
      <c r="W93" s="356">
        <f t="shared" si="37"/>
        <v>8</v>
      </c>
      <c r="X93" s="356">
        <f t="shared" ref="X93:AG94" si="38">SUMPRODUCT(($F$4:$F$91=$L93)*(X$4:X$91))+X$99</f>
        <v>8</v>
      </c>
      <c r="Y93" s="356">
        <f t="shared" si="38"/>
        <v>8</v>
      </c>
      <c r="Z93" s="356">
        <f t="shared" si="38"/>
        <v>0</v>
      </c>
      <c r="AA93" s="356">
        <f t="shared" si="38"/>
        <v>0</v>
      </c>
      <c r="AB93" s="356">
        <f t="shared" si="38"/>
        <v>8</v>
      </c>
      <c r="AC93" s="356">
        <f t="shared" si="38"/>
        <v>8</v>
      </c>
      <c r="AD93" s="356">
        <f t="shared" si="38"/>
        <v>8</v>
      </c>
      <c r="AE93" s="356">
        <f t="shared" si="38"/>
        <v>8</v>
      </c>
      <c r="AF93" s="356">
        <f t="shared" si="38"/>
        <v>8</v>
      </c>
      <c r="AG93" s="356">
        <f t="shared" si="38"/>
        <v>8</v>
      </c>
    </row>
    <row r="94" spans="1:34">
      <c r="J94" s="364">
        <f t="shared" si="36"/>
        <v>0</v>
      </c>
      <c r="K94" s="364">
        <f t="shared" si="36"/>
        <v>123.5</v>
      </c>
      <c r="L94" s="561" t="s">
        <v>206</v>
      </c>
      <c r="M94" s="561"/>
      <c r="N94" s="356">
        <f t="shared" si="37"/>
        <v>8</v>
      </c>
      <c r="O94" s="356">
        <f t="shared" si="37"/>
        <v>5.5</v>
      </c>
      <c r="P94" s="356">
        <f t="shared" si="37"/>
        <v>8</v>
      </c>
      <c r="Q94" s="356">
        <f t="shared" si="37"/>
        <v>8</v>
      </c>
      <c r="R94" s="356">
        <f t="shared" si="37"/>
        <v>8</v>
      </c>
      <c r="S94" s="356">
        <f t="shared" si="37"/>
        <v>0</v>
      </c>
      <c r="T94" s="356">
        <f t="shared" si="37"/>
        <v>0</v>
      </c>
      <c r="U94" s="356">
        <f t="shared" si="37"/>
        <v>6</v>
      </c>
      <c r="V94" s="356">
        <f t="shared" si="37"/>
        <v>8</v>
      </c>
      <c r="W94" s="356">
        <f t="shared" si="37"/>
        <v>8</v>
      </c>
      <c r="X94" s="356">
        <f t="shared" si="38"/>
        <v>8</v>
      </c>
      <c r="Y94" s="356">
        <f t="shared" si="38"/>
        <v>8</v>
      </c>
      <c r="Z94" s="356">
        <f t="shared" si="38"/>
        <v>0</v>
      </c>
      <c r="AA94" s="356">
        <f t="shared" si="38"/>
        <v>0</v>
      </c>
      <c r="AB94" s="356">
        <f t="shared" si="38"/>
        <v>8</v>
      </c>
      <c r="AC94" s="356">
        <f t="shared" si="38"/>
        <v>8</v>
      </c>
      <c r="AD94" s="356">
        <f t="shared" si="38"/>
        <v>8</v>
      </c>
      <c r="AE94" s="356">
        <f t="shared" si="38"/>
        <v>8</v>
      </c>
      <c r="AF94" s="356">
        <f t="shared" si="38"/>
        <v>8</v>
      </c>
      <c r="AG94" s="356">
        <f t="shared" si="38"/>
        <v>8</v>
      </c>
    </row>
    <row r="95" spans="1:34">
      <c r="G95" s="99"/>
      <c r="H95" s="99"/>
      <c r="J95" s="364">
        <f t="shared" si="36"/>
        <v>0</v>
      </c>
      <c r="K95" s="364">
        <f t="shared" si="36"/>
        <v>2</v>
      </c>
      <c r="L95" s="561" t="s">
        <v>285</v>
      </c>
      <c r="M95" s="561"/>
      <c r="N95" s="356">
        <v>0</v>
      </c>
      <c r="O95" s="356">
        <f t="shared" ref="O95:X98" si="39">SUMPRODUCT(($F$4:$F$91=$L95)*(O$4:O$91))+O$99</f>
        <v>0</v>
      </c>
      <c r="P95" s="356">
        <f t="shared" si="39"/>
        <v>0</v>
      </c>
      <c r="Q95" s="356">
        <f t="shared" si="39"/>
        <v>0</v>
      </c>
      <c r="R95" s="356">
        <f t="shared" si="39"/>
        <v>0</v>
      </c>
      <c r="S95" s="356">
        <f t="shared" si="39"/>
        <v>0</v>
      </c>
      <c r="T95" s="356">
        <f t="shared" si="39"/>
        <v>0</v>
      </c>
      <c r="U95" s="356">
        <f t="shared" si="39"/>
        <v>0</v>
      </c>
      <c r="V95" s="356">
        <f t="shared" si="39"/>
        <v>0</v>
      </c>
      <c r="W95" s="356">
        <f t="shared" si="39"/>
        <v>0</v>
      </c>
      <c r="X95" s="356">
        <f t="shared" si="39"/>
        <v>0</v>
      </c>
      <c r="Y95" s="356">
        <f t="shared" ref="Y95:AG98" si="40">SUMPRODUCT(($F$4:$F$91=$L95)*(Y$4:Y$91))+Y$99</f>
        <v>0</v>
      </c>
      <c r="Z95" s="356">
        <f t="shared" si="40"/>
        <v>0</v>
      </c>
      <c r="AA95" s="356">
        <f t="shared" si="40"/>
        <v>0</v>
      </c>
      <c r="AB95" s="356">
        <f t="shared" si="40"/>
        <v>0</v>
      </c>
      <c r="AC95" s="356">
        <f t="shared" si="40"/>
        <v>0</v>
      </c>
      <c r="AD95" s="356">
        <f t="shared" si="40"/>
        <v>0</v>
      </c>
      <c r="AE95" s="356">
        <f t="shared" si="40"/>
        <v>0</v>
      </c>
      <c r="AF95" s="356">
        <f t="shared" si="40"/>
        <v>0</v>
      </c>
      <c r="AG95" s="356">
        <f t="shared" si="40"/>
        <v>0</v>
      </c>
    </row>
    <row r="96" spans="1:34">
      <c r="G96" s="99"/>
      <c r="H96" s="99"/>
      <c r="J96" s="364">
        <f t="shared" si="36"/>
        <v>0</v>
      </c>
      <c r="K96" s="364">
        <f t="shared" si="36"/>
        <v>128</v>
      </c>
      <c r="L96" s="561" t="s">
        <v>30</v>
      </c>
      <c r="M96" s="561"/>
      <c r="N96" s="356">
        <f>SUMPRODUCT(($F$4:$F$91=$L96)*(N$4:N$91))+N$99</f>
        <v>8</v>
      </c>
      <c r="O96" s="356">
        <f t="shared" si="39"/>
        <v>8</v>
      </c>
      <c r="P96" s="356">
        <f t="shared" si="39"/>
        <v>8</v>
      </c>
      <c r="Q96" s="356">
        <f t="shared" si="39"/>
        <v>8</v>
      </c>
      <c r="R96" s="356">
        <f t="shared" si="39"/>
        <v>8</v>
      </c>
      <c r="S96" s="356">
        <f t="shared" si="39"/>
        <v>0</v>
      </c>
      <c r="T96" s="356">
        <f t="shared" si="39"/>
        <v>0</v>
      </c>
      <c r="U96" s="356">
        <f t="shared" si="39"/>
        <v>8</v>
      </c>
      <c r="V96" s="356">
        <f t="shared" si="39"/>
        <v>8</v>
      </c>
      <c r="W96" s="356">
        <f t="shared" si="39"/>
        <v>8</v>
      </c>
      <c r="X96" s="356">
        <f t="shared" si="39"/>
        <v>8</v>
      </c>
      <c r="Y96" s="356">
        <f t="shared" si="40"/>
        <v>8</v>
      </c>
      <c r="Z96" s="356">
        <f t="shared" si="40"/>
        <v>0</v>
      </c>
      <c r="AA96" s="356">
        <f t="shared" si="40"/>
        <v>0</v>
      </c>
      <c r="AB96" s="356">
        <f t="shared" si="40"/>
        <v>8</v>
      </c>
      <c r="AC96" s="356">
        <f t="shared" si="40"/>
        <v>8</v>
      </c>
      <c r="AD96" s="356">
        <f t="shared" si="40"/>
        <v>8</v>
      </c>
      <c r="AE96" s="356">
        <f t="shared" si="40"/>
        <v>8</v>
      </c>
      <c r="AF96" s="356">
        <f t="shared" si="40"/>
        <v>8</v>
      </c>
      <c r="AG96" s="356">
        <f t="shared" si="40"/>
        <v>8</v>
      </c>
    </row>
    <row r="97" spans="1:44">
      <c r="G97" s="99"/>
      <c r="H97" s="99"/>
      <c r="J97" s="364">
        <f t="shared" si="36"/>
        <v>0</v>
      </c>
      <c r="K97" s="364">
        <f t="shared" si="36"/>
        <v>128</v>
      </c>
      <c r="L97" s="561" t="s">
        <v>233</v>
      </c>
      <c r="M97" s="561"/>
      <c r="N97" s="356">
        <f>SUMPRODUCT(($F$4:$F$91=$L97)*(N$4:N$91))+N$99</f>
        <v>8</v>
      </c>
      <c r="O97" s="356">
        <f t="shared" si="39"/>
        <v>8</v>
      </c>
      <c r="P97" s="356">
        <f t="shared" si="39"/>
        <v>8</v>
      </c>
      <c r="Q97" s="356">
        <f t="shared" si="39"/>
        <v>8</v>
      </c>
      <c r="R97" s="356">
        <f t="shared" si="39"/>
        <v>8</v>
      </c>
      <c r="S97" s="356">
        <f t="shared" si="39"/>
        <v>0</v>
      </c>
      <c r="T97" s="356">
        <f t="shared" si="39"/>
        <v>0</v>
      </c>
      <c r="U97" s="356">
        <f t="shared" si="39"/>
        <v>8</v>
      </c>
      <c r="V97" s="356">
        <f t="shared" si="39"/>
        <v>8</v>
      </c>
      <c r="W97" s="356">
        <f t="shared" si="39"/>
        <v>8</v>
      </c>
      <c r="X97" s="356">
        <f t="shared" si="39"/>
        <v>8</v>
      </c>
      <c r="Y97" s="356">
        <f t="shared" si="40"/>
        <v>8</v>
      </c>
      <c r="Z97" s="356">
        <f t="shared" si="40"/>
        <v>0</v>
      </c>
      <c r="AA97" s="356">
        <f t="shared" si="40"/>
        <v>0</v>
      </c>
      <c r="AB97" s="356">
        <f t="shared" si="40"/>
        <v>8</v>
      </c>
      <c r="AC97" s="356">
        <f t="shared" si="40"/>
        <v>8</v>
      </c>
      <c r="AD97" s="356">
        <f t="shared" si="40"/>
        <v>8</v>
      </c>
      <c r="AE97" s="356">
        <f t="shared" si="40"/>
        <v>8</v>
      </c>
      <c r="AF97" s="356">
        <f t="shared" si="40"/>
        <v>8</v>
      </c>
      <c r="AG97" s="356">
        <f t="shared" si="40"/>
        <v>8</v>
      </c>
    </row>
    <row r="98" spans="1:44">
      <c r="G98" s="99"/>
      <c r="H98" s="99"/>
      <c r="J98" s="364">
        <f t="shared" si="36"/>
        <v>0</v>
      </c>
      <c r="K98" s="364">
        <f t="shared" si="36"/>
        <v>128</v>
      </c>
      <c r="L98" s="561" t="s">
        <v>77</v>
      </c>
      <c r="M98" s="561"/>
      <c r="N98" s="356">
        <f>SUMPRODUCT(($F$4:$F$91=$L98)*(N$4:N$91))+N$99</f>
        <v>8</v>
      </c>
      <c r="O98" s="356">
        <f t="shared" si="39"/>
        <v>8</v>
      </c>
      <c r="P98" s="356">
        <f t="shared" si="39"/>
        <v>8</v>
      </c>
      <c r="Q98" s="356">
        <f t="shared" si="39"/>
        <v>8</v>
      </c>
      <c r="R98" s="356">
        <f t="shared" si="39"/>
        <v>8</v>
      </c>
      <c r="S98" s="356">
        <f t="shared" si="39"/>
        <v>0</v>
      </c>
      <c r="T98" s="356">
        <f t="shared" si="39"/>
        <v>0</v>
      </c>
      <c r="U98" s="356">
        <f t="shared" si="39"/>
        <v>8</v>
      </c>
      <c r="V98" s="356">
        <f t="shared" si="39"/>
        <v>8</v>
      </c>
      <c r="W98" s="356">
        <f t="shared" si="39"/>
        <v>8</v>
      </c>
      <c r="X98" s="356">
        <f t="shared" si="39"/>
        <v>8</v>
      </c>
      <c r="Y98" s="356">
        <f t="shared" si="40"/>
        <v>8</v>
      </c>
      <c r="Z98" s="356">
        <f t="shared" si="40"/>
        <v>0</v>
      </c>
      <c r="AA98" s="356">
        <f t="shared" si="40"/>
        <v>0</v>
      </c>
      <c r="AB98" s="356">
        <f t="shared" si="40"/>
        <v>8</v>
      </c>
      <c r="AC98" s="356">
        <f t="shared" si="40"/>
        <v>8</v>
      </c>
      <c r="AD98" s="356">
        <f t="shared" si="40"/>
        <v>8</v>
      </c>
      <c r="AE98" s="356">
        <f t="shared" si="40"/>
        <v>8</v>
      </c>
      <c r="AF98" s="356">
        <f t="shared" si="40"/>
        <v>8</v>
      </c>
      <c r="AG98" s="356">
        <f t="shared" si="40"/>
        <v>8</v>
      </c>
    </row>
    <row r="99" spans="1:44">
      <c r="G99" s="99"/>
      <c r="H99" s="99"/>
      <c r="J99" s="364">
        <f>SUMPRODUCT(($F$4:$F$91=K99)*(J$4:J$91))</f>
        <v>0</v>
      </c>
      <c r="K99" s="364">
        <f>SUMPRODUCT(($F$4:$F$91=L99)*(K$4:K$91))</f>
        <v>2</v>
      </c>
      <c r="L99" s="561" t="s">
        <v>82</v>
      </c>
      <c r="M99" s="561"/>
      <c r="N99" s="356">
        <f t="shared" ref="N99:AG99" si="41">SUMPRODUCT(($F$4:$F$91=$L99)*(N$4:N$91))</f>
        <v>2</v>
      </c>
      <c r="O99" s="356">
        <f t="shared" si="41"/>
        <v>0</v>
      </c>
      <c r="P99" s="356">
        <f t="shared" si="41"/>
        <v>0</v>
      </c>
      <c r="Q99" s="356">
        <f t="shared" si="41"/>
        <v>0</v>
      </c>
      <c r="R99" s="356">
        <f t="shared" si="41"/>
        <v>0</v>
      </c>
      <c r="S99" s="356">
        <f t="shared" si="41"/>
        <v>0</v>
      </c>
      <c r="T99" s="356">
        <f t="shared" si="41"/>
        <v>0</v>
      </c>
      <c r="U99" s="356">
        <f t="shared" si="41"/>
        <v>0</v>
      </c>
      <c r="V99" s="356">
        <f t="shared" si="41"/>
        <v>0</v>
      </c>
      <c r="W99" s="356">
        <f t="shared" si="41"/>
        <v>0</v>
      </c>
      <c r="X99" s="356">
        <f t="shared" si="41"/>
        <v>0</v>
      </c>
      <c r="Y99" s="356">
        <f t="shared" si="41"/>
        <v>0</v>
      </c>
      <c r="Z99" s="356">
        <f t="shared" si="41"/>
        <v>0</v>
      </c>
      <c r="AA99" s="356">
        <f t="shared" si="41"/>
        <v>0</v>
      </c>
      <c r="AB99" s="356">
        <f t="shared" si="41"/>
        <v>0</v>
      </c>
      <c r="AC99" s="356">
        <f t="shared" si="41"/>
        <v>0</v>
      </c>
      <c r="AD99" s="356">
        <f t="shared" si="41"/>
        <v>0</v>
      </c>
      <c r="AE99" s="356">
        <f t="shared" si="41"/>
        <v>0</v>
      </c>
      <c r="AF99" s="356">
        <f t="shared" si="41"/>
        <v>0</v>
      </c>
      <c r="AG99" s="356">
        <f t="shared" si="41"/>
        <v>0</v>
      </c>
    </row>
    <row r="100" spans="1:44" s="101" customFormat="1" ht="12.75">
      <c r="C100" s="100"/>
      <c r="F100" s="100"/>
      <c r="G100" s="102"/>
      <c r="H100" s="102"/>
      <c r="J100" s="352"/>
      <c r="K100" s="352"/>
      <c r="L100" s="103" t="s">
        <v>320</v>
      </c>
      <c r="M100" s="104" t="s">
        <v>410</v>
      </c>
      <c r="N100" s="358"/>
      <c r="O100" s="356">
        <v>2.5</v>
      </c>
      <c r="P100" s="352"/>
      <c r="Q100" s="352"/>
      <c r="R100" s="352"/>
      <c r="S100" s="352"/>
      <c r="T100" s="352"/>
      <c r="U100" s="356">
        <v>2</v>
      </c>
      <c r="V100" s="352"/>
      <c r="W100" s="352"/>
      <c r="X100" s="352"/>
      <c r="Y100" s="352"/>
      <c r="Z100" s="352"/>
      <c r="AA100" s="352"/>
      <c r="AB100" s="356"/>
      <c r="AC100" s="352"/>
      <c r="AD100" s="352"/>
      <c r="AE100" s="352"/>
      <c r="AF100" s="352"/>
      <c r="AG100" s="352"/>
      <c r="AH100" s="113"/>
    </row>
    <row r="101" spans="1:44">
      <c r="P101" s="360"/>
      <c r="Q101" s="360"/>
      <c r="R101" s="360"/>
      <c r="S101" s="360"/>
      <c r="T101" s="360"/>
      <c r="U101" s="360"/>
      <c r="V101" s="360"/>
      <c r="W101" s="360"/>
      <c r="X101" s="360"/>
      <c r="Y101" s="360"/>
      <c r="Z101" s="360"/>
      <c r="AA101" s="360"/>
      <c r="AB101" s="360"/>
      <c r="AC101" s="360"/>
      <c r="AD101" s="360"/>
      <c r="AE101" s="360"/>
      <c r="AF101" s="360"/>
      <c r="AG101" s="360"/>
    </row>
    <row r="102" spans="1:44">
      <c r="P102" s="360"/>
      <c r="Q102" s="360"/>
      <c r="R102" s="360"/>
      <c r="S102" s="360"/>
      <c r="T102" s="360"/>
      <c r="U102" s="360"/>
      <c r="V102" s="360"/>
      <c r="W102" s="360"/>
      <c r="X102" s="360"/>
      <c r="Y102" s="360"/>
      <c r="Z102" s="360"/>
      <c r="AA102" s="360"/>
      <c r="AB102" s="360"/>
      <c r="AC102" s="360"/>
      <c r="AD102" s="360"/>
      <c r="AE102" s="360"/>
      <c r="AF102" s="360"/>
      <c r="AG102" s="360"/>
    </row>
    <row r="103" spans="1:44">
      <c r="P103" s="360"/>
      <c r="Q103" s="360"/>
      <c r="R103" s="360"/>
      <c r="S103" s="360"/>
      <c r="T103" s="360"/>
      <c r="U103" s="360"/>
      <c r="V103" s="360"/>
      <c r="W103" s="360"/>
      <c r="X103" s="360"/>
      <c r="Y103" s="360"/>
      <c r="Z103" s="360"/>
      <c r="AA103" s="360"/>
      <c r="AB103" s="360"/>
      <c r="AC103" s="360"/>
      <c r="AD103" s="360"/>
      <c r="AE103" s="360"/>
      <c r="AF103" s="360"/>
      <c r="AG103" s="360"/>
    </row>
    <row r="104" spans="1:44">
      <c r="P104" s="360"/>
      <c r="Q104" s="360"/>
      <c r="R104" s="360"/>
      <c r="S104" s="360"/>
      <c r="T104" s="360"/>
      <c r="U104" s="360"/>
      <c r="V104" s="360"/>
      <c r="W104" s="360"/>
      <c r="X104" s="360"/>
      <c r="Y104" s="360"/>
      <c r="Z104" s="360"/>
      <c r="AA104" s="360"/>
      <c r="AB104" s="360"/>
      <c r="AC104" s="360"/>
      <c r="AD104" s="360"/>
      <c r="AE104" s="360"/>
      <c r="AF104" s="360"/>
      <c r="AG104" s="360"/>
    </row>
    <row r="105" spans="1:44">
      <c r="P105" s="360"/>
      <c r="Q105" s="360"/>
      <c r="R105" s="360"/>
      <c r="S105" s="360"/>
      <c r="T105" s="360"/>
      <c r="U105" s="360"/>
      <c r="V105" s="360"/>
      <c r="W105" s="360"/>
      <c r="X105" s="360"/>
      <c r="Z105" s="360"/>
      <c r="AA105" s="360"/>
      <c r="AB105" s="360"/>
      <c r="AC105" s="360"/>
      <c r="AD105" s="360"/>
      <c r="AE105" s="360"/>
    </row>
    <row r="106" spans="1:44">
      <c r="P106" s="360"/>
      <c r="Q106" s="360"/>
      <c r="R106" s="360"/>
      <c r="S106" s="360"/>
      <c r="T106" s="360"/>
      <c r="U106" s="360"/>
      <c r="V106" s="360"/>
      <c r="W106" s="360"/>
      <c r="X106" s="360"/>
      <c r="Z106" s="360"/>
      <c r="AA106" s="360"/>
      <c r="AB106" s="360"/>
      <c r="AC106" s="360"/>
      <c r="AD106" s="360"/>
      <c r="AE106" s="360"/>
    </row>
    <row r="107" spans="1:44">
      <c r="P107" s="360"/>
      <c r="Q107" s="360"/>
      <c r="R107" s="360"/>
      <c r="S107" s="360"/>
      <c r="T107" s="360"/>
      <c r="U107" s="360"/>
      <c r="V107" s="360"/>
      <c r="W107" s="360"/>
      <c r="X107" s="360"/>
      <c r="Z107" s="360"/>
      <c r="AA107" s="360"/>
      <c r="AB107" s="360"/>
      <c r="AC107" s="360"/>
      <c r="AD107" s="360"/>
      <c r="AE107" s="360"/>
    </row>
    <row r="108" spans="1:44">
      <c r="P108" s="360"/>
      <c r="Q108" s="360"/>
      <c r="R108" s="360"/>
      <c r="S108" s="360"/>
      <c r="T108" s="360"/>
      <c r="U108" s="360"/>
      <c r="V108" s="360"/>
      <c r="W108" s="360"/>
      <c r="X108" s="360"/>
      <c r="Z108" s="360"/>
      <c r="AA108" s="360"/>
      <c r="AB108" s="360"/>
      <c r="AC108" s="360"/>
      <c r="AD108" s="360"/>
      <c r="AE108" s="360"/>
    </row>
    <row r="109" spans="1:44">
      <c r="N109" s="360"/>
      <c r="O109" s="360"/>
      <c r="P109" s="360"/>
      <c r="Q109" s="360"/>
      <c r="R109" s="360"/>
      <c r="S109" s="360"/>
      <c r="T109" s="360"/>
      <c r="U109" s="360"/>
      <c r="V109" s="360"/>
      <c r="W109" s="360"/>
      <c r="Z109" s="360"/>
      <c r="AA109" s="360"/>
      <c r="AB109" s="360"/>
      <c r="AC109" s="360"/>
      <c r="AD109" s="360"/>
    </row>
    <row r="110" spans="1:44">
      <c r="N110" s="360"/>
      <c r="O110" s="360"/>
      <c r="P110" s="360"/>
      <c r="Q110" s="360"/>
      <c r="R110" s="360"/>
      <c r="S110" s="360"/>
      <c r="T110" s="360"/>
      <c r="U110" s="360"/>
      <c r="V110" s="360"/>
      <c r="W110" s="360"/>
      <c r="Z110" s="360"/>
      <c r="AA110" s="360"/>
      <c r="AB110" s="360"/>
      <c r="AC110" s="360"/>
      <c r="AD110" s="360"/>
    </row>
    <row r="111" spans="1:44">
      <c r="N111" s="360"/>
      <c r="O111" s="360"/>
      <c r="P111" s="360"/>
      <c r="Q111" s="360"/>
      <c r="R111" s="360"/>
      <c r="S111" s="360"/>
      <c r="T111" s="360"/>
      <c r="U111" s="360"/>
      <c r="V111" s="360"/>
      <c r="W111" s="360"/>
      <c r="Z111" s="360"/>
      <c r="AA111" s="360"/>
      <c r="AB111" s="360"/>
      <c r="AC111" s="360"/>
      <c r="AD111" s="360"/>
    </row>
    <row r="112" spans="1:44" s="98" customFormat="1">
      <c r="A112" s="83"/>
      <c r="B112" s="83"/>
      <c r="D112" s="83"/>
      <c r="E112" s="83"/>
      <c r="G112" s="83"/>
      <c r="H112" s="83"/>
      <c r="I112" s="83"/>
      <c r="J112" s="360"/>
      <c r="K112" s="360"/>
      <c r="L112" s="83"/>
      <c r="M112" s="83"/>
      <c r="N112" s="360"/>
      <c r="O112" s="360"/>
      <c r="P112" s="360"/>
      <c r="Q112" s="360"/>
      <c r="R112" s="360"/>
      <c r="S112" s="360"/>
      <c r="T112" s="360"/>
      <c r="U112" s="360"/>
      <c r="V112" s="360"/>
      <c r="W112" s="360"/>
      <c r="X112" s="359"/>
      <c r="Y112" s="359"/>
      <c r="Z112" s="360"/>
      <c r="AA112" s="360"/>
      <c r="AB112" s="360"/>
      <c r="AC112" s="360"/>
      <c r="AD112" s="360"/>
      <c r="AE112" s="359"/>
      <c r="AF112" s="359"/>
      <c r="AG112" s="359"/>
      <c r="AH112" s="112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</row>
    <row r="113" spans="1:44">
      <c r="N113" s="360"/>
      <c r="O113" s="360"/>
      <c r="P113" s="360"/>
      <c r="Q113" s="360"/>
      <c r="R113" s="360"/>
      <c r="S113" s="360"/>
      <c r="T113" s="360"/>
      <c r="U113" s="360"/>
      <c r="V113" s="360"/>
      <c r="W113" s="360"/>
      <c r="Z113" s="360"/>
      <c r="AA113" s="360"/>
      <c r="AB113" s="360"/>
      <c r="AC113" s="360"/>
      <c r="AD113" s="360"/>
    </row>
    <row r="114" spans="1:44">
      <c r="N114" s="360"/>
      <c r="O114" s="360"/>
      <c r="P114" s="360"/>
      <c r="Q114" s="360"/>
      <c r="R114" s="360"/>
      <c r="S114" s="360"/>
      <c r="T114" s="360"/>
      <c r="U114" s="360"/>
      <c r="V114" s="360"/>
      <c r="W114" s="360"/>
      <c r="Z114" s="360"/>
      <c r="AA114" s="360"/>
      <c r="AB114" s="360"/>
      <c r="AC114" s="360"/>
      <c r="AD114" s="360"/>
    </row>
    <row r="115" spans="1:44">
      <c r="N115" s="360"/>
      <c r="O115" s="360"/>
      <c r="P115" s="360"/>
      <c r="Q115" s="360"/>
      <c r="R115" s="360"/>
      <c r="S115" s="360"/>
      <c r="T115" s="360"/>
      <c r="U115" s="360"/>
      <c r="V115" s="360"/>
      <c r="W115" s="360"/>
      <c r="Z115" s="360"/>
      <c r="AA115" s="360"/>
      <c r="AB115" s="360"/>
      <c r="AC115" s="360"/>
      <c r="AD115" s="360"/>
    </row>
    <row r="116" spans="1:44">
      <c r="N116" s="360"/>
      <c r="O116" s="360"/>
      <c r="P116" s="360"/>
      <c r="Q116" s="360"/>
      <c r="R116" s="360"/>
      <c r="S116" s="360"/>
      <c r="T116" s="360"/>
      <c r="U116" s="360"/>
      <c r="V116" s="360"/>
      <c r="W116" s="360"/>
      <c r="Z116" s="360"/>
      <c r="AA116" s="360"/>
      <c r="AB116" s="360"/>
      <c r="AC116" s="360"/>
      <c r="AD116" s="360"/>
    </row>
    <row r="117" spans="1:44">
      <c r="N117" s="360"/>
      <c r="O117" s="360"/>
      <c r="P117" s="360"/>
      <c r="Q117" s="360"/>
      <c r="R117" s="360"/>
      <c r="S117" s="360"/>
      <c r="T117" s="360"/>
      <c r="U117" s="360"/>
      <c r="V117" s="360"/>
      <c r="W117" s="360"/>
      <c r="Z117" s="360"/>
      <c r="AA117" s="360"/>
      <c r="AB117" s="360"/>
      <c r="AC117" s="360"/>
      <c r="AD117" s="360"/>
    </row>
    <row r="118" spans="1:44" s="98" customFormat="1">
      <c r="A118" s="83"/>
      <c r="B118" s="83"/>
      <c r="D118" s="83"/>
      <c r="E118" s="83"/>
      <c r="G118" s="83"/>
      <c r="H118" s="83"/>
      <c r="I118" s="83"/>
      <c r="J118" s="360"/>
      <c r="K118" s="360"/>
      <c r="L118" s="83"/>
      <c r="M118" s="83"/>
      <c r="N118" s="360"/>
      <c r="O118" s="360"/>
      <c r="P118" s="360"/>
      <c r="Q118" s="360"/>
      <c r="R118" s="360"/>
      <c r="S118" s="360"/>
      <c r="T118" s="360"/>
      <c r="U118" s="360"/>
      <c r="V118" s="360"/>
      <c r="W118" s="360"/>
      <c r="X118" s="359"/>
      <c r="Y118" s="359"/>
      <c r="Z118" s="360"/>
      <c r="AA118" s="360"/>
      <c r="AB118" s="360"/>
      <c r="AC118" s="360"/>
      <c r="AD118" s="360"/>
      <c r="AE118" s="359"/>
      <c r="AF118" s="359"/>
      <c r="AG118" s="359"/>
      <c r="AH118" s="112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</row>
    <row r="119" spans="1:44" s="98" customFormat="1">
      <c r="A119" s="83"/>
      <c r="B119" s="83"/>
      <c r="D119" s="83"/>
      <c r="E119" s="83"/>
      <c r="G119" s="83"/>
      <c r="H119" s="83"/>
      <c r="I119" s="83"/>
      <c r="J119" s="360"/>
      <c r="K119" s="360"/>
      <c r="L119" s="83"/>
      <c r="M119" s="83"/>
      <c r="N119" s="360"/>
      <c r="O119" s="360"/>
      <c r="P119" s="360"/>
      <c r="Q119" s="360"/>
      <c r="R119" s="360"/>
      <c r="S119" s="360"/>
      <c r="T119" s="360"/>
      <c r="U119" s="360"/>
      <c r="V119" s="360"/>
      <c r="W119" s="360"/>
      <c r="X119" s="359"/>
      <c r="Y119" s="359"/>
      <c r="Z119" s="360"/>
      <c r="AA119" s="360"/>
      <c r="AB119" s="360"/>
      <c r="AC119" s="360"/>
      <c r="AD119" s="360"/>
      <c r="AE119" s="359"/>
      <c r="AF119" s="359"/>
      <c r="AG119" s="359"/>
      <c r="AH119" s="112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</row>
    <row r="120" spans="1:44" s="98" customFormat="1">
      <c r="A120" s="83"/>
      <c r="B120" s="83"/>
      <c r="D120" s="83"/>
      <c r="E120" s="83"/>
      <c r="G120" s="83"/>
      <c r="H120" s="83"/>
      <c r="I120" s="83"/>
      <c r="J120" s="360"/>
      <c r="K120" s="360"/>
      <c r="L120" s="83"/>
      <c r="M120" s="83"/>
      <c r="N120" s="360"/>
      <c r="O120" s="360"/>
      <c r="P120" s="360"/>
      <c r="Q120" s="360"/>
      <c r="R120" s="360"/>
      <c r="S120" s="360"/>
      <c r="T120" s="360"/>
      <c r="U120" s="360"/>
      <c r="V120" s="360"/>
      <c r="W120" s="360"/>
      <c r="X120" s="359"/>
      <c r="Y120" s="359"/>
      <c r="Z120" s="360"/>
      <c r="AA120" s="360"/>
      <c r="AB120" s="360"/>
      <c r="AC120" s="360"/>
      <c r="AD120" s="360"/>
      <c r="AE120" s="359"/>
      <c r="AF120" s="359"/>
      <c r="AG120" s="359"/>
      <c r="AH120" s="112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</row>
    <row r="121" spans="1:44" s="98" customFormat="1">
      <c r="A121" s="83"/>
      <c r="B121" s="83"/>
      <c r="D121" s="83"/>
      <c r="E121" s="83"/>
      <c r="G121" s="83"/>
      <c r="H121" s="83"/>
      <c r="I121" s="83"/>
      <c r="J121" s="360"/>
      <c r="K121" s="360"/>
      <c r="L121" s="83"/>
      <c r="M121" s="83"/>
      <c r="N121" s="360"/>
      <c r="O121" s="360"/>
      <c r="P121" s="360"/>
      <c r="Q121" s="360"/>
      <c r="R121" s="360"/>
      <c r="S121" s="360"/>
      <c r="T121" s="360"/>
      <c r="U121" s="360"/>
      <c r="V121" s="360"/>
      <c r="W121" s="359"/>
      <c r="X121" s="359"/>
      <c r="Y121" s="359"/>
      <c r="Z121" s="360"/>
      <c r="AA121" s="360"/>
      <c r="AB121" s="360"/>
      <c r="AC121" s="360"/>
      <c r="AD121" s="359"/>
      <c r="AE121" s="359"/>
      <c r="AF121" s="359"/>
      <c r="AG121" s="359"/>
      <c r="AH121" s="112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</row>
    <row r="122" spans="1:44" s="98" customFormat="1">
      <c r="A122" s="83"/>
      <c r="B122" s="83"/>
      <c r="D122" s="83"/>
      <c r="E122" s="83"/>
      <c r="G122" s="83"/>
      <c r="H122" s="83"/>
      <c r="I122" s="83"/>
      <c r="J122" s="360"/>
      <c r="K122" s="360"/>
      <c r="L122" s="83"/>
      <c r="M122" s="83"/>
      <c r="N122" s="360"/>
      <c r="O122" s="360"/>
      <c r="P122" s="360"/>
      <c r="Q122" s="360"/>
      <c r="R122" s="360"/>
      <c r="S122" s="360"/>
      <c r="T122" s="360"/>
      <c r="U122" s="360"/>
      <c r="V122" s="360"/>
      <c r="W122" s="359"/>
      <c r="X122" s="359"/>
      <c r="Y122" s="359"/>
      <c r="Z122" s="360"/>
      <c r="AA122" s="360"/>
      <c r="AB122" s="360"/>
      <c r="AC122" s="360"/>
      <c r="AD122" s="359"/>
      <c r="AE122" s="359"/>
      <c r="AF122" s="359"/>
      <c r="AG122" s="359"/>
      <c r="AH122" s="112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</row>
    <row r="123" spans="1:44" s="98" customFormat="1">
      <c r="A123" s="83"/>
      <c r="B123" s="83"/>
      <c r="D123" s="83"/>
      <c r="E123" s="83"/>
      <c r="G123" s="83"/>
      <c r="H123" s="83"/>
      <c r="I123" s="83"/>
      <c r="J123" s="360"/>
      <c r="K123" s="360"/>
      <c r="L123" s="83"/>
      <c r="M123" s="83"/>
      <c r="N123" s="360"/>
      <c r="O123" s="360"/>
      <c r="P123" s="360"/>
      <c r="Q123" s="360"/>
      <c r="R123" s="360"/>
      <c r="S123" s="360"/>
      <c r="T123" s="360"/>
      <c r="U123" s="360"/>
      <c r="V123" s="360"/>
      <c r="W123" s="359"/>
      <c r="X123" s="359"/>
      <c r="Y123" s="359"/>
      <c r="Z123" s="360"/>
      <c r="AA123" s="360"/>
      <c r="AB123" s="360"/>
      <c r="AC123" s="360"/>
      <c r="AD123" s="359"/>
      <c r="AE123" s="359"/>
      <c r="AF123" s="359"/>
      <c r="AG123" s="359"/>
      <c r="AH123" s="112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</row>
    <row r="124" spans="1:44" s="98" customFormat="1">
      <c r="A124" s="83"/>
      <c r="B124" s="83"/>
      <c r="D124" s="83"/>
      <c r="E124" s="83"/>
      <c r="G124" s="83"/>
      <c r="H124" s="83"/>
      <c r="I124" s="83"/>
      <c r="J124" s="360"/>
      <c r="K124" s="360"/>
      <c r="L124" s="83"/>
      <c r="M124" s="83"/>
      <c r="N124" s="360"/>
      <c r="O124" s="360"/>
      <c r="P124" s="360"/>
      <c r="Q124" s="360"/>
      <c r="R124" s="360"/>
      <c r="S124" s="360"/>
      <c r="T124" s="360"/>
      <c r="U124" s="360"/>
      <c r="V124" s="360"/>
      <c r="W124" s="359"/>
      <c r="X124" s="359"/>
      <c r="Y124" s="359"/>
      <c r="Z124" s="360"/>
      <c r="AA124" s="360"/>
      <c r="AB124" s="360"/>
      <c r="AC124" s="360"/>
      <c r="AD124" s="359"/>
      <c r="AE124" s="359"/>
      <c r="AF124" s="359"/>
      <c r="AG124" s="359"/>
      <c r="AH124" s="112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</row>
    <row r="125" spans="1:44" s="98" customFormat="1">
      <c r="A125" s="83"/>
      <c r="B125" s="83"/>
      <c r="D125" s="83"/>
      <c r="E125" s="83"/>
      <c r="G125" s="83"/>
      <c r="H125" s="83"/>
      <c r="I125" s="83"/>
      <c r="J125" s="360"/>
      <c r="K125" s="360"/>
      <c r="L125" s="83"/>
      <c r="M125" s="83"/>
      <c r="N125" s="360"/>
      <c r="O125" s="360"/>
      <c r="P125" s="360"/>
      <c r="Q125" s="360"/>
      <c r="R125" s="360"/>
      <c r="S125" s="360"/>
      <c r="T125" s="360"/>
      <c r="U125" s="360"/>
      <c r="V125" s="360"/>
      <c r="W125" s="359"/>
      <c r="X125" s="359"/>
      <c r="Y125" s="359"/>
      <c r="Z125" s="360"/>
      <c r="AA125" s="360"/>
      <c r="AB125" s="360"/>
      <c r="AC125" s="360"/>
      <c r="AD125" s="359"/>
      <c r="AE125" s="359"/>
      <c r="AF125" s="359"/>
      <c r="AG125" s="359"/>
      <c r="AH125" s="112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</row>
    <row r="126" spans="1:44" s="98" customFormat="1">
      <c r="A126" s="83"/>
      <c r="B126" s="83"/>
      <c r="D126" s="83"/>
      <c r="E126" s="83"/>
      <c r="G126" s="83"/>
      <c r="H126" s="83"/>
      <c r="I126" s="83"/>
      <c r="J126" s="360"/>
      <c r="K126" s="360"/>
      <c r="L126" s="83"/>
      <c r="M126" s="83"/>
      <c r="N126" s="360"/>
      <c r="O126" s="360"/>
      <c r="P126" s="360"/>
      <c r="Q126" s="360"/>
      <c r="R126" s="360"/>
      <c r="S126" s="360"/>
      <c r="T126" s="360"/>
      <c r="U126" s="360"/>
      <c r="V126" s="360"/>
      <c r="W126" s="359"/>
      <c r="X126" s="359"/>
      <c r="Y126" s="359"/>
      <c r="Z126" s="360"/>
      <c r="AA126" s="360"/>
      <c r="AB126" s="360"/>
      <c r="AC126" s="360"/>
      <c r="AD126" s="359"/>
      <c r="AE126" s="359"/>
      <c r="AF126" s="359"/>
      <c r="AG126" s="359"/>
      <c r="AH126" s="112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</row>
    <row r="127" spans="1:44" s="98" customFormat="1">
      <c r="A127" s="83"/>
      <c r="B127" s="83"/>
      <c r="D127" s="83"/>
      <c r="E127" s="83"/>
      <c r="G127" s="83"/>
      <c r="H127" s="83"/>
      <c r="I127" s="83"/>
      <c r="J127" s="360"/>
      <c r="K127" s="360"/>
      <c r="L127" s="83"/>
      <c r="M127" s="83"/>
      <c r="N127" s="360"/>
      <c r="O127" s="360"/>
      <c r="P127" s="360"/>
      <c r="Q127" s="360"/>
      <c r="R127" s="360"/>
      <c r="S127" s="360"/>
      <c r="T127" s="360"/>
      <c r="U127" s="360"/>
      <c r="V127" s="360"/>
      <c r="W127" s="359"/>
      <c r="X127" s="359"/>
      <c r="Y127" s="359"/>
      <c r="Z127" s="360"/>
      <c r="AA127" s="360"/>
      <c r="AB127" s="360"/>
      <c r="AC127" s="360"/>
      <c r="AD127" s="359"/>
      <c r="AE127" s="359"/>
      <c r="AF127" s="359"/>
      <c r="AG127" s="359"/>
      <c r="AH127" s="112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</row>
    <row r="128" spans="1:44" s="98" customFormat="1">
      <c r="A128" s="83"/>
      <c r="B128" s="83"/>
      <c r="D128" s="83"/>
      <c r="E128" s="83"/>
      <c r="G128" s="83"/>
      <c r="H128" s="83"/>
      <c r="I128" s="83"/>
      <c r="J128" s="360"/>
      <c r="K128" s="360"/>
      <c r="L128" s="83"/>
      <c r="M128" s="83"/>
      <c r="N128" s="360"/>
      <c r="O128" s="360"/>
      <c r="P128" s="360"/>
      <c r="Q128" s="360"/>
      <c r="R128" s="360"/>
      <c r="S128" s="360"/>
      <c r="T128" s="360"/>
      <c r="U128" s="360"/>
      <c r="V128" s="360"/>
      <c r="W128" s="359"/>
      <c r="X128" s="359"/>
      <c r="Y128" s="359"/>
      <c r="Z128" s="360"/>
      <c r="AA128" s="360"/>
      <c r="AB128" s="360"/>
      <c r="AC128" s="360"/>
      <c r="AD128" s="359"/>
      <c r="AE128" s="359"/>
      <c r="AF128" s="359"/>
      <c r="AG128" s="359"/>
      <c r="AH128" s="112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</row>
    <row r="129" spans="1:44" s="98" customFormat="1">
      <c r="A129" s="83"/>
      <c r="B129" s="83"/>
      <c r="D129" s="83"/>
      <c r="E129" s="83"/>
      <c r="G129" s="83"/>
      <c r="H129" s="83"/>
      <c r="I129" s="83"/>
      <c r="J129" s="360"/>
      <c r="K129" s="360"/>
      <c r="L129" s="83"/>
      <c r="M129" s="83"/>
      <c r="N129" s="360"/>
      <c r="O129" s="360"/>
      <c r="P129" s="360"/>
      <c r="Q129" s="360"/>
      <c r="R129" s="360"/>
      <c r="S129" s="360"/>
      <c r="T129" s="360"/>
      <c r="U129" s="360"/>
      <c r="V129" s="360"/>
      <c r="W129" s="359"/>
      <c r="X129" s="359"/>
      <c r="Y129" s="359"/>
      <c r="Z129" s="360"/>
      <c r="AA129" s="360"/>
      <c r="AB129" s="360"/>
      <c r="AC129" s="360"/>
      <c r="AD129" s="359"/>
      <c r="AE129" s="359"/>
      <c r="AF129" s="359"/>
      <c r="AG129" s="359"/>
      <c r="AH129" s="112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</row>
    <row r="130" spans="1:44" s="98" customFormat="1">
      <c r="A130" s="83"/>
      <c r="B130" s="83"/>
      <c r="D130" s="83"/>
      <c r="E130" s="83"/>
      <c r="G130" s="83"/>
      <c r="H130" s="83"/>
      <c r="I130" s="83"/>
      <c r="J130" s="360"/>
      <c r="K130" s="360"/>
      <c r="L130" s="83"/>
      <c r="M130" s="83"/>
      <c r="N130" s="360"/>
      <c r="O130" s="360"/>
      <c r="P130" s="360"/>
      <c r="Q130" s="360"/>
      <c r="R130" s="360"/>
      <c r="S130" s="360"/>
      <c r="T130" s="360"/>
      <c r="U130" s="360"/>
      <c r="V130" s="360"/>
      <c r="W130" s="359"/>
      <c r="X130" s="359"/>
      <c r="Y130" s="359"/>
      <c r="Z130" s="360"/>
      <c r="AA130" s="360"/>
      <c r="AB130" s="360"/>
      <c r="AC130" s="360"/>
      <c r="AD130" s="359"/>
      <c r="AE130" s="359"/>
      <c r="AF130" s="359"/>
      <c r="AG130" s="359"/>
      <c r="AH130" s="112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</row>
    <row r="131" spans="1:44" s="98" customFormat="1">
      <c r="A131" s="83"/>
      <c r="B131" s="83"/>
      <c r="D131" s="83"/>
      <c r="E131" s="83"/>
      <c r="G131" s="83"/>
      <c r="H131" s="83"/>
      <c r="I131" s="83"/>
      <c r="J131" s="360"/>
      <c r="K131" s="360"/>
      <c r="L131" s="83"/>
      <c r="M131" s="83"/>
      <c r="N131" s="360"/>
      <c r="O131" s="360"/>
      <c r="P131" s="360"/>
      <c r="Q131" s="360"/>
      <c r="R131" s="360"/>
      <c r="S131" s="360"/>
      <c r="T131" s="360"/>
      <c r="U131" s="360"/>
      <c r="V131" s="360"/>
      <c r="W131" s="359"/>
      <c r="X131" s="359"/>
      <c r="Y131" s="359"/>
      <c r="Z131" s="360"/>
      <c r="AA131" s="360"/>
      <c r="AB131" s="360"/>
      <c r="AC131" s="360"/>
      <c r="AD131" s="359"/>
      <c r="AE131" s="359"/>
      <c r="AF131" s="359"/>
      <c r="AG131" s="359"/>
      <c r="AH131" s="112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</row>
    <row r="132" spans="1:44" s="98" customFormat="1">
      <c r="A132" s="83"/>
      <c r="B132" s="83"/>
      <c r="D132" s="83"/>
      <c r="E132" s="83"/>
      <c r="G132" s="83"/>
      <c r="H132" s="83"/>
      <c r="I132" s="83"/>
      <c r="J132" s="360"/>
      <c r="K132" s="360"/>
      <c r="L132" s="83"/>
      <c r="M132" s="83"/>
      <c r="N132" s="360"/>
      <c r="O132" s="360"/>
      <c r="P132" s="360"/>
      <c r="Q132" s="360"/>
      <c r="R132" s="360"/>
      <c r="S132" s="360"/>
      <c r="T132" s="360"/>
      <c r="U132" s="360"/>
      <c r="V132" s="360"/>
      <c r="W132" s="359"/>
      <c r="X132" s="359"/>
      <c r="Y132" s="359"/>
      <c r="Z132" s="360"/>
      <c r="AA132" s="360"/>
      <c r="AB132" s="360"/>
      <c r="AC132" s="360"/>
      <c r="AD132" s="359"/>
      <c r="AE132" s="359"/>
      <c r="AF132" s="359"/>
      <c r="AG132" s="359"/>
      <c r="AH132" s="112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</row>
    <row r="133" spans="1:44" s="98" customFormat="1">
      <c r="A133" s="83"/>
      <c r="B133" s="83"/>
      <c r="D133" s="83"/>
      <c r="E133" s="83"/>
      <c r="G133" s="83"/>
      <c r="H133" s="83"/>
      <c r="I133" s="83"/>
      <c r="J133" s="360"/>
      <c r="K133" s="360"/>
      <c r="L133" s="83"/>
      <c r="M133" s="83"/>
      <c r="N133" s="360"/>
      <c r="O133" s="360"/>
      <c r="P133" s="360"/>
      <c r="Q133" s="360"/>
      <c r="R133" s="360"/>
      <c r="S133" s="360"/>
      <c r="T133" s="360"/>
      <c r="U133" s="360"/>
      <c r="V133" s="359"/>
      <c r="W133" s="359"/>
      <c r="X133" s="359"/>
      <c r="Y133" s="359"/>
      <c r="Z133" s="360"/>
      <c r="AA133" s="360"/>
      <c r="AB133" s="360"/>
      <c r="AC133" s="359"/>
      <c r="AD133" s="359"/>
      <c r="AE133" s="359"/>
      <c r="AF133" s="359"/>
      <c r="AG133" s="359"/>
      <c r="AH133" s="112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</row>
    <row r="134" spans="1:44" s="98" customFormat="1">
      <c r="A134" s="83"/>
      <c r="B134" s="83"/>
      <c r="D134" s="83"/>
      <c r="E134" s="83"/>
      <c r="G134" s="83"/>
      <c r="H134" s="83"/>
      <c r="I134" s="83"/>
      <c r="J134" s="360"/>
      <c r="K134" s="360"/>
      <c r="L134" s="83"/>
      <c r="M134" s="83"/>
      <c r="N134" s="360"/>
      <c r="O134" s="360"/>
      <c r="P134" s="360"/>
      <c r="Q134" s="360"/>
      <c r="R134" s="360"/>
      <c r="S134" s="360"/>
      <c r="T134" s="360"/>
      <c r="U134" s="360"/>
      <c r="V134" s="359"/>
      <c r="W134" s="359"/>
      <c r="X134" s="359"/>
      <c r="Y134" s="359"/>
      <c r="Z134" s="360"/>
      <c r="AA134" s="360"/>
      <c r="AB134" s="360"/>
      <c r="AC134" s="359"/>
      <c r="AD134" s="359"/>
      <c r="AE134" s="359"/>
      <c r="AF134" s="359"/>
      <c r="AG134" s="359"/>
      <c r="AH134" s="112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</row>
    <row r="135" spans="1:44" s="98" customFormat="1">
      <c r="A135" s="83"/>
      <c r="B135" s="83"/>
      <c r="D135" s="83"/>
      <c r="E135" s="83"/>
      <c r="G135" s="83"/>
      <c r="H135" s="83"/>
      <c r="I135" s="83"/>
      <c r="J135" s="360"/>
      <c r="K135" s="360"/>
      <c r="L135" s="83"/>
      <c r="M135" s="83"/>
      <c r="N135" s="360"/>
      <c r="O135" s="360"/>
      <c r="P135" s="360"/>
      <c r="Q135" s="360"/>
      <c r="R135" s="360"/>
      <c r="S135" s="360"/>
      <c r="T135" s="360"/>
      <c r="U135" s="360"/>
      <c r="V135" s="359"/>
      <c r="W135" s="359"/>
      <c r="X135" s="359"/>
      <c r="Y135" s="359"/>
      <c r="Z135" s="360"/>
      <c r="AA135" s="360"/>
      <c r="AB135" s="360"/>
      <c r="AC135" s="359"/>
      <c r="AD135" s="359"/>
      <c r="AE135" s="359"/>
      <c r="AF135" s="359"/>
      <c r="AG135" s="359"/>
      <c r="AH135" s="112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</row>
    <row r="136" spans="1:44" s="98" customFormat="1">
      <c r="A136" s="83"/>
      <c r="B136" s="83"/>
      <c r="D136" s="83"/>
      <c r="E136" s="83"/>
      <c r="G136" s="83"/>
      <c r="H136" s="83"/>
      <c r="I136" s="83"/>
      <c r="J136" s="360"/>
      <c r="K136" s="360"/>
      <c r="L136" s="83"/>
      <c r="M136" s="83"/>
      <c r="N136" s="360"/>
      <c r="O136" s="360"/>
      <c r="P136" s="360"/>
      <c r="Q136" s="360"/>
      <c r="R136" s="360"/>
      <c r="S136" s="360"/>
      <c r="T136" s="360"/>
      <c r="U136" s="360"/>
      <c r="V136" s="359"/>
      <c r="W136" s="359"/>
      <c r="X136" s="359"/>
      <c r="Y136" s="359"/>
      <c r="Z136" s="360"/>
      <c r="AA136" s="360"/>
      <c r="AB136" s="360"/>
      <c r="AC136" s="359"/>
      <c r="AD136" s="359"/>
      <c r="AE136" s="359"/>
      <c r="AF136" s="359"/>
      <c r="AG136" s="359"/>
      <c r="AH136" s="112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</row>
    <row r="137" spans="1:44" s="98" customFormat="1">
      <c r="A137" s="83"/>
      <c r="B137" s="83"/>
      <c r="D137" s="83"/>
      <c r="E137" s="83"/>
      <c r="G137" s="83"/>
      <c r="H137" s="83"/>
      <c r="I137" s="83"/>
      <c r="J137" s="360"/>
      <c r="K137" s="360"/>
      <c r="L137" s="83"/>
      <c r="M137" s="83"/>
      <c r="N137" s="360"/>
      <c r="O137" s="360"/>
      <c r="P137" s="360"/>
      <c r="Q137" s="360"/>
      <c r="R137" s="360"/>
      <c r="S137" s="360"/>
      <c r="T137" s="360"/>
      <c r="U137" s="360"/>
      <c r="V137" s="359"/>
      <c r="W137" s="359"/>
      <c r="X137" s="359"/>
      <c r="Y137" s="359"/>
      <c r="Z137" s="360"/>
      <c r="AA137" s="360"/>
      <c r="AB137" s="360"/>
      <c r="AC137" s="359"/>
      <c r="AD137" s="359"/>
      <c r="AE137" s="359"/>
      <c r="AF137" s="359"/>
      <c r="AG137" s="359"/>
      <c r="AH137" s="112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</row>
    <row r="138" spans="1:44" s="98" customFormat="1">
      <c r="A138" s="83"/>
      <c r="B138" s="83"/>
      <c r="D138" s="83"/>
      <c r="E138" s="83"/>
      <c r="G138" s="83"/>
      <c r="H138" s="83"/>
      <c r="I138" s="83"/>
      <c r="J138" s="360"/>
      <c r="K138" s="360"/>
      <c r="L138" s="83"/>
      <c r="M138" s="83"/>
      <c r="N138" s="360"/>
      <c r="O138" s="360"/>
      <c r="P138" s="360"/>
      <c r="Q138" s="360"/>
      <c r="R138" s="360"/>
      <c r="S138" s="360"/>
      <c r="T138" s="360"/>
      <c r="U138" s="360"/>
      <c r="V138" s="359"/>
      <c r="W138" s="359"/>
      <c r="X138" s="359"/>
      <c r="Y138" s="359"/>
      <c r="Z138" s="360"/>
      <c r="AA138" s="360"/>
      <c r="AB138" s="360"/>
      <c r="AC138" s="359"/>
      <c r="AD138" s="359"/>
      <c r="AE138" s="359"/>
      <c r="AF138" s="359"/>
      <c r="AG138" s="359"/>
      <c r="AH138" s="112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</row>
    <row r="139" spans="1:44" s="98" customFormat="1">
      <c r="A139" s="83"/>
      <c r="B139" s="83"/>
      <c r="D139" s="83"/>
      <c r="E139" s="83"/>
      <c r="G139" s="83"/>
      <c r="H139" s="83"/>
      <c r="I139" s="83"/>
      <c r="J139" s="360"/>
      <c r="K139" s="360"/>
      <c r="L139" s="83"/>
      <c r="M139" s="83"/>
      <c r="N139" s="360"/>
      <c r="O139" s="360"/>
      <c r="P139" s="360"/>
      <c r="Q139" s="360"/>
      <c r="R139" s="360"/>
      <c r="S139" s="360"/>
      <c r="T139" s="360"/>
      <c r="U139" s="360"/>
      <c r="V139" s="359"/>
      <c r="W139" s="359"/>
      <c r="X139" s="359"/>
      <c r="Y139" s="359"/>
      <c r="Z139" s="360"/>
      <c r="AA139" s="360"/>
      <c r="AB139" s="360"/>
      <c r="AC139" s="359"/>
      <c r="AD139" s="359"/>
      <c r="AE139" s="359"/>
      <c r="AF139" s="359"/>
      <c r="AG139" s="359"/>
      <c r="AH139" s="112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</row>
    <row r="140" spans="1:44" s="98" customFormat="1">
      <c r="A140" s="83"/>
      <c r="B140" s="83"/>
      <c r="D140" s="83"/>
      <c r="E140" s="83"/>
      <c r="G140" s="83"/>
      <c r="H140" s="83"/>
      <c r="I140" s="83"/>
      <c r="J140" s="360"/>
      <c r="K140" s="360"/>
      <c r="L140" s="83"/>
      <c r="M140" s="83"/>
      <c r="N140" s="360"/>
      <c r="O140" s="360"/>
      <c r="P140" s="360"/>
      <c r="Q140" s="360"/>
      <c r="R140" s="360"/>
      <c r="S140" s="360"/>
      <c r="T140" s="360"/>
      <c r="U140" s="360"/>
      <c r="V140" s="359"/>
      <c r="W140" s="359"/>
      <c r="X140" s="359"/>
      <c r="Y140" s="359"/>
      <c r="Z140" s="360"/>
      <c r="AA140" s="360"/>
      <c r="AB140" s="360"/>
      <c r="AC140" s="359"/>
      <c r="AD140" s="359"/>
      <c r="AE140" s="359"/>
      <c r="AF140" s="359"/>
      <c r="AG140" s="359"/>
      <c r="AH140" s="112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</row>
    <row r="141" spans="1:44" s="98" customFormat="1">
      <c r="A141" s="83"/>
      <c r="B141" s="83"/>
      <c r="D141" s="83"/>
      <c r="E141" s="83"/>
      <c r="G141" s="83"/>
      <c r="H141" s="83"/>
      <c r="I141" s="83"/>
      <c r="J141" s="360"/>
      <c r="K141" s="360"/>
      <c r="L141" s="83"/>
      <c r="M141" s="83"/>
      <c r="N141" s="360"/>
      <c r="O141" s="360"/>
      <c r="P141" s="360"/>
      <c r="Q141" s="360"/>
      <c r="R141" s="360"/>
      <c r="S141" s="360"/>
      <c r="T141" s="360"/>
      <c r="U141" s="360"/>
      <c r="V141" s="359"/>
      <c r="W141" s="359"/>
      <c r="X141" s="359"/>
      <c r="Y141" s="359"/>
      <c r="Z141" s="360"/>
      <c r="AA141" s="360"/>
      <c r="AB141" s="360"/>
      <c r="AC141" s="359"/>
      <c r="AD141" s="359"/>
      <c r="AE141" s="359"/>
      <c r="AF141" s="359"/>
      <c r="AG141" s="359"/>
      <c r="AH141" s="112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</row>
    <row r="142" spans="1:44" s="98" customFormat="1">
      <c r="A142" s="83"/>
      <c r="B142" s="83"/>
      <c r="D142" s="83"/>
      <c r="E142" s="83"/>
      <c r="G142" s="83"/>
      <c r="H142" s="83"/>
      <c r="I142" s="83"/>
      <c r="J142" s="360"/>
      <c r="K142" s="360"/>
      <c r="L142" s="83"/>
      <c r="M142" s="83"/>
      <c r="N142" s="360"/>
      <c r="O142" s="360"/>
      <c r="P142" s="360"/>
      <c r="Q142" s="360"/>
      <c r="R142" s="360"/>
      <c r="S142" s="360"/>
      <c r="T142" s="360"/>
      <c r="U142" s="360"/>
      <c r="V142" s="359"/>
      <c r="W142" s="359"/>
      <c r="X142" s="359"/>
      <c r="Y142" s="359"/>
      <c r="Z142" s="360"/>
      <c r="AA142" s="360"/>
      <c r="AB142" s="360"/>
      <c r="AC142" s="359"/>
      <c r="AD142" s="359"/>
      <c r="AE142" s="359"/>
      <c r="AF142" s="359"/>
      <c r="AG142" s="359"/>
      <c r="AH142" s="112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</row>
    <row r="143" spans="1:44" s="98" customFormat="1">
      <c r="A143" s="83"/>
      <c r="B143" s="83"/>
      <c r="D143" s="83"/>
      <c r="E143" s="83"/>
      <c r="G143" s="83"/>
      <c r="H143" s="83"/>
      <c r="I143" s="83"/>
      <c r="J143" s="360"/>
      <c r="K143" s="360"/>
      <c r="L143" s="83"/>
      <c r="M143" s="83"/>
      <c r="N143" s="360"/>
      <c r="O143" s="360"/>
      <c r="P143" s="360"/>
      <c r="Q143" s="360"/>
      <c r="R143" s="360"/>
      <c r="S143" s="360"/>
      <c r="T143" s="360"/>
      <c r="U143" s="360"/>
      <c r="V143" s="359"/>
      <c r="W143" s="359"/>
      <c r="X143" s="359"/>
      <c r="Y143" s="359"/>
      <c r="Z143" s="360"/>
      <c r="AA143" s="360"/>
      <c r="AB143" s="360"/>
      <c r="AC143" s="359"/>
      <c r="AD143" s="359"/>
      <c r="AE143" s="359"/>
      <c r="AF143" s="359"/>
      <c r="AG143" s="359"/>
      <c r="AH143" s="112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</row>
    <row r="144" spans="1:44" s="98" customFormat="1">
      <c r="A144" s="83"/>
      <c r="B144" s="83"/>
      <c r="D144" s="83"/>
      <c r="E144" s="83"/>
      <c r="G144" s="83"/>
      <c r="H144" s="83"/>
      <c r="I144" s="83"/>
      <c r="J144" s="360"/>
      <c r="K144" s="360"/>
      <c r="L144" s="83"/>
      <c r="M144" s="83"/>
      <c r="N144" s="360"/>
      <c r="O144" s="360"/>
      <c r="P144" s="360"/>
      <c r="Q144" s="360"/>
      <c r="R144" s="360"/>
      <c r="S144" s="360"/>
      <c r="T144" s="360"/>
      <c r="U144" s="360"/>
      <c r="V144" s="359"/>
      <c r="W144" s="359"/>
      <c r="X144" s="359"/>
      <c r="Y144" s="359"/>
      <c r="Z144" s="360"/>
      <c r="AA144" s="360"/>
      <c r="AB144" s="360"/>
      <c r="AC144" s="359"/>
      <c r="AD144" s="359"/>
      <c r="AE144" s="359"/>
      <c r="AF144" s="359"/>
      <c r="AG144" s="359"/>
      <c r="AH144" s="112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</row>
    <row r="145" spans="1:44" s="98" customFormat="1">
      <c r="A145" s="83"/>
      <c r="B145" s="83"/>
      <c r="D145" s="83"/>
      <c r="E145" s="83"/>
      <c r="G145" s="83"/>
      <c r="H145" s="83"/>
      <c r="I145" s="83"/>
      <c r="J145" s="360"/>
      <c r="K145" s="360"/>
      <c r="L145" s="83"/>
      <c r="M145" s="83"/>
      <c r="N145" s="360"/>
      <c r="O145" s="360"/>
      <c r="P145" s="360"/>
      <c r="Q145" s="360"/>
      <c r="R145" s="360"/>
      <c r="S145" s="360"/>
      <c r="T145" s="360"/>
      <c r="U145" s="359"/>
      <c r="V145" s="359"/>
      <c r="W145" s="359"/>
      <c r="X145" s="359"/>
      <c r="Y145" s="359"/>
      <c r="Z145" s="360"/>
      <c r="AA145" s="360"/>
      <c r="AB145" s="359"/>
      <c r="AC145" s="359"/>
      <c r="AD145" s="359"/>
      <c r="AE145" s="359"/>
      <c r="AF145" s="359"/>
      <c r="AG145" s="359"/>
      <c r="AH145" s="112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</row>
    <row r="146" spans="1:44" s="98" customFormat="1">
      <c r="A146" s="83"/>
      <c r="B146" s="83"/>
      <c r="D146" s="83"/>
      <c r="E146" s="83"/>
      <c r="G146" s="83"/>
      <c r="H146" s="83"/>
      <c r="I146" s="83"/>
      <c r="J146" s="360"/>
      <c r="K146" s="360"/>
      <c r="L146" s="83"/>
      <c r="M146" s="83"/>
      <c r="N146" s="360"/>
      <c r="O146" s="360"/>
      <c r="P146" s="360"/>
      <c r="Q146" s="360"/>
      <c r="R146" s="360"/>
      <c r="S146" s="360"/>
      <c r="T146" s="360"/>
      <c r="U146" s="359"/>
      <c r="V146" s="359"/>
      <c r="W146" s="359"/>
      <c r="X146" s="359"/>
      <c r="Y146" s="359"/>
      <c r="Z146" s="360"/>
      <c r="AA146" s="360"/>
      <c r="AB146" s="359"/>
      <c r="AC146" s="359"/>
      <c r="AD146" s="359"/>
      <c r="AE146" s="359"/>
      <c r="AF146" s="359"/>
      <c r="AG146" s="359"/>
      <c r="AH146" s="112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</row>
    <row r="147" spans="1:44" s="98" customFormat="1">
      <c r="A147" s="83"/>
      <c r="B147" s="83"/>
      <c r="D147" s="83"/>
      <c r="E147" s="83"/>
      <c r="G147" s="83"/>
      <c r="H147" s="83"/>
      <c r="I147" s="83"/>
      <c r="J147" s="360"/>
      <c r="K147" s="360"/>
      <c r="L147" s="83"/>
      <c r="M147" s="83"/>
      <c r="N147" s="360"/>
      <c r="O147" s="360"/>
      <c r="P147" s="360"/>
      <c r="Q147" s="360"/>
      <c r="R147" s="360"/>
      <c r="S147" s="360"/>
      <c r="T147" s="360"/>
      <c r="U147" s="359"/>
      <c r="V147" s="359"/>
      <c r="W147" s="359"/>
      <c r="X147" s="359"/>
      <c r="Y147" s="359"/>
      <c r="Z147" s="360"/>
      <c r="AA147" s="360"/>
      <c r="AB147" s="359"/>
      <c r="AC147" s="359"/>
      <c r="AD147" s="359"/>
      <c r="AE147" s="359"/>
      <c r="AF147" s="359"/>
      <c r="AG147" s="359"/>
      <c r="AH147" s="112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</row>
    <row r="148" spans="1:44" s="98" customFormat="1">
      <c r="A148" s="83"/>
      <c r="B148" s="83"/>
      <c r="D148" s="83"/>
      <c r="E148" s="83"/>
      <c r="G148" s="83"/>
      <c r="H148" s="83"/>
      <c r="I148" s="83"/>
      <c r="J148" s="360"/>
      <c r="K148" s="360"/>
      <c r="L148" s="83"/>
      <c r="M148" s="83"/>
      <c r="N148" s="360"/>
      <c r="O148" s="360"/>
      <c r="P148" s="360"/>
      <c r="Q148" s="360"/>
      <c r="R148" s="360"/>
      <c r="S148" s="360"/>
      <c r="T148" s="360"/>
      <c r="U148" s="359"/>
      <c r="V148" s="359"/>
      <c r="W148" s="359"/>
      <c r="X148" s="359"/>
      <c r="Y148" s="359"/>
      <c r="Z148" s="360"/>
      <c r="AA148" s="360"/>
      <c r="AB148" s="359"/>
      <c r="AC148" s="359"/>
      <c r="AD148" s="359"/>
      <c r="AE148" s="359"/>
      <c r="AF148" s="359"/>
      <c r="AG148" s="359"/>
      <c r="AH148" s="112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</row>
    <row r="149" spans="1:44" s="98" customFormat="1">
      <c r="A149" s="83"/>
      <c r="B149" s="83"/>
      <c r="D149" s="83"/>
      <c r="E149" s="83"/>
      <c r="G149" s="83"/>
      <c r="H149" s="83"/>
      <c r="I149" s="83"/>
      <c r="J149" s="360"/>
      <c r="K149" s="360"/>
      <c r="L149" s="83"/>
      <c r="M149" s="83"/>
      <c r="N149" s="360"/>
      <c r="O149" s="360"/>
      <c r="P149" s="360"/>
      <c r="Q149" s="360"/>
      <c r="R149" s="360"/>
      <c r="S149" s="360"/>
      <c r="T149" s="360"/>
      <c r="U149" s="359"/>
      <c r="V149" s="359"/>
      <c r="W149" s="359"/>
      <c r="X149" s="359"/>
      <c r="Y149" s="359"/>
      <c r="Z149" s="360"/>
      <c r="AA149" s="360"/>
      <c r="AB149" s="359"/>
      <c r="AC149" s="359"/>
      <c r="AD149" s="359"/>
      <c r="AE149" s="359"/>
      <c r="AF149" s="359"/>
      <c r="AG149" s="359"/>
      <c r="AH149" s="112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</row>
    <row r="150" spans="1:44" s="98" customFormat="1">
      <c r="A150" s="83"/>
      <c r="B150" s="83"/>
      <c r="D150" s="83"/>
      <c r="E150" s="83"/>
      <c r="G150" s="83"/>
      <c r="H150" s="83"/>
      <c r="I150" s="83"/>
      <c r="J150" s="360"/>
      <c r="K150" s="360"/>
      <c r="L150" s="83"/>
      <c r="M150" s="83"/>
      <c r="N150" s="360"/>
      <c r="O150" s="360"/>
      <c r="P150" s="360"/>
      <c r="Q150" s="360"/>
      <c r="R150" s="360"/>
      <c r="S150" s="360"/>
      <c r="T150" s="360"/>
      <c r="U150" s="359"/>
      <c r="V150" s="359"/>
      <c r="W150" s="359"/>
      <c r="X150" s="359"/>
      <c r="Y150" s="359"/>
      <c r="Z150" s="360"/>
      <c r="AA150" s="360"/>
      <c r="AB150" s="359"/>
      <c r="AC150" s="359"/>
      <c r="AD150" s="359"/>
      <c r="AE150" s="359"/>
      <c r="AF150" s="359"/>
      <c r="AG150" s="359"/>
      <c r="AH150" s="112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</row>
    <row r="151" spans="1:44" s="98" customFormat="1">
      <c r="A151" s="83"/>
      <c r="B151" s="83"/>
      <c r="D151" s="83"/>
      <c r="E151" s="83"/>
      <c r="G151" s="83"/>
      <c r="H151" s="83"/>
      <c r="I151" s="83"/>
      <c r="J151" s="360"/>
      <c r="K151" s="360"/>
      <c r="L151" s="83"/>
      <c r="M151" s="83"/>
      <c r="N151" s="360"/>
      <c r="O151" s="360"/>
      <c r="P151" s="360"/>
      <c r="Q151" s="360"/>
      <c r="R151" s="360"/>
      <c r="S151" s="360"/>
      <c r="T151" s="360"/>
      <c r="U151" s="359"/>
      <c r="V151" s="359"/>
      <c r="W151" s="359"/>
      <c r="X151" s="359"/>
      <c r="Y151" s="359"/>
      <c r="Z151" s="360"/>
      <c r="AA151" s="360"/>
      <c r="AB151" s="359"/>
      <c r="AC151" s="359"/>
      <c r="AD151" s="359"/>
      <c r="AE151" s="359"/>
      <c r="AF151" s="359"/>
      <c r="AG151" s="359"/>
      <c r="AH151" s="112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</row>
    <row r="152" spans="1:44" s="98" customFormat="1">
      <c r="A152" s="83"/>
      <c r="B152" s="83"/>
      <c r="D152" s="83"/>
      <c r="E152" s="83"/>
      <c r="G152" s="83"/>
      <c r="H152" s="83"/>
      <c r="I152" s="83"/>
      <c r="J152" s="360"/>
      <c r="K152" s="360"/>
      <c r="L152" s="83"/>
      <c r="M152" s="83"/>
      <c r="N152" s="360"/>
      <c r="O152" s="360"/>
      <c r="P152" s="360"/>
      <c r="Q152" s="360"/>
      <c r="R152" s="360"/>
      <c r="S152" s="360"/>
      <c r="T152" s="360"/>
      <c r="U152" s="359"/>
      <c r="V152" s="359"/>
      <c r="W152" s="359"/>
      <c r="X152" s="359"/>
      <c r="Y152" s="359"/>
      <c r="Z152" s="360"/>
      <c r="AA152" s="360"/>
      <c r="AB152" s="359"/>
      <c r="AC152" s="359"/>
      <c r="AD152" s="359"/>
      <c r="AE152" s="359"/>
      <c r="AF152" s="359"/>
      <c r="AG152" s="359"/>
      <c r="AH152" s="112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</row>
    <row r="153" spans="1:44" s="98" customFormat="1">
      <c r="A153" s="83"/>
      <c r="B153" s="83"/>
      <c r="D153" s="83"/>
      <c r="E153" s="83"/>
      <c r="G153" s="83"/>
      <c r="H153" s="83"/>
      <c r="I153" s="83"/>
      <c r="J153" s="360"/>
      <c r="K153" s="360"/>
      <c r="L153" s="83"/>
      <c r="M153" s="83"/>
      <c r="N153" s="360"/>
      <c r="O153" s="360"/>
      <c r="P153" s="360"/>
      <c r="Q153" s="360"/>
      <c r="R153" s="360"/>
      <c r="S153" s="360"/>
      <c r="T153" s="360"/>
      <c r="U153" s="359"/>
      <c r="V153" s="359"/>
      <c r="W153" s="359"/>
      <c r="X153" s="359"/>
      <c r="Y153" s="359"/>
      <c r="Z153" s="360"/>
      <c r="AA153" s="360"/>
      <c r="AB153" s="359"/>
      <c r="AC153" s="359"/>
      <c r="AD153" s="359"/>
      <c r="AE153" s="359"/>
      <c r="AF153" s="359"/>
      <c r="AG153" s="359"/>
      <c r="AH153" s="112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</row>
    <row r="154" spans="1:44" s="98" customFormat="1">
      <c r="A154" s="83"/>
      <c r="B154" s="83"/>
      <c r="D154" s="83"/>
      <c r="E154" s="83"/>
      <c r="G154" s="83"/>
      <c r="H154" s="83"/>
      <c r="I154" s="83"/>
      <c r="J154" s="360"/>
      <c r="K154" s="360"/>
      <c r="L154" s="83"/>
      <c r="M154" s="83"/>
      <c r="N154" s="360"/>
      <c r="O154" s="360"/>
      <c r="P154" s="360"/>
      <c r="Q154" s="360"/>
      <c r="R154" s="360"/>
      <c r="S154" s="360"/>
      <c r="T154" s="360"/>
      <c r="U154" s="359"/>
      <c r="V154" s="359"/>
      <c r="W154" s="359"/>
      <c r="X154" s="359"/>
      <c r="Y154" s="359"/>
      <c r="Z154" s="360"/>
      <c r="AA154" s="360"/>
      <c r="AB154" s="359"/>
      <c r="AC154" s="359"/>
      <c r="AD154" s="359"/>
      <c r="AE154" s="359"/>
      <c r="AF154" s="359"/>
      <c r="AG154" s="359"/>
      <c r="AH154" s="112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</row>
    <row r="155" spans="1:44" s="98" customFormat="1">
      <c r="A155" s="83"/>
      <c r="B155" s="83"/>
      <c r="D155" s="83"/>
      <c r="E155" s="83"/>
      <c r="G155" s="83"/>
      <c r="H155" s="83"/>
      <c r="I155" s="83"/>
      <c r="J155" s="360"/>
      <c r="K155" s="360"/>
      <c r="L155" s="83"/>
      <c r="M155" s="83"/>
      <c r="N155" s="360"/>
      <c r="O155" s="360"/>
      <c r="P155" s="360"/>
      <c r="Q155" s="360"/>
      <c r="R155" s="360"/>
      <c r="S155" s="360"/>
      <c r="T155" s="360"/>
      <c r="U155" s="359"/>
      <c r="V155" s="359"/>
      <c r="W155" s="359"/>
      <c r="X155" s="359"/>
      <c r="Y155" s="359"/>
      <c r="Z155" s="360"/>
      <c r="AA155" s="360"/>
      <c r="AB155" s="359"/>
      <c r="AC155" s="359"/>
      <c r="AD155" s="359"/>
      <c r="AE155" s="359"/>
      <c r="AF155" s="359"/>
      <c r="AG155" s="359"/>
      <c r="AH155" s="112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</row>
    <row r="156" spans="1:44" s="98" customFormat="1">
      <c r="A156" s="83"/>
      <c r="B156" s="83"/>
      <c r="D156" s="83"/>
      <c r="E156" s="83"/>
      <c r="G156" s="83"/>
      <c r="H156" s="83"/>
      <c r="I156" s="83"/>
      <c r="J156" s="360"/>
      <c r="K156" s="360"/>
      <c r="L156" s="83"/>
      <c r="M156" s="83"/>
      <c r="N156" s="360"/>
      <c r="O156" s="360"/>
      <c r="P156" s="360"/>
      <c r="Q156" s="360"/>
      <c r="R156" s="360"/>
      <c r="S156" s="360"/>
      <c r="T156" s="360"/>
      <c r="U156" s="359"/>
      <c r="V156" s="359"/>
      <c r="W156" s="359"/>
      <c r="X156" s="359"/>
      <c r="Y156" s="359"/>
      <c r="Z156" s="360"/>
      <c r="AA156" s="360"/>
      <c r="AB156" s="359"/>
      <c r="AC156" s="359"/>
      <c r="AD156" s="359"/>
      <c r="AE156" s="359"/>
      <c r="AF156" s="359"/>
      <c r="AG156" s="359"/>
      <c r="AH156" s="112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</row>
    <row r="157" spans="1:44" s="98" customFormat="1">
      <c r="A157" s="83"/>
      <c r="B157" s="83"/>
      <c r="D157" s="83"/>
      <c r="E157" s="83"/>
      <c r="G157" s="83"/>
      <c r="H157" s="83"/>
      <c r="I157" s="83"/>
      <c r="J157" s="360"/>
      <c r="K157" s="360"/>
      <c r="L157" s="83"/>
      <c r="M157" s="83"/>
      <c r="N157" s="360"/>
      <c r="O157" s="360"/>
      <c r="P157" s="360"/>
      <c r="Q157" s="360"/>
      <c r="R157" s="360"/>
      <c r="S157" s="360"/>
      <c r="T157" s="360"/>
      <c r="U157" s="359"/>
      <c r="V157" s="359"/>
      <c r="W157" s="359"/>
      <c r="X157" s="359"/>
      <c r="Y157" s="359"/>
      <c r="Z157" s="360"/>
      <c r="AA157" s="360"/>
      <c r="AB157" s="359"/>
      <c r="AC157" s="359"/>
      <c r="AD157" s="359"/>
      <c r="AE157" s="359"/>
      <c r="AF157" s="359"/>
      <c r="AG157" s="359"/>
      <c r="AH157" s="112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</row>
    <row r="158" spans="1:44" s="98" customFormat="1">
      <c r="A158" s="83"/>
      <c r="B158" s="83"/>
      <c r="D158" s="83"/>
      <c r="E158" s="83"/>
      <c r="G158" s="83"/>
      <c r="H158" s="83"/>
      <c r="I158" s="83"/>
      <c r="J158" s="360"/>
      <c r="K158" s="360"/>
      <c r="L158" s="83"/>
      <c r="M158" s="83"/>
      <c r="N158" s="360"/>
      <c r="O158" s="360"/>
      <c r="P158" s="360"/>
      <c r="Q158" s="360"/>
      <c r="R158" s="360"/>
      <c r="S158" s="360"/>
      <c r="T158" s="360"/>
      <c r="U158" s="359"/>
      <c r="V158" s="359"/>
      <c r="W158" s="359"/>
      <c r="X158" s="359"/>
      <c r="Y158" s="359"/>
      <c r="Z158" s="360"/>
      <c r="AA158" s="360"/>
      <c r="AB158" s="359"/>
      <c r="AC158" s="359"/>
      <c r="AD158" s="359"/>
      <c r="AE158" s="359"/>
      <c r="AF158" s="359"/>
      <c r="AG158" s="359"/>
      <c r="AH158" s="112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</row>
    <row r="159" spans="1:44" s="98" customFormat="1">
      <c r="A159" s="83"/>
      <c r="B159" s="83"/>
      <c r="D159" s="83"/>
      <c r="E159" s="83"/>
      <c r="G159" s="83"/>
      <c r="H159" s="83"/>
      <c r="I159" s="83"/>
      <c r="J159" s="360"/>
      <c r="K159" s="360"/>
      <c r="L159" s="83"/>
      <c r="M159" s="83"/>
      <c r="N159" s="360"/>
      <c r="O159" s="360"/>
      <c r="P159" s="360"/>
      <c r="Q159" s="360"/>
      <c r="R159" s="360"/>
      <c r="S159" s="360"/>
      <c r="T159" s="360"/>
      <c r="U159" s="359"/>
      <c r="V159" s="359"/>
      <c r="W159" s="359"/>
      <c r="X159" s="359"/>
      <c r="Y159" s="359"/>
      <c r="Z159" s="360"/>
      <c r="AA159" s="360"/>
      <c r="AB159" s="359"/>
      <c r="AC159" s="359"/>
      <c r="AD159" s="359"/>
      <c r="AE159" s="359"/>
      <c r="AF159" s="359"/>
      <c r="AG159" s="359"/>
      <c r="AH159" s="112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</row>
    <row r="160" spans="1:44" s="98" customFormat="1">
      <c r="A160" s="83"/>
      <c r="B160" s="83"/>
      <c r="D160" s="83"/>
      <c r="E160" s="83"/>
      <c r="G160" s="83"/>
      <c r="H160" s="83"/>
      <c r="I160" s="83"/>
      <c r="J160" s="360"/>
      <c r="K160" s="360"/>
      <c r="L160" s="83"/>
      <c r="M160" s="83"/>
      <c r="N160" s="360"/>
      <c r="O160" s="360"/>
      <c r="P160" s="360"/>
      <c r="Q160" s="360"/>
      <c r="R160" s="360"/>
      <c r="S160" s="360"/>
      <c r="T160" s="360"/>
      <c r="U160" s="359"/>
      <c r="V160" s="359"/>
      <c r="W160" s="359"/>
      <c r="X160" s="359"/>
      <c r="Y160" s="359"/>
      <c r="Z160" s="360"/>
      <c r="AA160" s="360"/>
      <c r="AB160" s="359"/>
      <c r="AC160" s="359"/>
      <c r="AD160" s="359"/>
      <c r="AE160" s="359"/>
      <c r="AF160" s="359"/>
      <c r="AG160" s="359"/>
      <c r="AH160" s="112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</row>
    <row r="161" spans="1:44" s="98" customFormat="1">
      <c r="A161" s="83"/>
      <c r="B161" s="83"/>
      <c r="D161" s="83"/>
      <c r="E161" s="83"/>
      <c r="G161" s="83"/>
      <c r="H161" s="83"/>
      <c r="I161" s="83"/>
      <c r="J161" s="360"/>
      <c r="K161" s="360"/>
      <c r="L161" s="83"/>
      <c r="M161" s="83"/>
      <c r="N161" s="360"/>
      <c r="O161" s="360"/>
      <c r="P161" s="360"/>
      <c r="Q161" s="360"/>
      <c r="R161" s="360"/>
      <c r="S161" s="360"/>
      <c r="T161" s="360"/>
      <c r="U161" s="359"/>
      <c r="V161" s="359"/>
      <c r="W161" s="359"/>
      <c r="X161" s="359"/>
      <c r="Y161" s="359"/>
      <c r="Z161" s="360"/>
      <c r="AA161" s="360"/>
      <c r="AB161" s="359"/>
      <c r="AC161" s="359"/>
      <c r="AD161" s="359"/>
      <c r="AE161" s="359"/>
      <c r="AF161" s="359"/>
      <c r="AG161" s="359"/>
      <c r="AH161" s="112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</row>
    <row r="162" spans="1:44" s="98" customFormat="1">
      <c r="A162" s="83"/>
      <c r="B162" s="83"/>
      <c r="D162" s="83"/>
      <c r="E162" s="83"/>
      <c r="G162" s="83"/>
      <c r="H162" s="83"/>
      <c r="I162" s="83"/>
      <c r="J162" s="360"/>
      <c r="K162" s="360"/>
      <c r="L162" s="83"/>
      <c r="M162" s="83"/>
      <c r="N162" s="360"/>
      <c r="O162" s="360"/>
      <c r="P162" s="360"/>
      <c r="Q162" s="360"/>
      <c r="R162" s="360"/>
      <c r="S162" s="360"/>
      <c r="T162" s="360"/>
      <c r="U162" s="359"/>
      <c r="V162" s="359"/>
      <c r="W162" s="359"/>
      <c r="X162" s="359"/>
      <c r="Y162" s="359"/>
      <c r="Z162" s="360"/>
      <c r="AA162" s="360"/>
      <c r="AB162" s="359"/>
      <c r="AC162" s="359"/>
      <c r="AD162" s="359"/>
      <c r="AE162" s="359"/>
      <c r="AF162" s="359"/>
      <c r="AG162" s="359"/>
      <c r="AH162" s="112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</row>
    <row r="163" spans="1:44" s="98" customFormat="1">
      <c r="A163" s="83"/>
      <c r="B163" s="83"/>
      <c r="D163" s="83"/>
      <c r="E163" s="83"/>
      <c r="G163" s="83"/>
      <c r="H163" s="83"/>
      <c r="I163" s="83"/>
      <c r="J163" s="360"/>
      <c r="K163" s="360"/>
      <c r="L163" s="83"/>
      <c r="M163" s="83"/>
      <c r="N163" s="360"/>
      <c r="O163" s="360"/>
      <c r="P163" s="360"/>
      <c r="Q163" s="360"/>
      <c r="R163" s="360"/>
      <c r="S163" s="360"/>
      <c r="T163" s="360"/>
      <c r="U163" s="359"/>
      <c r="V163" s="359"/>
      <c r="W163" s="359"/>
      <c r="X163" s="359"/>
      <c r="Y163" s="359"/>
      <c r="Z163" s="360"/>
      <c r="AA163" s="360"/>
      <c r="AB163" s="359"/>
      <c r="AC163" s="359"/>
      <c r="AD163" s="359"/>
      <c r="AE163" s="359"/>
      <c r="AF163" s="359"/>
      <c r="AG163" s="359"/>
      <c r="AH163" s="112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</row>
    <row r="164" spans="1:44" s="98" customFormat="1">
      <c r="A164" s="83"/>
      <c r="B164" s="83"/>
      <c r="D164" s="83"/>
      <c r="E164" s="83"/>
      <c r="G164" s="83"/>
      <c r="H164" s="83"/>
      <c r="I164" s="83"/>
      <c r="J164" s="360"/>
      <c r="K164" s="360"/>
      <c r="L164" s="83"/>
      <c r="M164" s="83"/>
      <c r="N164" s="360"/>
      <c r="O164" s="360"/>
      <c r="P164" s="360"/>
      <c r="Q164" s="360"/>
      <c r="R164" s="360"/>
      <c r="S164" s="360"/>
      <c r="T164" s="360"/>
      <c r="U164" s="359"/>
      <c r="V164" s="359"/>
      <c r="W164" s="359"/>
      <c r="X164" s="359"/>
      <c r="Y164" s="359"/>
      <c r="Z164" s="360"/>
      <c r="AA164" s="360"/>
      <c r="AB164" s="359"/>
      <c r="AC164" s="359"/>
      <c r="AD164" s="359"/>
      <c r="AE164" s="359"/>
      <c r="AF164" s="359"/>
      <c r="AG164" s="359"/>
      <c r="AH164" s="112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</row>
    <row r="165" spans="1:44" s="98" customFormat="1">
      <c r="A165" s="83"/>
      <c r="B165" s="83"/>
      <c r="D165" s="83"/>
      <c r="E165" s="83"/>
      <c r="G165" s="83"/>
      <c r="H165" s="83"/>
      <c r="I165" s="83"/>
      <c r="J165" s="360"/>
      <c r="K165" s="360"/>
      <c r="L165" s="83"/>
      <c r="M165" s="83"/>
      <c r="N165" s="360"/>
      <c r="O165" s="360"/>
      <c r="P165" s="360"/>
      <c r="Q165" s="360"/>
      <c r="R165" s="360"/>
      <c r="S165" s="360"/>
      <c r="T165" s="360"/>
      <c r="U165" s="359"/>
      <c r="V165" s="359"/>
      <c r="W165" s="359"/>
      <c r="X165" s="359"/>
      <c r="Y165" s="359"/>
      <c r="Z165" s="360"/>
      <c r="AA165" s="360"/>
      <c r="AB165" s="359"/>
      <c r="AC165" s="359"/>
      <c r="AD165" s="359"/>
      <c r="AE165" s="359"/>
      <c r="AF165" s="359"/>
      <c r="AG165" s="359"/>
      <c r="AH165" s="112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</row>
    <row r="166" spans="1:44" s="98" customFormat="1">
      <c r="A166" s="83"/>
      <c r="B166" s="83"/>
      <c r="D166" s="83"/>
      <c r="E166" s="83"/>
      <c r="G166" s="83"/>
      <c r="H166" s="83"/>
      <c r="I166" s="83"/>
      <c r="J166" s="360"/>
      <c r="K166" s="360"/>
      <c r="L166" s="83"/>
      <c r="M166" s="83"/>
      <c r="N166" s="360"/>
      <c r="O166" s="360"/>
      <c r="P166" s="360"/>
      <c r="Q166" s="360"/>
      <c r="R166" s="360"/>
      <c r="S166" s="360"/>
      <c r="T166" s="360"/>
      <c r="U166" s="359"/>
      <c r="V166" s="359"/>
      <c r="W166" s="359"/>
      <c r="X166" s="359"/>
      <c r="Y166" s="359"/>
      <c r="Z166" s="360"/>
      <c r="AA166" s="360"/>
      <c r="AB166" s="359"/>
      <c r="AC166" s="359"/>
      <c r="AD166" s="359"/>
      <c r="AE166" s="359"/>
      <c r="AF166" s="359"/>
      <c r="AG166" s="359"/>
      <c r="AH166" s="112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</row>
    <row r="167" spans="1:44" s="98" customFormat="1">
      <c r="A167" s="83"/>
      <c r="B167" s="83"/>
      <c r="D167" s="83"/>
      <c r="E167" s="83"/>
      <c r="G167" s="83"/>
      <c r="H167" s="83"/>
      <c r="I167" s="83"/>
      <c r="J167" s="360"/>
      <c r="K167" s="360"/>
      <c r="L167" s="83"/>
      <c r="M167" s="83"/>
      <c r="N167" s="360"/>
      <c r="O167" s="360"/>
      <c r="P167" s="360"/>
      <c r="Q167" s="360"/>
      <c r="R167" s="360"/>
      <c r="S167" s="360"/>
      <c r="T167" s="360"/>
      <c r="U167" s="359"/>
      <c r="V167" s="359"/>
      <c r="W167" s="359"/>
      <c r="X167" s="359"/>
      <c r="Y167" s="359"/>
      <c r="Z167" s="360"/>
      <c r="AA167" s="360"/>
      <c r="AB167" s="359"/>
      <c r="AC167" s="359"/>
      <c r="AD167" s="359"/>
      <c r="AE167" s="359"/>
      <c r="AF167" s="359"/>
      <c r="AG167" s="359"/>
      <c r="AH167" s="112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</row>
    <row r="168" spans="1:44" s="98" customFormat="1">
      <c r="A168" s="83"/>
      <c r="B168" s="83"/>
      <c r="D168" s="83"/>
      <c r="E168" s="83"/>
      <c r="G168" s="83"/>
      <c r="H168" s="83"/>
      <c r="I168" s="83"/>
      <c r="J168" s="360"/>
      <c r="K168" s="360"/>
      <c r="L168" s="83"/>
      <c r="M168" s="83"/>
      <c r="N168" s="360"/>
      <c r="O168" s="360"/>
      <c r="P168" s="360"/>
      <c r="Q168" s="360"/>
      <c r="R168" s="360"/>
      <c r="S168" s="360"/>
      <c r="T168" s="360"/>
      <c r="U168" s="359"/>
      <c r="V168" s="359"/>
      <c r="W168" s="359"/>
      <c r="X168" s="359"/>
      <c r="Y168" s="359"/>
      <c r="Z168" s="360"/>
      <c r="AA168" s="360"/>
      <c r="AB168" s="359"/>
      <c r="AC168" s="359"/>
      <c r="AD168" s="359"/>
      <c r="AE168" s="359"/>
      <c r="AF168" s="359"/>
      <c r="AG168" s="359"/>
      <c r="AH168" s="112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</row>
    <row r="169" spans="1:44" s="98" customFormat="1">
      <c r="A169" s="83"/>
      <c r="B169" s="83"/>
      <c r="D169" s="83"/>
      <c r="E169" s="83"/>
      <c r="G169" s="83"/>
      <c r="H169" s="83"/>
      <c r="I169" s="83"/>
      <c r="J169" s="360"/>
      <c r="K169" s="360"/>
      <c r="L169" s="83"/>
      <c r="M169" s="83"/>
      <c r="N169" s="360"/>
      <c r="O169" s="360"/>
      <c r="P169" s="360"/>
      <c r="Q169" s="360"/>
      <c r="R169" s="360"/>
      <c r="S169" s="360"/>
      <c r="T169" s="360"/>
      <c r="U169" s="359"/>
      <c r="V169" s="359"/>
      <c r="W169" s="359"/>
      <c r="X169" s="359"/>
      <c r="Y169" s="359"/>
      <c r="Z169" s="360"/>
      <c r="AA169" s="360"/>
      <c r="AB169" s="359"/>
      <c r="AC169" s="359"/>
      <c r="AD169" s="359"/>
      <c r="AE169" s="359"/>
      <c r="AF169" s="359"/>
      <c r="AG169" s="359"/>
      <c r="AH169" s="112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</row>
    <row r="170" spans="1:44" s="98" customFormat="1">
      <c r="A170" s="83"/>
      <c r="B170" s="83"/>
      <c r="D170" s="83"/>
      <c r="E170" s="83"/>
      <c r="G170" s="83"/>
      <c r="H170" s="83"/>
      <c r="I170" s="83"/>
      <c r="J170" s="360"/>
      <c r="K170" s="360"/>
      <c r="L170" s="83"/>
      <c r="M170" s="83"/>
      <c r="N170" s="360"/>
      <c r="O170" s="360"/>
      <c r="P170" s="360"/>
      <c r="Q170" s="360"/>
      <c r="R170" s="360"/>
      <c r="S170" s="360"/>
      <c r="T170" s="360"/>
      <c r="U170" s="359"/>
      <c r="V170" s="359"/>
      <c r="W170" s="359"/>
      <c r="X170" s="359"/>
      <c r="Y170" s="359"/>
      <c r="Z170" s="360"/>
      <c r="AA170" s="360"/>
      <c r="AB170" s="359"/>
      <c r="AC170" s="359"/>
      <c r="AD170" s="359"/>
      <c r="AE170" s="359"/>
      <c r="AF170" s="359"/>
      <c r="AG170" s="359"/>
      <c r="AH170" s="112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</row>
    <row r="171" spans="1:44" s="98" customFormat="1">
      <c r="A171" s="83"/>
      <c r="B171" s="83"/>
      <c r="D171" s="83"/>
      <c r="E171" s="83"/>
      <c r="G171" s="83"/>
      <c r="H171" s="83"/>
      <c r="I171" s="83"/>
      <c r="J171" s="360"/>
      <c r="K171" s="360"/>
      <c r="L171" s="83"/>
      <c r="M171" s="83"/>
      <c r="N171" s="360"/>
      <c r="O171" s="360"/>
      <c r="P171" s="360"/>
      <c r="Q171" s="360"/>
      <c r="R171" s="360"/>
      <c r="S171" s="360"/>
      <c r="T171" s="360"/>
      <c r="U171" s="359"/>
      <c r="V171" s="359"/>
      <c r="W171" s="359"/>
      <c r="X171" s="359"/>
      <c r="Y171" s="359"/>
      <c r="Z171" s="360"/>
      <c r="AA171" s="360"/>
      <c r="AB171" s="359"/>
      <c r="AC171" s="359"/>
      <c r="AD171" s="359"/>
      <c r="AE171" s="359"/>
      <c r="AF171" s="359"/>
      <c r="AG171" s="359"/>
      <c r="AH171" s="112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</row>
    <row r="172" spans="1:44" s="98" customFormat="1">
      <c r="A172" s="83"/>
      <c r="B172" s="83"/>
      <c r="D172" s="83"/>
      <c r="E172" s="83"/>
      <c r="G172" s="83"/>
      <c r="H172" s="83"/>
      <c r="I172" s="83"/>
      <c r="J172" s="360"/>
      <c r="K172" s="360"/>
      <c r="L172" s="83"/>
      <c r="M172" s="83"/>
      <c r="N172" s="360"/>
      <c r="O172" s="360"/>
      <c r="P172" s="360"/>
      <c r="Q172" s="360"/>
      <c r="R172" s="360"/>
      <c r="S172" s="360"/>
      <c r="T172" s="360"/>
      <c r="U172" s="359"/>
      <c r="V172" s="359"/>
      <c r="W172" s="359"/>
      <c r="X172" s="359"/>
      <c r="Y172" s="359"/>
      <c r="Z172" s="360"/>
      <c r="AA172" s="360"/>
      <c r="AB172" s="359"/>
      <c r="AC172" s="359"/>
      <c r="AD172" s="359"/>
      <c r="AE172" s="359"/>
      <c r="AF172" s="359"/>
      <c r="AG172" s="359"/>
      <c r="AH172" s="112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</row>
    <row r="173" spans="1:44" s="98" customFormat="1">
      <c r="A173" s="83"/>
      <c r="B173" s="83"/>
      <c r="D173" s="83"/>
      <c r="E173" s="83"/>
      <c r="G173" s="83"/>
      <c r="H173" s="83"/>
      <c r="I173" s="83"/>
      <c r="J173" s="360"/>
      <c r="K173" s="360"/>
      <c r="L173" s="83"/>
      <c r="M173" s="83"/>
      <c r="N173" s="360"/>
      <c r="O173" s="360"/>
      <c r="P173" s="360"/>
      <c r="Q173" s="360"/>
      <c r="R173" s="360"/>
      <c r="S173" s="360"/>
      <c r="T173" s="360"/>
      <c r="U173" s="359"/>
      <c r="V173" s="359"/>
      <c r="W173" s="359"/>
      <c r="X173" s="359"/>
      <c r="Y173" s="359"/>
      <c r="Z173" s="360"/>
      <c r="AA173" s="360"/>
      <c r="AB173" s="359"/>
      <c r="AC173" s="359"/>
      <c r="AD173" s="359"/>
      <c r="AE173" s="359"/>
      <c r="AF173" s="359"/>
      <c r="AG173" s="359"/>
      <c r="AH173" s="112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</row>
    <row r="174" spans="1:44" s="98" customFormat="1">
      <c r="A174" s="83"/>
      <c r="B174" s="83"/>
      <c r="D174" s="83"/>
      <c r="E174" s="83"/>
      <c r="G174" s="83"/>
      <c r="H174" s="83"/>
      <c r="I174" s="83"/>
      <c r="J174" s="360"/>
      <c r="K174" s="360"/>
      <c r="L174" s="83"/>
      <c r="M174" s="83"/>
      <c r="N174" s="360"/>
      <c r="O174" s="360"/>
      <c r="P174" s="360"/>
      <c r="Q174" s="360"/>
      <c r="R174" s="360"/>
      <c r="S174" s="360"/>
      <c r="T174" s="360"/>
      <c r="U174" s="359"/>
      <c r="V174" s="359"/>
      <c r="W174" s="359"/>
      <c r="X174" s="359"/>
      <c r="Y174" s="359"/>
      <c r="Z174" s="360"/>
      <c r="AA174" s="360"/>
      <c r="AB174" s="359"/>
      <c r="AC174" s="359"/>
      <c r="AD174" s="359"/>
      <c r="AE174" s="359"/>
      <c r="AF174" s="359"/>
      <c r="AG174" s="359"/>
      <c r="AH174" s="112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</row>
    <row r="175" spans="1:44" s="98" customFormat="1">
      <c r="A175" s="83"/>
      <c r="B175" s="83"/>
      <c r="D175" s="83"/>
      <c r="E175" s="83"/>
      <c r="G175" s="83"/>
      <c r="H175" s="83"/>
      <c r="I175" s="83"/>
      <c r="J175" s="360"/>
      <c r="K175" s="360"/>
      <c r="L175" s="83"/>
      <c r="M175" s="83"/>
      <c r="N175" s="360"/>
      <c r="O175" s="360"/>
      <c r="P175" s="360"/>
      <c r="Q175" s="360"/>
      <c r="R175" s="360"/>
      <c r="S175" s="360"/>
      <c r="T175" s="360"/>
      <c r="U175" s="359"/>
      <c r="V175" s="359"/>
      <c r="W175" s="359"/>
      <c r="X175" s="359"/>
      <c r="Y175" s="359"/>
      <c r="Z175" s="360"/>
      <c r="AA175" s="360"/>
      <c r="AB175" s="359"/>
      <c r="AC175" s="359"/>
      <c r="AD175" s="359"/>
      <c r="AE175" s="359"/>
      <c r="AF175" s="359"/>
      <c r="AG175" s="359"/>
      <c r="AH175" s="112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</row>
    <row r="176" spans="1:44" s="98" customFormat="1">
      <c r="A176" s="83"/>
      <c r="B176" s="83"/>
      <c r="D176" s="83"/>
      <c r="E176" s="83"/>
      <c r="G176" s="83"/>
      <c r="H176" s="83"/>
      <c r="I176" s="83"/>
      <c r="J176" s="360"/>
      <c r="K176" s="360"/>
      <c r="L176" s="83"/>
      <c r="M176" s="83"/>
      <c r="N176" s="360"/>
      <c r="O176" s="360"/>
      <c r="P176" s="360"/>
      <c r="Q176" s="360"/>
      <c r="R176" s="360"/>
      <c r="S176" s="360"/>
      <c r="T176" s="360"/>
      <c r="U176" s="359"/>
      <c r="V176" s="359"/>
      <c r="W176" s="359"/>
      <c r="X176" s="359"/>
      <c r="Y176" s="359"/>
      <c r="Z176" s="360"/>
      <c r="AA176" s="360"/>
      <c r="AB176" s="359"/>
      <c r="AC176" s="359"/>
      <c r="AD176" s="359"/>
      <c r="AE176" s="359"/>
      <c r="AF176" s="359"/>
      <c r="AG176" s="359"/>
      <c r="AH176" s="112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</row>
    <row r="177" spans="1:44" s="98" customFormat="1">
      <c r="A177" s="83"/>
      <c r="B177" s="83"/>
      <c r="D177" s="83"/>
      <c r="E177" s="83"/>
      <c r="G177" s="83"/>
      <c r="H177" s="83"/>
      <c r="I177" s="83"/>
      <c r="J177" s="360"/>
      <c r="K177" s="360"/>
      <c r="L177" s="83"/>
      <c r="M177" s="83"/>
      <c r="N177" s="360"/>
      <c r="O177" s="360"/>
      <c r="P177" s="360"/>
      <c r="Q177" s="360"/>
      <c r="R177" s="360"/>
      <c r="S177" s="360"/>
      <c r="T177" s="360"/>
      <c r="U177" s="359"/>
      <c r="V177" s="359"/>
      <c r="W177" s="359"/>
      <c r="X177" s="359"/>
      <c r="Y177" s="359"/>
      <c r="Z177" s="360"/>
      <c r="AA177" s="360"/>
      <c r="AB177" s="359"/>
      <c r="AC177" s="359"/>
      <c r="AD177" s="359"/>
      <c r="AE177" s="359"/>
      <c r="AF177" s="359"/>
      <c r="AG177" s="359"/>
      <c r="AH177" s="112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</row>
    <row r="178" spans="1:44" s="98" customFormat="1">
      <c r="A178" s="83"/>
      <c r="B178" s="83"/>
      <c r="D178" s="83"/>
      <c r="E178" s="83"/>
      <c r="G178" s="83"/>
      <c r="H178" s="83"/>
      <c r="I178" s="83"/>
      <c r="J178" s="360"/>
      <c r="K178" s="360"/>
      <c r="L178" s="83"/>
      <c r="M178" s="83"/>
      <c r="N178" s="360"/>
      <c r="O178" s="360"/>
      <c r="P178" s="360"/>
      <c r="Q178" s="360"/>
      <c r="R178" s="360"/>
      <c r="S178" s="360"/>
      <c r="T178" s="360"/>
      <c r="U178" s="359"/>
      <c r="V178" s="359"/>
      <c r="W178" s="359"/>
      <c r="X178" s="359"/>
      <c r="Y178" s="359"/>
      <c r="Z178" s="360"/>
      <c r="AA178" s="360"/>
      <c r="AB178" s="359"/>
      <c r="AC178" s="359"/>
      <c r="AD178" s="359"/>
      <c r="AE178" s="359"/>
      <c r="AF178" s="359"/>
      <c r="AG178" s="359"/>
      <c r="AH178" s="112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</row>
    <row r="179" spans="1:44" s="98" customFormat="1">
      <c r="A179" s="83"/>
      <c r="B179" s="83"/>
      <c r="D179" s="83"/>
      <c r="E179" s="83"/>
      <c r="G179" s="83"/>
      <c r="H179" s="83"/>
      <c r="I179" s="83"/>
      <c r="J179" s="360"/>
      <c r="K179" s="360"/>
      <c r="L179" s="83"/>
      <c r="M179" s="83"/>
      <c r="N179" s="360"/>
      <c r="O179" s="360"/>
      <c r="P179" s="360"/>
      <c r="Q179" s="360"/>
      <c r="R179" s="360"/>
      <c r="S179" s="360"/>
      <c r="T179" s="360"/>
      <c r="U179" s="359"/>
      <c r="V179" s="359"/>
      <c r="W179" s="359"/>
      <c r="X179" s="359"/>
      <c r="Y179" s="359"/>
      <c r="Z179" s="360"/>
      <c r="AA179" s="360"/>
      <c r="AB179" s="359"/>
      <c r="AC179" s="359"/>
      <c r="AD179" s="359"/>
      <c r="AE179" s="359"/>
      <c r="AF179" s="359"/>
      <c r="AG179" s="359"/>
      <c r="AH179" s="112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</row>
    <row r="180" spans="1:44" s="98" customFormat="1">
      <c r="A180" s="83"/>
      <c r="B180" s="83"/>
      <c r="D180" s="83"/>
      <c r="E180" s="83"/>
      <c r="G180" s="83"/>
      <c r="H180" s="83"/>
      <c r="I180" s="83"/>
      <c r="J180" s="360"/>
      <c r="K180" s="360"/>
      <c r="L180" s="83"/>
      <c r="M180" s="83"/>
      <c r="N180" s="360"/>
      <c r="O180" s="360"/>
      <c r="P180" s="360"/>
      <c r="Q180" s="360"/>
      <c r="R180" s="360"/>
      <c r="S180" s="360"/>
      <c r="T180" s="360"/>
      <c r="U180" s="359"/>
      <c r="V180" s="359"/>
      <c r="W180" s="359"/>
      <c r="X180" s="359"/>
      <c r="Y180" s="359"/>
      <c r="Z180" s="360"/>
      <c r="AA180" s="360"/>
      <c r="AB180" s="359"/>
      <c r="AC180" s="359"/>
      <c r="AD180" s="359"/>
      <c r="AE180" s="359"/>
      <c r="AF180" s="359"/>
      <c r="AG180" s="359"/>
      <c r="AH180" s="112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</row>
    <row r="181" spans="1:44" s="98" customFormat="1">
      <c r="A181" s="83"/>
      <c r="B181" s="83"/>
      <c r="D181" s="83"/>
      <c r="E181" s="83"/>
      <c r="G181" s="83"/>
      <c r="H181" s="83"/>
      <c r="I181" s="83"/>
      <c r="J181" s="360"/>
      <c r="K181" s="360"/>
      <c r="L181" s="83"/>
      <c r="M181" s="83"/>
      <c r="N181" s="360"/>
      <c r="O181" s="360"/>
      <c r="P181" s="360"/>
      <c r="Q181" s="360"/>
      <c r="R181" s="360"/>
      <c r="S181" s="360"/>
      <c r="T181" s="360"/>
      <c r="U181" s="359"/>
      <c r="V181" s="359"/>
      <c r="W181" s="359"/>
      <c r="X181" s="359"/>
      <c r="Y181" s="359"/>
      <c r="Z181" s="360"/>
      <c r="AA181" s="360"/>
      <c r="AB181" s="359"/>
      <c r="AC181" s="359"/>
      <c r="AD181" s="359"/>
      <c r="AE181" s="359"/>
      <c r="AF181" s="359"/>
      <c r="AG181" s="359"/>
      <c r="AH181" s="112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</row>
    <row r="182" spans="1:44" s="98" customFormat="1">
      <c r="A182" s="83"/>
      <c r="B182" s="83"/>
      <c r="D182" s="83"/>
      <c r="E182" s="83"/>
      <c r="G182" s="83"/>
      <c r="H182" s="83"/>
      <c r="I182" s="83"/>
      <c r="J182" s="360"/>
      <c r="K182" s="360"/>
      <c r="L182" s="83"/>
      <c r="M182" s="83"/>
      <c r="N182" s="360"/>
      <c r="O182" s="360"/>
      <c r="P182" s="360"/>
      <c r="Q182" s="360"/>
      <c r="R182" s="360"/>
      <c r="S182" s="360"/>
      <c r="T182" s="360"/>
      <c r="U182" s="359"/>
      <c r="V182" s="359"/>
      <c r="W182" s="359"/>
      <c r="X182" s="359"/>
      <c r="Y182" s="359"/>
      <c r="Z182" s="360"/>
      <c r="AA182" s="360"/>
      <c r="AB182" s="359"/>
      <c r="AC182" s="359"/>
      <c r="AD182" s="359"/>
      <c r="AE182" s="359"/>
      <c r="AF182" s="359"/>
      <c r="AG182" s="359"/>
      <c r="AH182" s="112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</row>
    <row r="183" spans="1:44" s="98" customFormat="1">
      <c r="A183" s="83"/>
      <c r="B183" s="83"/>
      <c r="D183" s="83"/>
      <c r="E183" s="83"/>
      <c r="G183" s="83"/>
      <c r="H183" s="83"/>
      <c r="I183" s="83"/>
      <c r="J183" s="360"/>
      <c r="K183" s="360"/>
      <c r="L183" s="83"/>
      <c r="M183" s="83"/>
      <c r="N183" s="360"/>
      <c r="O183" s="360"/>
      <c r="P183" s="360"/>
      <c r="Q183" s="360"/>
      <c r="R183" s="360"/>
      <c r="S183" s="360"/>
      <c r="T183" s="360"/>
      <c r="U183" s="359"/>
      <c r="V183" s="359"/>
      <c r="W183" s="359"/>
      <c r="X183" s="359"/>
      <c r="Y183" s="359"/>
      <c r="Z183" s="360"/>
      <c r="AA183" s="360"/>
      <c r="AB183" s="359"/>
      <c r="AC183" s="359"/>
      <c r="AD183" s="359"/>
      <c r="AE183" s="359"/>
      <c r="AF183" s="359"/>
      <c r="AG183" s="359"/>
      <c r="AH183" s="112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</row>
    <row r="184" spans="1:44" s="98" customFormat="1">
      <c r="A184" s="83"/>
      <c r="B184" s="83"/>
      <c r="D184" s="83"/>
      <c r="E184" s="83"/>
      <c r="G184" s="83"/>
      <c r="H184" s="83"/>
      <c r="I184" s="83"/>
      <c r="J184" s="360"/>
      <c r="K184" s="360"/>
      <c r="L184" s="83"/>
      <c r="M184" s="83"/>
      <c r="N184" s="360"/>
      <c r="O184" s="360"/>
      <c r="P184" s="360"/>
      <c r="Q184" s="360"/>
      <c r="R184" s="360"/>
      <c r="S184" s="360"/>
      <c r="T184" s="360"/>
      <c r="U184" s="359"/>
      <c r="V184" s="359"/>
      <c r="W184" s="359"/>
      <c r="X184" s="359"/>
      <c r="Y184" s="359"/>
      <c r="Z184" s="360"/>
      <c r="AA184" s="360"/>
      <c r="AB184" s="359"/>
      <c r="AC184" s="359"/>
      <c r="AD184" s="359"/>
      <c r="AE184" s="359"/>
      <c r="AF184" s="359"/>
      <c r="AG184" s="359"/>
      <c r="AH184" s="112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</row>
    <row r="185" spans="1:44" s="98" customFormat="1">
      <c r="A185" s="83"/>
      <c r="B185" s="83"/>
      <c r="D185" s="83"/>
      <c r="E185" s="83"/>
      <c r="G185" s="83"/>
      <c r="H185" s="83"/>
      <c r="I185" s="83"/>
      <c r="J185" s="360"/>
      <c r="K185" s="360"/>
      <c r="L185" s="83"/>
      <c r="M185" s="83"/>
      <c r="N185" s="360"/>
      <c r="O185" s="360"/>
      <c r="P185" s="360"/>
      <c r="Q185" s="360"/>
      <c r="R185" s="360"/>
      <c r="S185" s="360"/>
      <c r="T185" s="360"/>
      <c r="U185" s="359"/>
      <c r="V185" s="359"/>
      <c r="W185" s="359"/>
      <c r="X185" s="359"/>
      <c r="Y185" s="359"/>
      <c r="Z185" s="360"/>
      <c r="AA185" s="360"/>
      <c r="AB185" s="359"/>
      <c r="AC185" s="359"/>
      <c r="AD185" s="359"/>
      <c r="AE185" s="359"/>
      <c r="AF185" s="359"/>
      <c r="AG185" s="359"/>
      <c r="AH185" s="112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</row>
    <row r="186" spans="1:44" s="98" customFormat="1">
      <c r="A186" s="83"/>
      <c r="B186" s="83"/>
      <c r="D186" s="83"/>
      <c r="E186" s="83"/>
      <c r="G186" s="83"/>
      <c r="H186" s="83"/>
      <c r="I186" s="83"/>
      <c r="J186" s="360"/>
      <c r="K186" s="360"/>
      <c r="L186" s="83"/>
      <c r="M186" s="83"/>
      <c r="N186" s="360"/>
      <c r="O186" s="360"/>
      <c r="P186" s="360"/>
      <c r="Q186" s="360"/>
      <c r="R186" s="360"/>
      <c r="S186" s="360"/>
      <c r="T186" s="360"/>
      <c r="U186" s="359"/>
      <c r="V186" s="359"/>
      <c r="W186" s="359"/>
      <c r="X186" s="359"/>
      <c r="Y186" s="359"/>
      <c r="Z186" s="360"/>
      <c r="AA186" s="360"/>
      <c r="AB186" s="359"/>
      <c r="AC186" s="359"/>
      <c r="AD186" s="359"/>
      <c r="AE186" s="359"/>
      <c r="AF186" s="359"/>
      <c r="AG186" s="359"/>
      <c r="AH186" s="112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</row>
    <row r="187" spans="1:44" s="98" customFormat="1">
      <c r="A187" s="83"/>
      <c r="B187" s="83"/>
      <c r="D187" s="83"/>
      <c r="E187" s="83"/>
      <c r="G187" s="83"/>
      <c r="H187" s="83"/>
      <c r="I187" s="83"/>
      <c r="J187" s="360"/>
      <c r="K187" s="360"/>
      <c r="L187" s="83"/>
      <c r="M187" s="83"/>
      <c r="N187" s="360"/>
      <c r="O187" s="360"/>
      <c r="P187" s="360"/>
      <c r="Q187" s="360"/>
      <c r="R187" s="360"/>
      <c r="S187" s="360"/>
      <c r="T187" s="360"/>
      <c r="U187" s="359"/>
      <c r="V187" s="359"/>
      <c r="W187" s="359"/>
      <c r="X187" s="359"/>
      <c r="Y187" s="359"/>
      <c r="Z187" s="360"/>
      <c r="AA187" s="360"/>
      <c r="AB187" s="359"/>
      <c r="AC187" s="359"/>
      <c r="AD187" s="359"/>
      <c r="AE187" s="359"/>
      <c r="AF187" s="359"/>
      <c r="AG187" s="359"/>
      <c r="AH187" s="112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</row>
    <row r="188" spans="1:44" s="98" customFormat="1">
      <c r="A188" s="83"/>
      <c r="B188" s="83"/>
      <c r="D188" s="83"/>
      <c r="E188" s="83"/>
      <c r="G188" s="83"/>
      <c r="H188" s="83"/>
      <c r="I188" s="83"/>
      <c r="J188" s="360"/>
      <c r="K188" s="360"/>
      <c r="L188" s="83"/>
      <c r="M188" s="83"/>
      <c r="N188" s="360"/>
      <c r="O188" s="360"/>
      <c r="P188" s="360"/>
      <c r="Q188" s="360"/>
      <c r="R188" s="360"/>
      <c r="S188" s="360"/>
      <c r="T188" s="360"/>
      <c r="U188" s="359"/>
      <c r="V188" s="359"/>
      <c r="W188" s="359"/>
      <c r="X188" s="359"/>
      <c r="Y188" s="359"/>
      <c r="Z188" s="360"/>
      <c r="AA188" s="360"/>
      <c r="AB188" s="359"/>
      <c r="AC188" s="359"/>
      <c r="AD188" s="359"/>
      <c r="AE188" s="359"/>
      <c r="AF188" s="359"/>
      <c r="AG188" s="359"/>
      <c r="AH188" s="112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</row>
    <row r="189" spans="1:44" s="98" customFormat="1">
      <c r="A189" s="83"/>
      <c r="B189" s="83"/>
      <c r="D189" s="83"/>
      <c r="E189" s="83"/>
      <c r="G189" s="83"/>
      <c r="H189" s="83"/>
      <c r="I189" s="83"/>
      <c r="J189" s="360"/>
      <c r="K189" s="360"/>
      <c r="L189" s="83"/>
      <c r="M189" s="83"/>
      <c r="N189" s="360"/>
      <c r="O189" s="360"/>
      <c r="P189" s="360"/>
      <c r="Q189" s="360"/>
      <c r="R189" s="360"/>
      <c r="S189" s="360"/>
      <c r="T189" s="360"/>
      <c r="U189" s="359"/>
      <c r="V189" s="359"/>
      <c r="W189" s="359"/>
      <c r="X189" s="359"/>
      <c r="Y189" s="359"/>
      <c r="Z189" s="360"/>
      <c r="AA189" s="360"/>
      <c r="AB189" s="359"/>
      <c r="AC189" s="359"/>
      <c r="AD189" s="359"/>
      <c r="AE189" s="359"/>
      <c r="AF189" s="359"/>
      <c r="AG189" s="359"/>
      <c r="AH189" s="112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</row>
    <row r="190" spans="1:44" s="98" customFormat="1">
      <c r="A190" s="83"/>
      <c r="B190" s="83"/>
      <c r="D190" s="83"/>
      <c r="E190" s="83"/>
      <c r="G190" s="83"/>
      <c r="H190" s="83"/>
      <c r="I190" s="83"/>
      <c r="J190" s="360"/>
      <c r="K190" s="360"/>
      <c r="L190" s="83"/>
      <c r="M190" s="83"/>
      <c r="N190" s="360"/>
      <c r="O190" s="360"/>
      <c r="P190" s="360"/>
      <c r="Q190" s="360"/>
      <c r="R190" s="360"/>
      <c r="S190" s="360"/>
      <c r="T190" s="360"/>
      <c r="U190" s="359"/>
      <c r="V190" s="359"/>
      <c r="W190" s="359"/>
      <c r="X190" s="359"/>
      <c r="Y190" s="359"/>
      <c r="Z190" s="360"/>
      <c r="AA190" s="360"/>
      <c r="AB190" s="359"/>
      <c r="AC190" s="359"/>
      <c r="AD190" s="359"/>
      <c r="AE190" s="359"/>
      <c r="AF190" s="359"/>
      <c r="AG190" s="359"/>
      <c r="AH190" s="112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</row>
    <row r="191" spans="1:44" s="98" customFormat="1">
      <c r="A191" s="83"/>
      <c r="B191" s="83"/>
      <c r="D191" s="83"/>
      <c r="E191" s="83"/>
      <c r="G191" s="83"/>
      <c r="H191" s="83"/>
      <c r="I191" s="83"/>
      <c r="J191" s="360"/>
      <c r="K191" s="360"/>
      <c r="L191" s="83"/>
      <c r="M191" s="83"/>
      <c r="N191" s="360"/>
      <c r="O191" s="360"/>
      <c r="P191" s="360"/>
      <c r="Q191" s="360"/>
      <c r="R191" s="360"/>
      <c r="S191" s="360"/>
      <c r="T191" s="360"/>
      <c r="U191" s="359"/>
      <c r="V191" s="359"/>
      <c r="W191" s="359"/>
      <c r="X191" s="359"/>
      <c r="Y191" s="359"/>
      <c r="Z191" s="360"/>
      <c r="AA191" s="360"/>
      <c r="AB191" s="359"/>
      <c r="AC191" s="359"/>
      <c r="AD191" s="359"/>
      <c r="AE191" s="359"/>
      <c r="AF191" s="359"/>
      <c r="AG191" s="359"/>
      <c r="AH191" s="112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</row>
    <row r="192" spans="1:44" s="98" customFormat="1">
      <c r="A192" s="83"/>
      <c r="B192" s="83"/>
      <c r="D192" s="83"/>
      <c r="E192" s="83"/>
      <c r="G192" s="83"/>
      <c r="H192" s="83"/>
      <c r="I192" s="83"/>
      <c r="J192" s="360"/>
      <c r="K192" s="360"/>
      <c r="L192" s="83"/>
      <c r="M192" s="83"/>
      <c r="N192" s="360"/>
      <c r="O192" s="360"/>
      <c r="P192" s="360"/>
      <c r="Q192" s="360"/>
      <c r="R192" s="360"/>
      <c r="S192" s="360"/>
      <c r="T192" s="359"/>
      <c r="U192" s="359"/>
      <c r="V192" s="359"/>
      <c r="W192" s="359"/>
      <c r="X192" s="359"/>
      <c r="Y192" s="359"/>
      <c r="Z192" s="360"/>
      <c r="AA192" s="359"/>
      <c r="AB192" s="359"/>
      <c r="AC192" s="359"/>
      <c r="AD192" s="359"/>
      <c r="AE192" s="359"/>
      <c r="AF192" s="359"/>
      <c r="AG192" s="359"/>
      <c r="AH192" s="112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</row>
    <row r="193" spans="1:44" s="98" customFormat="1">
      <c r="A193" s="83"/>
      <c r="B193" s="83"/>
      <c r="D193" s="83"/>
      <c r="E193" s="83"/>
      <c r="G193" s="83"/>
      <c r="H193" s="83"/>
      <c r="I193" s="83"/>
      <c r="J193" s="360"/>
      <c r="K193" s="360"/>
      <c r="L193" s="83"/>
      <c r="M193" s="83"/>
      <c r="N193" s="360"/>
      <c r="O193" s="360"/>
      <c r="P193" s="360"/>
      <c r="Q193" s="360"/>
      <c r="R193" s="360"/>
      <c r="S193" s="360"/>
      <c r="T193" s="359"/>
      <c r="U193" s="359"/>
      <c r="V193" s="359"/>
      <c r="W193" s="359"/>
      <c r="X193" s="359"/>
      <c r="Y193" s="359"/>
      <c r="Z193" s="360"/>
      <c r="AA193" s="359"/>
      <c r="AB193" s="359"/>
      <c r="AC193" s="359"/>
      <c r="AD193" s="359"/>
      <c r="AE193" s="359"/>
      <c r="AF193" s="359"/>
      <c r="AG193" s="359"/>
      <c r="AH193" s="112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</row>
    <row r="194" spans="1:44" s="98" customFormat="1">
      <c r="A194" s="83"/>
      <c r="B194" s="83"/>
      <c r="D194" s="83"/>
      <c r="E194" s="83"/>
      <c r="G194" s="83"/>
      <c r="H194" s="83"/>
      <c r="I194" s="83"/>
      <c r="J194" s="360"/>
      <c r="K194" s="360"/>
      <c r="L194" s="83"/>
      <c r="M194" s="83"/>
      <c r="N194" s="360"/>
      <c r="O194" s="360"/>
      <c r="P194" s="360"/>
      <c r="Q194" s="360"/>
      <c r="R194" s="360"/>
      <c r="S194" s="360"/>
      <c r="T194" s="359"/>
      <c r="U194" s="359"/>
      <c r="V194" s="359"/>
      <c r="W194" s="359"/>
      <c r="X194" s="359"/>
      <c r="Y194" s="359"/>
      <c r="Z194" s="360"/>
      <c r="AA194" s="359"/>
      <c r="AB194" s="359"/>
      <c r="AC194" s="359"/>
      <c r="AD194" s="359"/>
      <c r="AE194" s="359"/>
      <c r="AF194" s="359"/>
      <c r="AG194" s="359"/>
      <c r="AH194" s="112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</row>
    <row r="195" spans="1:44" s="98" customFormat="1">
      <c r="A195" s="83"/>
      <c r="B195" s="83"/>
      <c r="D195" s="83"/>
      <c r="E195" s="83"/>
      <c r="G195" s="83"/>
      <c r="H195" s="83"/>
      <c r="I195" s="83"/>
      <c r="J195" s="360"/>
      <c r="K195" s="360"/>
      <c r="L195" s="83"/>
      <c r="M195" s="83"/>
      <c r="N195" s="360"/>
      <c r="O195" s="360"/>
      <c r="P195" s="360"/>
      <c r="Q195" s="360"/>
      <c r="R195" s="360"/>
      <c r="S195" s="360"/>
      <c r="T195" s="359"/>
      <c r="U195" s="359"/>
      <c r="V195" s="359"/>
      <c r="W195" s="359"/>
      <c r="X195" s="359"/>
      <c r="Y195" s="359"/>
      <c r="Z195" s="360"/>
      <c r="AA195" s="359"/>
      <c r="AB195" s="359"/>
      <c r="AC195" s="359"/>
      <c r="AD195" s="359"/>
      <c r="AE195" s="359"/>
      <c r="AF195" s="359"/>
      <c r="AG195" s="359"/>
      <c r="AH195" s="112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</row>
    <row r="196" spans="1:44" s="98" customFormat="1">
      <c r="A196" s="83"/>
      <c r="B196" s="83"/>
      <c r="D196" s="83"/>
      <c r="E196" s="83"/>
      <c r="G196" s="83"/>
      <c r="H196" s="83"/>
      <c r="I196" s="83"/>
      <c r="J196" s="360"/>
      <c r="K196" s="360"/>
      <c r="L196" s="83"/>
      <c r="M196" s="83"/>
      <c r="N196" s="360"/>
      <c r="O196" s="360"/>
      <c r="P196" s="360"/>
      <c r="Q196" s="360"/>
      <c r="R196" s="360"/>
      <c r="S196" s="360"/>
      <c r="T196" s="359"/>
      <c r="U196" s="359"/>
      <c r="V196" s="359"/>
      <c r="W196" s="359"/>
      <c r="X196" s="359"/>
      <c r="Y196" s="359"/>
      <c r="Z196" s="360"/>
      <c r="AA196" s="359"/>
      <c r="AB196" s="359"/>
      <c r="AC196" s="359"/>
      <c r="AD196" s="359"/>
      <c r="AE196" s="359"/>
      <c r="AF196" s="359"/>
      <c r="AG196" s="359"/>
      <c r="AH196" s="112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</row>
    <row r="197" spans="1:44" s="98" customFormat="1">
      <c r="A197" s="83"/>
      <c r="B197" s="83"/>
      <c r="D197" s="83"/>
      <c r="E197" s="83"/>
      <c r="G197" s="83"/>
      <c r="H197" s="83"/>
      <c r="I197" s="83"/>
      <c r="J197" s="360"/>
      <c r="K197" s="360"/>
      <c r="L197" s="83"/>
      <c r="M197" s="83"/>
      <c r="N197" s="360"/>
      <c r="O197" s="360"/>
      <c r="P197" s="360"/>
      <c r="Q197" s="360"/>
      <c r="R197" s="360"/>
      <c r="S197" s="360"/>
      <c r="T197" s="359"/>
      <c r="U197" s="359"/>
      <c r="V197" s="359"/>
      <c r="W197" s="359"/>
      <c r="X197" s="359"/>
      <c r="Y197" s="359"/>
      <c r="Z197" s="360"/>
      <c r="AA197" s="359"/>
      <c r="AB197" s="359"/>
      <c r="AC197" s="359"/>
      <c r="AD197" s="359"/>
      <c r="AE197" s="359"/>
      <c r="AF197" s="359"/>
      <c r="AG197" s="359"/>
      <c r="AH197" s="112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</row>
    <row r="198" spans="1:44" s="98" customFormat="1">
      <c r="A198" s="83"/>
      <c r="B198" s="83"/>
      <c r="D198" s="83"/>
      <c r="E198" s="83"/>
      <c r="G198" s="83"/>
      <c r="H198" s="83"/>
      <c r="I198" s="83"/>
      <c r="J198" s="360"/>
      <c r="K198" s="360"/>
      <c r="L198" s="83"/>
      <c r="M198" s="83"/>
      <c r="N198" s="360"/>
      <c r="O198" s="360"/>
      <c r="P198" s="360"/>
      <c r="Q198" s="360"/>
      <c r="R198" s="360"/>
      <c r="S198" s="360"/>
      <c r="T198" s="359"/>
      <c r="U198" s="359"/>
      <c r="V198" s="359"/>
      <c r="W198" s="359"/>
      <c r="X198" s="359"/>
      <c r="Y198" s="359"/>
      <c r="Z198" s="360"/>
      <c r="AA198" s="359"/>
      <c r="AB198" s="359"/>
      <c r="AC198" s="359"/>
      <c r="AD198" s="359"/>
      <c r="AE198" s="359"/>
      <c r="AF198" s="359"/>
      <c r="AG198" s="359"/>
      <c r="AH198" s="112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</row>
    <row r="199" spans="1:44" s="98" customFormat="1">
      <c r="A199" s="83"/>
      <c r="B199" s="83"/>
      <c r="D199" s="83"/>
      <c r="E199" s="83"/>
      <c r="G199" s="83"/>
      <c r="H199" s="83"/>
      <c r="I199" s="83"/>
      <c r="J199" s="360"/>
      <c r="K199" s="360"/>
      <c r="L199" s="83"/>
      <c r="M199" s="83"/>
      <c r="N199" s="360"/>
      <c r="O199" s="360"/>
      <c r="P199" s="360"/>
      <c r="Q199" s="360"/>
      <c r="R199" s="360"/>
      <c r="S199" s="360"/>
      <c r="T199" s="359"/>
      <c r="U199" s="359"/>
      <c r="V199" s="359"/>
      <c r="W199" s="359"/>
      <c r="X199" s="359"/>
      <c r="Y199" s="359"/>
      <c r="Z199" s="360"/>
      <c r="AA199" s="359"/>
      <c r="AB199" s="359"/>
      <c r="AC199" s="359"/>
      <c r="AD199" s="359"/>
      <c r="AE199" s="359"/>
      <c r="AF199" s="359"/>
      <c r="AG199" s="359"/>
      <c r="AH199" s="112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</row>
    <row r="200" spans="1:44" s="98" customFormat="1">
      <c r="A200" s="83"/>
      <c r="B200" s="83"/>
      <c r="D200" s="83"/>
      <c r="E200" s="83"/>
      <c r="G200" s="83"/>
      <c r="H200" s="83"/>
      <c r="I200" s="83"/>
      <c r="J200" s="360"/>
      <c r="K200" s="360"/>
      <c r="L200" s="83"/>
      <c r="M200" s="83"/>
      <c r="N200" s="360"/>
      <c r="O200" s="360"/>
      <c r="P200" s="360"/>
      <c r="Q200" s="360"/>
      <c r="R200" s="360"/>
      <c r="S200" s="360"/>
      <c r="T200" s="359"/>
      <c r="U200" s="359"/>
      <c r="V200" s="359"/>
      <c r="W200" s="359"/>
      <c r="X200" s="359"/>
      <c r="Y200" s="359"/>
      <c r="Z200" s="360"/>
      <c r="AA200" s="359"/>
      <c r="AB200" s="359"/>
      <c r="AC200" s="359"/>
      <c r="AD200" s="359"/>
      <c r="AE200" s="359"/>
      <c r="AF200" s="359"/>
      <c r="AG200" s="359"/>
      <c r="AH200" s="112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</row>
    <row r="201" spans="1:44" s="98" customFormat="1">
      <c r="A201" s="83"/>
      <c r="B201" s="83"/>
      <c r="D201" s="83"/>
      <c r="E201" s="83"/>
      <c r="G201" s="83"/>
      <c r="H201" s="83"/>
      <c r="I201" s="83"/>
      <c r="J201" s="360"/>
      <c r="K201" s="360"/>
      <c r="L201" s="83"/>
      <c r="M201" s="83"/>
      <c r="N201" s="360"/>
      <c r="O201" s="360"/>
      <c r="P201" s="360"/>
      <c r="Q201" s="360"/>
      <c r="R201" s="360"/>
      <c r="S201" s="360"/>
      <c r="T201" s="359"/>
      <c r="U201" s="359"/>
      <c r="V201" s="359"/>
      <c r="W201" s="359"/>
      <c r="X201" s="359"/>
      <c r="Y201" s="359"/>
      <c r="Z201" s="360"/>
      <c r="AA201" s="359"/>
      <c r="AB201" s="359"/>
      <c r="AC201" s="359"/>
      <c r="AD201" s="359"/>
      <c r="AE201" s="359"/>
      <c r="AF201" s="359"/>
      <c r="AG201" s="359"/>
      <c r="AH201" s="112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</row>
    <row r="202" spans="1:44" s="98" customFormat="1">
      <c r="A202" s="83"/>
      <c r="B202" s="83"/>
      <c r="D202" s="83"/>
      <c r="E202" s="83"/>
      <c r="G202" s="83"/>
      <c r="H202" s="83"/>
      <c r="I202" s="83"/>
      <c r="J202" s="360"/>
      <c r="K202" s="360"/>
      <c r="L202" s="83"/>
      <c r="M202" s="83"/>
      <c r="N202" s="360"/>
      <c r="O202" s="360"/>
      <c r="P202" s="360"/>
      <c r="Q202" s="360"/>
      <c r="R202" s="360"/>
      <c r="S202" s="360"/>
      <c r="T202" s="359"/>
      <c r="U202" s="359"/>
      <c r="V202" s="359"/>
      <c r="W202" s="359"/>
      <c r="X202" s="359"/>
      <c r="Y202" s="359"/>
      <c r="Z202" s="360"/>
      <c r="AA202" s="359"/>
      <c r="AB202" s="359"/>
      <c r="AC202" s="359"/>
      <c r="AD202" s="359"/>
      <c r="AE202" s="359"/>
      <c r="AF202" s="359"/>
      <c r="AG202" s="359"/>
      <c r="AH202" s="112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</row>
    <row r="203" spans="1:44" s="98" customFormat="1">
      <c r="A203" s="83"/>
      <c r="B203" s="83"/>
      <c r="D203" s="83"/>
      <c r="E203" s="83"/>
      <c r="G203" s="83"/>
      <c r="H203" s="83"/>
      <c r="I203" s="83"/>
      <c r="J203" s="360"/>
      <c r="K203" s="360"/>
      <c r="L203" s="83"/>
      <c r="M203" s="83"/>
      <c r="N203" s="360"/>
      <c r="O203" s="360"/>
      <c r="P203" s="360"/>
      <c r="Q203" s="360"/>
      <c r="R203" s="360"/>
      <c r="S203" s="360"/>
      <c r="T203" s="359"/>
      <c r="U203" s="359"/>
      <c r="V203" s="359"/>
      <c r="W203" s="359"/>
      <c r="X203" s="359"/>
      <c r="Y203" s="359"/>
      <c r="Z203" s="360"/>
      <c r="AA203" s="359"/>
      <c r="AB203" s="359"/>
      <c r="AC203" s="359"/>
      <c r="AD203" s="359"/>
      <c r="AE203" s="359"/>
      <c r="AF203" s="359"/>
      <c r="AG203" s="359"/>
      <c r="AH203" s="112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</row>
    <row r="204" spans="1:44" s="98" customFormat="1">
      <c r="A204" s="83"/>
      <c r="B204" s="83"/>
      <c r="D204" s="83"/>
      <c r="E204" s="83"/>
      <c r="G204" s="83"/>
      <c r="H204" s="83"/>
      <c r="I204" s="83"/>
      <c r="J204" s="360"/>
      <c r="K204" s="360"/>
      <c r="L204" s="83"/>
      <c r="M204" s="83"/>
      <c r="N204" s="360"/>
      <c r="O204" s="360"/>
      <c r="P204" s="360"/>
      <c r="Q204" s="360"/>
      <c r="R204" s="360"/>
      <c r="S204" s="360"/>
      <c r="T204" s="359"/>
      <c r="U204" s="359"/>
      <c r="V204" s="359"/>
      <c r="W204" s="359"/>
      <c r="X204" s="359"/>
      <c r="Y204" s="359"/>
      <c r="Z204" s="360"/>
      <c r="AA204" s="359"/>
      <c r="AB204" s="359"/>
      <c r="AC204" s="359"/>
      <c r="AD204" s="359"/>
      <c r="AE204" s="359"/>
      <c r="AF204" s="359"/>
      <c r="AG204" s="359"/>
      <c r="AH204" s="112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</row>
    <row r="205" spans="1:44" s="98" customFormat="1">
      <c r="A205" s="83"/>
      <c r="B205" s="83"/>
      <c r="D205" s="83"/>
      <c r="E205" s="83"/>
      <c r="G205" s="83"/>
      <c r="H205" s="83"/>
      <c r="I205" s="83"/>
      <c r="J205" s="360"/>
      <c r="K205" s="360"/>
      <c r="L205" s="83"/>
      <c r="M205" s="83"/>
      <c r="N205" s="360"/>
      <c r="O205" s="360"/>
      <c r="P205" s="360"/>
      <c r="Q205" s="360"/>
      <c r="R205" s="360"/>
      <c r="S205" s="360"/>
      <c r="T205" s="359"/>
      <c r="U205" s="359"/>
      <c r="V205" s="359"/>
      <c r="W205" s="359"/>
      <c r="X205" s="359"/>
      <c r="Y205" s="359"/>
      <c r="Z205" s="360"/>
      <c r="AA205" s="359"/>
      <c r="AB205" s="359"/>
      <c r="AC205" s="359"/>
      <c r="AD205" s="359"/>
      <c r="AE205" s="359"/>
      <c r="AF205" s="359"/>
      <c r="AG205" s="359"/>
      <c r="AH205" s="112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</row>
    <row r="206" spans="1:44" s="98" customFormat="1">
      <c r="A206" s="83"/>
      <c r="B206" s="83"/>
      <c r="D206" s="83"/>
      <c r="E206" s="83"/>
      <c r="G206" s="83"/>
      <c r="H206" s="83"/>
      <c r="I206" s="83"/>
      <c r="J206" s="360"/>
      <c r="K206" s="360"/>
      <c r="L206" s="83"/>
      <c r="M206" s="83"/>
      <c r="N206" s="360"/>
      <c r="O206" s="360"/>
      <c r="P206" s="360"/>
      <c r="Q206" s="360"/>
      <c r="R206" s="360"/>
      <c r="S206" s="360"/>
      <c r="T206" s="359"/>
      <c r="U206" s="359"/>
      <c r="V206" s="359"/>
      <c r="W206" s="359"/>
      <c r="X206" s="359"/>
      <c r="Y206" s="359"/>
      <c r="Z206" s="360"/>
      <c r="AA206" s="359"/>
      <c r="AB206" s="359"/>
      <c r="AC206" s="359"/>
      <c r="AD206" s="359"/>
      <c r="AE206" s="359"/>
      <c r="AF206" s="359"/>
      <c r="AG206" s="359"/>
      <c r="AH206" s="112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</row>
    <row r="207" spans="1:44" s="98" customFormat="1">
      <c r="A207" s="83"/>
      <c r="B207" s="83"/>
      <c r="D207" s="83"/>
      <c r="E207" s="83"/>
      <c r="G207" s="83"/>
      <c r="H207" s="83"/>
      <c r="I207" s="83"/>
      <c r="J207" s="360"/>
      <c r="K207" s="360"/>
      <c r="L207" s="83"/>
      <c r="M207" s="83"/>
      <c r="N207" s="360"/>
      <c r="O207" s="360"/>
      <c r="P207" s="360"/>
      <c r="Q207" s="360"/>
      <c r="R207" s="360"/>
      <c r="S207" s="360"/>
      <c r="T207" s="359"/>
      <c r="U207" s="359"/>
      <c r="V207" s="359"/>
      <c r="W207" s="359"/>
      <c r="X207" s="359"/>
      <c r="Y207" s="359"/>
      <c r="Z207" s="360"/>
      <c r="AA207" s="359"/>
      <c r="AB207" s="359"/>
      <c r="AC207" s="359"/>
      <c r="AD207" s="359"/>
      <c r="AE207" s="359"/>
      <c r="AF207" s="359"/>
      <c r="AG207" s="359"/>
      <c r="AH207" s="112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</row>
    <row r="208" spans="1:44" s="98" customFormat="1">
      <c r="A208" s="83"/>
      <c r="B208" s="83"/>
      <c r="D208" s="83"/>
      <c r="E208" s="83"/>
      <c r="G208" s="83"/>
      <c r="H208" s="83"/>
      <c r="I208" s="83"/>
      <c r="J208" s="360"/>
      <c r="K208" s="360"/>
      <c r="L208" s="83"/>
      <c r="M208" s="83"/>
      <c r="N208" s="360"/>
      <c r="O208" s="360"/>
      <c r="P208" s="360"/>
      <c r="Q208" s="360"/>
      <c r="R208" s="360"/>
      <c r="S208" s="360"/>
      <c r="T208" s="359"/>
      <c r="U208" s="359"/>
      <c r="V208" s="359"/>
      <c r="W208" s="359"/>
      <c r="X208" s="359"/>
      <c r="Y208" s="359"/>
      <c r="Z208" s="360"/>
      <c r="AA208" s="359"/>
      <c r="AB208" s="359"/>
      <c r="AC208" s="359"/>
      <c r="AD208" s="359"/>
      <c r="AE208" s="359"/>
      <c r="AF208" s="359"/>
      <c r="AG208" s="359"/>
      <c r="AH208" s="112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</row>
    <row r="209" spans="1:44" s="98" customFormat="1">
      <c r="A209" s="83"/>
      <c r="B209" s="83"/>
      <c r="D209" s="83"/>
      <c r="E209" s="83"/>
      <c r="G209" s="83"/>
      <c r="H209" s="83"/>
      <c r="I209" s="83"/>
      <c r="J209" s="360"/>
      <c r="K209" s="360"/>
      <c r="L209" s="83"/>
      <c r="M209" s="83"/>
      <c r="N209" s="360"/>
      <c r="O209" s="360"/>
      <c r="P209" s="360"/>
      <c r="Q209" s="360"/>
      <c r="R209" s="360"/>
      <c r="S209" s="360"/>
      <c r="T209" s="359"/>
      <c r="U209" s="359"/>
      <c r="V209" s="359"/>
      <c r="W209" s="359"/>
      <c r="X209" s="359"/>
      <c r="Y209" s="359"/>
      <c r="Z209" s="360"/>
      <c r="AA209" s="359"/>
      <c r="AB209" s="359"/>
      <c r="AC209" s="359"/>
      <c r="AD209" s="359"/>
      <c r="AE209" s="359"/>
      <c r="AF209" s="359"/>
      <c r="AG209" s="359"/>
      <c r="AH209" s="112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</row>
    <row r="210" spans="1:44" s="98" customFormat="1">
      <c r="A210" s="83"/>
      <c r="B210" s="83"/>
      <c r="D210" s="83"/>
      <c r="E210" s="83"/>
      <c r="G210" s="83"/>
      <c r="H210" s="83"/>
      <c r="I210" s="83"/>
      <c r="J210" s="360"/>
      <c r="K210" s="360"/>
      <c r="L210" s="83"/>
      <c r="M210" s="83"/>
      <c r="N210" s="360"/>
      <c r="O210" s="360"/>
      <c r="P210" s="360"/>
      <c r="Q210" s="360"/>
      <c r="R210" s="360"/>
      <c r="S210" s="360"/>
      <c r="T210" s="359"/>
      <c r="U210" s="359"/>
      <c r="V210" s="359"/>
      <c r="W210" s="359"/>
      <c r="X210" s="359"/>
      <c r="Y210" s="359"/>
      <c r="Z210" s="360"/>
      <c r="AA210" s="359"/>
      <c r="AB210" s="359"/>
      <c r="AC210" s="359"/>
      <c r="AD210" s="359"/>
      <c r="AE210" s="359"/>
      <c r="AF210" s="359"/>
      <c r="AG210" s="359"/>
      <c r="AH210" s="112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</row>
    <row r="211" spans="1:44" s="98" customFormat="1">
      <c r="A211" s="83"/>
      <c r="B211" s="83"/>
      <c r="D211" s="83"/>
      <c r="E211" s="83"/>
      <c r="G211" s="83"/>
      <c r="H211" s="83"/>
      <c r="I211" s="83"/>
      <c r="J211" s="360"/>
      <c r="K211" s="360"/>
      <c r="L211" s="83"/>
      <c r="M211" s="83"/>
      <c r="N211" s="360"/>
      <c r="O211" s="360"/>
      <c r="P211" s="360"/>
      <c r="Q211" s="360"/>
      <c r="R211" s="360"/>
      <c r="S211" s="360"/>
      <c r="T211" s="359"/>
      <c r="U211" s="359"/>
      <c r="V211" s="359"/>
      <c r="W211" s="359"/>
      <c r="X211" s="359"/>
      <c r="Y211" s="359"/>
      <c r="Z211" s="360"/>
      <c r="AA211" s="359"/>
      <c r="AB211" s="359"/>
      <c r="AC211" s="359"/>
      <c r="AD211" s="359"/>
      <c r="AE211" s="359"/>
      <c r="AF211" s="359"/>
      <c r="AG211" s="359"/>
      <c r="AH211" s="112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</row>
    <row r="212" spans="1:44" s="98" customFormat="1">
      <c r="A212" s="83"/>
      <c r="B212" s="83"/>
      <c r="D212" s="83"/>
      <c r="E212" s="83"/>
      <c r="G212" s="83"/>
      <c r="H212" s="83"/>
      <c r="I212" s="83"/>
      <c r="J212" s="360"/>
      <c r="K212" s="360"/>
      <c r="L212" s="83"/>
      <c r="M212" s="83"/>
      <c r="N212" s="360"/>
      <c r="O212" s="360"/>
      <c r="P212" s="360"/>
      <c r="Q212" s="360"/>
      <c r="R212" s="360"/>
      <c r="S212" s="360"/>
      <c r="T212" s="359"/>
      <c r="U212" s="359"/>
      <c r="V212" s="359"/>
      <c r="W212" s="359"/>
      <c r="X212" s="359"/>
      <c r="Y212" s="359"/>
      <c r="Z212" s="360"/>
      <c r="AA212" s="359"/>
      <c r="AB212" s="359"/>
      <c r="AC212" s="359"/>
      <c r="AD212" s="359"/>
      <c r="AE212" s="359"/>
      <c r="AF212" s="359"/>
      <c r="AG212" s="359"/>
      <c r="AH212" s="112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</row>
    <row r="213" spans="1:44" s="98" customFormat="1">
      <c r="A213" s="83"/>
      <c r="B213" s="83"/>
      <c r="D213" s="83"/>
      <c r="E213" s="83"/>
      <c r="G213" s="83"/>
      <c r="H213" s="83"/>
      <c r="I213" s="83"/>
      <c r="J213" s="360"/>
      <c r="K213" s="360"/>
      <c r="L213" s="83"/>
      <c r="M213" s="83"/>
      <c r="N213" s="360"/>
      <c r="O213" s="360"/>
      <c r="P213" s="360"/>
      <c r="Q213" s="360"/>
      <c r="R213" s="360"/>
      <c r="S213" s="360"/>
      <c r="T213" s="359"/>
      <c r="U213" s="359"/>
      <c r="V213" s="359"/>
      <c r="W213" s="359"/>
      <c r="X213" s="359"/>
      <c r="Y213" s="359"/>
      <c r="Z213" s="360"/>
      <c r="AA213" s="359"/>
      <c r="AB213" s="359"/>
      <c r="AC213" s="359"/>
      <c r="AD213" s="359"/>
      <c r="AE213" s="359"/>
      <c r="AF213" s="359"/>
      <c r="AG213" s="359"/>
      <c r="AH213" s="112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</row>
    <row r="214" spans="1:44" s="98" customFormat="1">
      <c r="A214" s="83"/>
      <c r="B214" s="83"/>
      <c r="D214" s="83"/>
      <c r="E214" s="83"/>
      <c r="G214" s="83"/>
      <c r="H214" s="83"/>
      <c r="I214" s="83"/>
      <c r="J214" s="360"/>
      <c r="K214" s="360"/>
      <c r="L214" s="83"/>
      <c r="M214" s="83"/>
      <c r="N214" s="360"/>
      <c r="O214" s="360"/>
      <c r="P214" s="360"/>
      <c r="Q214" s="360"/>
      <c r="R214" s="360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9"/>
      <c r="AH214" s="112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</row>
    <row r="215" spans="1:44" s="98" customFormat="1">
      <c r="A215" s="83"/>
      <c r="B215" s="83"/>
      <c r="D215" s="83"/>
      <c r="E215" s="83"/>
      <c r="G215" s="83"/>
      <c r="H215" s="83"/>
      <c r="I215" s="83"/>
      <c r="J215" s="360"/>
      <c r="K215" s="360"/>
      <c r="L215" s="83"/>
      <c r="M215" s="83"/>
      <c r="N215" s="360"/>
      <c r="O215" s="360"/>
      <c r="P215" s="360"/>
      <c r="Q215" s="360"/>
      <c r="R215" s="360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  <c r="AD215" s="359"/>
      <c r="AE215" s="359"/>
      <c r="AF215" s="359"/>
      <c r="AG215" s="359"/>
      <c r="AH215" s="112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</row>
    <row r="216" spans="1:44" s="98" customFormat="1">
      <c r="A216" s="83"/>
      <c r="B216" s="83"/>
      <c r="D216" s="83"/>
      <c r="E216" s="83"/>
      <c r="G216" s="83"/>
      <c r="H216" s="83"/>
      <c r="I216" s="83"/>
      <c r="J216" s="360"/>
      <c r="K216" s="360"/>
      <c r="L216" s="83"/>
      <c r="M216" s="83"/>
      <c r="N216" s="360"/>
      <c r="O216" s="360"/>
      <c r="P216" s="360"/>
      <c r="Q216" s="360"/>
      <c r="R216" s="360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  <c r="AD216" s="359"/>
      <c r="AE216" s="359"/>
      <c r="AF216" s="359"/>
      <c r="AG216" s="359"/>
      <c r="AH216" s="112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</row>
    <row r="217" spans="1:44" s="98" customFormat="1">
      <c r="A217" s="83"/>
      <c r="B217" s="83"/>
      <c r="D217" s="83"/>
      <c r="E217" s="83"/>
      <c r="G217" s="83"/>
      <c r="H217" s="83"/>
      <c r="I217" s="83"/>
      <c r="J217" s="360"/>
      <c r="K217" s="360"/>
      <c r="L217" s="83"/>
      <c r="M217" s="83"/>
      <c r="N217" s="360"/>
      <c r="O217" s="360"/>
      <c r="P217" s="360"/>
      <c r="Q217" s="360"/>
      <c r="R217" s="360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9"/>
      <c r="AH217" s="112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</row>
    <row r="218" spans="1:44" s="98" customFormat="1">
      <c r="A218" s="83"/>
      <c r="B218" s="83"/>
      <c r="D218" s="83"/>
      <c r="E218" s="83"/>
      <c r="G218" s="83"/>
      <c r="H218" s="83"/>
      <c r="I218" s="83"/>
      <c r="J218" s="360"/>
      <c r="K218" s="360"/>
      <c r="L218" s="83"/>
      <c r="M218" s="83"/>
      <c r="N218" s="360"/>
      <c r="O218" s="360"/>
      <c r="P218" s="360"/>
      <c r="Q218" s="360"/>
      <c r="R218" s="360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9"/>
      <c r="AH218" s="112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</row>
    <row r="219" spans="1:44" s="98" customFormat="1">
      <c r="A219" s="83"/>
      <c r="B219" s="83"/>
      <c r="D219" s="83"/>
      <c r="E219" s="83"/>
      <c r="G219" s="83"/>
      <c r="H219" s="83"/>
      <c r="I219" s="83"/>
      <c r="J219" s="360"/>
      <c r="K219" s="360"/>
      <c r="L219" s="83"/>
      <c r="M219" s="83"/>
      <c r="N219" s="360"/>
      <c r="O219" s="360"/>
      <c r="P219" s="360"/>
      <c r="Q219" s="360"/>
      <c r="R219" s="360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  <c r="AD219" s="359"/>
      <c r="AE219" s="359"/>
      <c r="AF219" s="359"/>
      <c r="AG219" s="359"/>
      <c r="AH219" s="112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</row>
    <row r="220" spans="1:44" s="98" customFormat="1">
      <c r="A220" s="83"/>
      <c r="B220" s="83"/>
      <c r="D220" s="83"/>
      <c r="E220" s="83"/>
      <c r="G220" s="83"/>
      <c r="H220" s="83"/>
      <c r="I220" s="83"/>
      <c r="J220" s="360"/>
      <c r="K220" s="360"/>
      <c r="L220" s="83"/>
      <c r="M220" s="83"/>
      <c r="N220" s="360"/>
      <c r="O220" s="360"/>
      <c r="P220" s="360"/>
      <c r="Q220" s="360"/>
      <c r="R220" s="360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9"/>
      <c r="AH220" s="112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</row>
    <row r="221" spans="1:44" s="98" customFormat="1">
      <c r="A221" s="83"/>
      <c r="B221" s="83"/>
      <c r="D221" s="83"/>
      <c r="E221" s="83"/>
      <c r="G221" s="83"/>
      <c r="H221" s="83"/>
      <c r="I221" s="83"/>
      <c r="J221" s="360"/>
      <c r="K221" s="360"/>
      <c r="L221" s="83"/>
      <c r="M221" s="83"/>
      <c r="N221" s="360"/>
      <c r="O221" s="360"/>
      <c r="P221" s="360"/>
      <c r="Q221" s="360"/>
      <c r="R221" s="360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  <c r="AD221" s="359"/>
      <c r="AE221" s="359"/>
      <c r="AF221" s="359"/>
      <c r="AG221" s="359"/>
      <c r="AH221" s="112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</row>
    <row r="222" spans="1:44" s="98" customFormat="1">
      <c r="A222" s="83"/>
      <c r="B222" s="83"/>
      <c r="D222" s="83"/>
      <c r="E222" s="83"/>
      <c r="G222" s="83"/>
      <c r="H222" s="83"/>
      <c r="I222" s="83"/>
      <c r="J222" s="360"/>
      <c r="K222" s="360"/>
      <c r="L222" s="83"/>
      <c r="M222" s="83"/>
      <c r="N222" s="360"/>
      <c r="O222" s="360"/>
      <c r="P222" s="360"/>
      <c r="Q222" s="360"/>
      <c r="R222" s="360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9"/>
      <c r="AH222" s="112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</row>
    <row r="223" spans="1:44" s="98" customFormat="1">
      <c r="A223" s="83"/>
      <c r="B223" s="83"/>
      <c r="D223" s="83"/>
      <c r="E223" s="83"/>
      <c r="G223" s="83"/>
      <c r="H223" s="83"/>
      <c r="I223" s="83"/>
      <c r="J223" s="360"/>
      <c r="K223" s="360"/>
      <c r="L223" s="83"/>
      <c r="M223" s="83"/>
      <c r="N223" s="360"/>
      <c r="O223" s="360"/>
      <c r="P223" s="360"/>
      <c r="Q223" s="360"/>
      <c r="R223" s="360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  <c r="AD223" s="359"/>
      <c r="AE223" s="359"/>
      <c r="AF223" s="359"/>
      <c r="AG223" s="359"/>
      <c r="AH223" s="112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</row>
    <row r="224" spans="1:44" s="98" customFormat="1">
      <c r="A224" s="83"/>
      <c r="B224" s="83"/>
      <c r="D224" s="83"/>
      <c r="E224" s="83"/>
      <c r="G224" s="83"/>
      <c r="H224" s="83"/>
      <c r="I224" s="83"/>
      <c r="J224" s="360"/>
      <c r="K224" s="360"/>
      <c r="L224" s="83"/>
      <c r="M224" s="83"/>
      <c r="N224" s="360"/>
      <c r="O224" s="360"/>
      <c r="P224" s="360"/>
      <c r="Q224" s="360"/>
      <c r="R224" s="360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9"/>
      <c r="AH224" s="112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</row>
    <row r="225" spans="1:44" s="98" customFormat="1">
      <c r="A225" s="83"/>
      <c r="B225" s="83"/>
      <c r="D225" s="83"/>
      <c r="E225" s="83"/>
      <c r="G225" s="83"/>
      <c r="H225" s="83"/>
      <c r="I225" s="83"/>
      <c r="J225" s="360"/>
      <c r="K225" s="360"/>
      <c r="L225" s="83"/>
      <c r="M225" s="83"/>
      <c r="N225" s="360"/>
      <c r="O225" s="360"/>
      <c r="P225" s="360"/>
      <c r="Q225" s="360"/>
      <c r="R225" s="360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  <c r="AD225" s="359"/>
      <c r="AE225" s="359"/>
      <c r="AF225" s="359"/>
      <c r="AG225" s="359"/>
      <c r="AH225" s="112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</row>
    <row r="226" spans="1:44" s="98" customFormat="1">
      <c r="A226" s="83"/>
      <c r="B226" s="83"/>
      <c r="D226" s="83"/>
      <c r="E226" s="83"/>
      <c r="G226" s="83"/>
      <c r="H226" s="83"/>
      <c r="I226" s="83"/>
      <c r="J226" s="360"/>
      <c r="K226" s="360"/>
      <c r="L226" s="83"/>
      <c r="M226" s="83"/>
      <c r="N226" s="360"/>
      <c r="O226" s="360"/>
      <c r="P226" s="360"/>
      <c r="Q226" s="360"/>
      <c r="R226" s="360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  <c r="AD226" s="359"/>
      <c r="AE226" s="359"/>
      <c r="AF226" s="359"/>
      <c r="AG226" s="359"/>
      <c r="AH226" s="112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</row>
    <row r="227" spans="1:44" s="98" customFormat="1">
      <c r="A227" s="83"/>
      <c r="B227" s="83"/>
      <c r="D227" s="83"/>
      <c r="E227" s="83"/>
      <c r="G227" s="83"/>
      <c r="H227" s="83"/>
      <c r="I227" s="83"/>
      <c r="J227" s="360"/>
      <c r="K227" s="360"/>
      <c r="L227" s="83"/>
      <c r="M227" s="83"/>
      <c r="N227" s="360"/>
      <c r="O227" s="360"/>
      <c r="P227" s="360"/>
      <c r="Q227" s="360"/>
      <c r="R227" s="360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  <c r="AD227" s="359"/>
      <c r="AE227" s="359"/>
      <c r="AF227" s="359"/>
      <c r="AG227" s="359"/>
      <c r="AH227" s="112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</row>
    <row r="228" spans="1:44" s="98" customFormat="1">
      <c r="A228" s="83"/>
      <c r="B228" s="83"/>
      <c r="D228" s="83"/>
      <c r="E228" s="83"/>
      <c r="G228" s="83"/>
      <c r="H228" s="83"/>
      <c r="I228" s="83"/>
      <c r="J228" s="360"/>
      <c r="K228" s="360"/>
      <c r="L228" s="83"/>
      <c r="M228" s="83"/>
      <c r="N228" s="360"/>
      <c r="O228" s="360"/>
      <c r="P228" s="360"/>
      <c r="Q228" s="360"/>
      <c r="R228" s="360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  <c r="AD228" s="359"/>
      <c r="AE228" s="359"/>
      <c r="AF228" s="359"/>
      <c r="AG228" s="359"/>
      <c r="AH228" s="112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</row>
    <row r="229" spans="1:44" s="98" customFormat="1">
      <c r="A229" s="83"/>
      <c r="B229" s="83"/>
      <c r="D229" s="83"/>
      <c r="E229" s="83"/>
      <c r="G229" s="83"/>
      <c r="H229" s="83"/>
      <c r="I229" s="83"/>
      <c r="J229" s="360"/>
      <c r="K229" s="360"/>
      <c r="L229" s="83"/>
      <c r="M229" s="83"/>
      <c r="N229" s="360"/>
      <c r="O229" s="360"/>
      <c r="P229" s="360"/>
      <c r="Q229" s="360"/>
      <c r="R229" s="360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9"/>
      <c r="AH229" s="112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</row>
    <row r="230" spans="1:44" s="98" customFormat="1">
      <c r="A230" s="83"/>
      <c r="B230" s="83"/>
      <c r="D230" s="83"/>
      <c r="E230" s="83"/>
      <c r="G230" s="83"/>
      <c r="H230" s="83"/>
      <c r="I230" s="83"/>
      <c r="J230" s="360"/>
      <c r="K230" s="360"/>
      <c r="L230" s="83"/>
      <c r="M230" s="83"/>
      <c r="N230" s="360"/>
      <c r="O230" s="360"/>
      <c r="P230" s="360"/>
      <c r="Q230" s="360"/>
      <c r="R230" s="360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9"/>
      <c r="AH230" s="112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</row>
    <row r="231" spans="1:44" s="98" customFormat="1">
      <c r="A231" s="83"/>
      <c r="B231" s="83"/>
      <c r="D231" s="83"/>
      <c r="E231" s="83"/>
      <c r="G231" s="83"/>
      <c r="H231" s="83"/>
      <c r="I231" s="83"/>
      <c r="J231" s="360"/>
      <c r="K231" s="360"/>
      <c r="L231" s="83"/>
      <c r="M231" s="83"/>
      <c r="N231" s="360"/>
      <c r="O231" s="360"/>
      <c r="P231" s="360"/>
      <c r="Q231" s="360"/>
      <c r="R231" s="360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9"/>
      <c r="AH231" s="112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</row>
    <row r="232" spans="1:44" s="98" customFormat="1">
      <c r="A232" s="83"/>
      <c r="B232" s="83"/>
      <c r="D232" s="83"/>
      <c r="E232" s="83"/>
      <c r="G232" s="83"/>
      <c r="H232" s="83"/>
      <c r="I232" s="83"/>
      <c r="J232" s="360"/>
      <c r="K232" s="360"/>
      <c r="L232" s="83"/>
      <c r="M232" s="83"/>
      <c r="N232" s="360"/>
      <c r="O232" s="360"/>
      <c r="P232" s="360"/>
      <c r="Q232" s="360"/>
      <c r="R232" s="360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9"/>
      <c r="AH232" s="112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</row>
    <row r="233" spans="1:44" s="98" customFormat="1">
      <c r="A233" s="83"/>
      <c r="B233" s="83"/>
      <c r="D233" s="83"/>
      <c r="E233" s="83"/>
      <c r="G233" s="83"/>
      <c r="H233" s="83"/>
      <c r="I233" s="83"/>
      <c r="J233" s="360"/>
      <c r="K233" s="360"/>
      <c r="L233" s="83"/>
      <c r="M233" s="83"/>
      <c r="N233" s="360"/>
      <c r="O233" s="360"/>
      <c r="P233" s="360"/>
      <c r="Q233" s="360"/>
      <c r="R233" s="360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  <c r="AD233" s="359"/>
      <c r="AE233" s="359"/>
      <c r="AF233" s="359"/>
      <c r="AG233" s="359"/>
      <c r="AH233" s="112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</row>
    <row r="234" spans="1:44" s="98" customFormat="1">
      <c r="A234" s="83"/>
      <c r="B234" s="83"/>
      <c r="D234" s="83"/>
      <c r="E234" s="83"/>
      <c r="G234" s="83"/>
      <c r="H234" s="83"/>
      <c r="I234" s="83"/>
      <c r="J234" s="360"/>
      <c r="K234" s="360"/>
      <c r="L234" s="83"/>
      <c r="M234" s="83"/>
      <c r="N234" s="360"/>
      <c r="O234" s="360"/>
      <c r="P234" s="360"/>
      <c r="Q234" s="360"/>
      <c r="R234" s="360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  <c r="AD234" s="359"/>
      <c r="AE234" s="359"/>
      <c r="AF234" s="359"/>
      <c r="AG234" s="359"/>
      <c r="AH234" s="112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</row>
    <row r="235" spans="1:44" s="98" customFormat="1">
      <c r="A235" s="83"/>
      <c r="B235" s="83"/>
      <c r="D235" s="83"/>
      <c r="E235" s="83"/>
      <c r="G235" s="83"/>
      <c r="H235" s="83"/>
      <c r="I235" s="83"/>
      <c r="J235" s="360"/>
      <c r="K235" s="360"/>
      <c r="L235" s="83"/>
      <c r="M235" s="83"/>
      <c r="N235" s="360"/>
      <c r="O235" s="360"/>
      <c r="P235" s="360"/>
      <c r="Q235" s="360"/>
      <c r="R235" s="360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  <c r="AD235" s="359"/>
      <c r="AE235" s="359"/>
      <c r="AF235" s="359"/>
      <c r="AG235" s="359"/>
      <c r="AH235" s="112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</row>
    <row r="236" spans="1:44" s="98" customFormat="1">
      <c r="A236" s="83"/>
      <c r="B236" s="83"/>
      <c r="D236" s="83"/>
      <c r="E236" s="83"/>
      <c r="G236" s="83"/>
      <c r="H236" s="83"/>
      <c r="I236" s="83"/>
      <c r="J236" s="360"/>
      <c r="K236" s="360"/>
      <c r="L236" s="83"/>
      <c r="M236" s="83"/>
      <c r="N236" s="360"/>
      <c r="O236" s="360"/>
      <c r="P236" s="360"/>
      <c r="Q236" s="360"/>
      <c r="R236" s="360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9"/>
      <c r="AH236" s="112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</row>
    <row r="237" spans="1:44" s="98" customFormat="1">
      <c r="A237" s="83"/>
      <c r="B237" s="83"/>
      <c r="D237" s="83"/>
      <c r="E237" s="83"/>
      <c r="G237" s="83"/>
      <c r="H237" s="83"/>
      <c r="I237" s="83"/>
      <c r="J237" s="360"/>
      <c r="K237" s="360"/>
      <c r="L237" s="83"/>
      <c r="M237" s="83"/>
      <c r="N237" s="360"/>
      <c r="O237" s="360"/>
      <c r="P237" s="360"/>
      <c r="Q237" s="360"/>
      <c r="R237" s="360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9"/>
      <c r="AH237" s="112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</row>
    <row r="238" spans="1:44" s="98" customFormat="1">
      <c r="A238" s="83"/>
      <c r="B238" s="83"/>
      <c r="D238" s="83"/>
      <c r="E238" s="83"/>
      <c r="G238" s="83"/>
      <c r="H238" s="83"/>
      <c r="I238" s="83"/>
      <c r="J238" s="360"/>
      <c r="K238" s="360"/>
      <c r="L238" s="83"/>
      <c r="M238" s="83"/>
      <c r="N238" s="360"/>
      <c r="O238" s="360"/>
      <c r="P238" s="360"/>
      <c r="Q238" s="360"/>
      <c r="R238" s="360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9"/>
      <c r="AH238" s="112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</row>
    <row r="239" spans="1:44" s="98" customFormat="1">
      <c r="A239" s="83"/>
      <c r="B239" s="83"/>
      <c r="D239" s="83"/>
      <c r="E239" s="83"/>
      <c r="G239" s="83"/>
      <c r="H239" s="83"/>
      <c r="I239" s="83"/>
      <c r="J239" s="360"/>
      <c r="K239" s="360"/>
      <c r="L239" s="83"/>
      <c r="M239" s="83"/>
      <c r="N239" s="360"/>
      <c r="O239" s="360"/>
      <c r="P239" s="360"/>
      <c r="Q239" s="360"/>
      <c r="R239" s="360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9"/>
      <c r="AH239" s="112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</row>
    <row r="240" spans="1:44" s="98" customFormat="1">
      <c r="A240" s="83"/>
      <c r="B240" s="83"/>
      <c r="D240" s="83"/>
      <c r="E240" s="83"/>
      <c r="G240" s="83"/>
      <c r="H240" s="83"/>
      <c r="I240" s="83"/>
      <c r="J240" s="360"/>
      <c r="K240" s="360"/>
      <c r="L240" s="83"/>
      <c r="M240" s="83"/>
      <c r="N240" s="360"/>
      <c r="O240" s="360"/>
      <c r="P240" s="360"/>
      <c r="Q240" s="360"/>
      <c r="R240" s="360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9"/>
      <c r="AH240" s="112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</row>
    <row r="241" spans="1:44" s="98" customFormat="1">
      <c r="A241" s="83"/>
      <c r="B241" s="83"/>
      <c r="D241" s="83"/>
      <c r="E241" s="83"/>
      <c r="G241" s="83"/>
      <c r="H241" s="83"/>
      <c r="I241" s="83"/>
      <c r="J241" s="360"/>
      <c r="K241" s="360"/>
      <c r="L241" s="83"/>
      <c r="M241" s="83"/>
      <c r="N241" s="360"/>
      <c r="O241" s="360"/>
      <c r="P241" s="360"/>
      <c r="Q241" s="360"/>
      <c r="R241" s="360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  <c r="AD241" s="359"/>
      <c r="AE241" s="359"/>
      <c r="AF241" s="359"/>
      <c r="AG241" s="359"/>
      <c r="AH241" s="112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</row>
    <row r="242" spans="1:44" s="98" customFormat="1">
      <c r="A242" s="83"/>
      <c r="B242" s="83"/>
      <c r="D242" s="83"/>
      <c r="E242" s="83"/>
      <c r="G242" s="83"/>
      <c r="H242" s="83"/>
      <c r="I242" s="83"/>
      <c r="J242" s="360"/>
      <c r="K242" s="360"/>
      <c r="L242" s="83"/>
      <c r="M242" s="83"/>
      <c r="N242" s="360"/>
      <c r="O242" s="360"/>
      <c r="P242" s="360"/>
      <c r="Q242" s="360"/>
      <c r="R242" s="360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  <c r="AD242" s="359"/>
      <c r="AE242" s="359"/>
      <c r="AF242" s="359"/>
      <c r="AG242" s="359"/>
      <c r="AH242" s="112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</row>
    <row r="243" spans="1:44" s="98" customFormat="1">
      <c r="A243" s="83"/>
      <c r="B243" s="83"/>
      <c r="D243" s="83"/>
      <c r="E243" s="83"/>
      <c r="G243" s="83"/>
      <c r="H243" s="83"/>
      <c r="I243" s="83"/>
      <c r="J243" s="360"/>
      <c r="K243" s="360"/>
      <c r="L243" s="83"/>
      <c r="M243" s="83"/>
      <c r="N243" s="360"/>
      <c r="O243" s="360"/>
      <c r="P243" s="360"/>
      <c r="Q243" s="360"/>
      <c r="R243" s="360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9"/>
      <c r="AH243" s="112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</row>
    <row r="244" spans="1:44" s="98" customFormat="1">
      <c r="A244" s="83"/>
      <c r="B244" s="83"/>
      <c r="D244" s="83"/>
      <c r="E244" s="83"/>
      <c r="G244" s="83"/>
      <c r="H244" s="83"/>
      <c r="I244" s="83"/>
      <c r="J244" s="360"/>
      <c r="K244" s="360"/>
      <c r="L244" s="83"/>
      <c r="M244" s="83"/>
      <c r="N244" s="360"/>
      <c r="O244" s="360"/>
      <c r="P244" s="360"/>
      <c r="Q244" s="360"/>
      <c r="R244" s="360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  <c r="AD244" s="359"/>
      <c r="AE244" s="359"/>
      <c r="AF244" s="359"/>
      <c r="AG244" s="359"/>
      <c r="AH244" s="112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</row>
    <row r="245" spans="1:44" s="98" customFormat="1">
      <c r="A245" s="83"/>
      <c r="B245" s="83"/>
      <c r="D245" s="83"/>
      <c r="E245" s="83"/>
      <c r="G245" s="83"/>
      <c r="H245" s="83"/>
      <c r="I245" s="83"/>
      <c r="J245" s="360"/>
      <c r="K245" s="360"/>
      <c r="L245" s="83"/>
      <c r="M245" s="83"/>
      <c r="N245" s="360"/>
      <c r="O245" s="360"/>
      <c r="P245" s="360"/>
      <c r="Q245" s="360"/>
      <c r="R245" s="360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  <c r="AF245" s="359"/>
      <c r="AG245" s="359"/>
      <c r="AH245" s="112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</row>
    <row r="246" spans="1:44" s="98" customFormat="1">
      <c r="A246" s="83"/>
      <c r="B246" s="83"/>
      <c r="D246" s="83"/>
      <c r="E246" s="83"/>
      <c r="G246" s="83"/>
      <c r="H246" s="83"/>
      <c r="I246" s="83"/>
      <c r="J246" s="360"/>
      <c r="K246" s="360"/>
      <c r="L246" s="83"/>
      <c r="M246" s="83"/>
      <c r="N246" s="360"/>
      <c r="O246" s="360"/>
      <c r="P246" s="360"/>
      <c r="Q246" s="360"/>
      <c r="R246" s="360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  <c r="AF246" s="359"/>
      <c r="AG246" s="359"/>
      <c r="AH246" s="112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</row>
    <row r="247" spans="1:44" s="98" customFormat="1">
      <c r="A247" s="83"/>
      <c r="B247" s="83"/>
      <c r="D247" s="83"/>
      <c r="E247" s="83"/>
      <c r="G247" s="83"/>
      <c r="H247" s="83"/>
      <c r="I247" s="83"/>
      <c r="J247" s="360"/>
      <c r="K247" s="360"/>
      <c r="L247" s="83"/>
      <c r="M247" s="83"/>
      <c r="N247" s="360"/>
      <c r="O247" s="360"/>
      <c r="P247" s="360"/>
      <c r="Q247" s="360"/>
      <c r="R247" s="360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  <c r="AF247" s="359"/>
      <c r="AG247" s="359"/>
      <c r="AH247" s="112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</row>
    <row r="248" spans="1:44" s="98" customFormat="1">
      <c r="A248" s="83"/>
      <c r="B248" s="83"/>
      <c r="D248" s="83"/>
      <c r="E248" s="83"/>
      <c r="G248" s="83"/>
      <c r="H248" s="83"/>
      <c r="I248" s="83"/>
      <c r="J248" s="360"/>
      <c r="K248" s="360"/>
      <c r="L248" s="83"/>
      <c r="M248" s="83"/>
      <c r="N248" s="360"/>
      <c r="O248" s="360"/>
      <c r="P248" s="360"/>
      <c r="Q248" s="360"/>
      <c r="R248" s="360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  <c r="AF248" s="359"/>
      <c r="AG248" s="359"/>
      <c r="AH248" s="112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</row>
    <row r="249" spans="1:44" s="98" customFormat="1">
      <c r="A249" s="83"/>
      <c r="B249" s="83"/>
      <c r="D249" s="83"/>
      <c r="E249" s="83"/>
      <c r="G249" s="83"/>
      <c r="H249" s="83"/>
      <c r="I249" s="83"/>
      <c r="J249" s="360"/>
      <c r="K249" s="360"/>
      <c r="L249" s="83"/>
      <c r="M249" s="83"/>
      <c r="N249" s="360"/>
      <c r="O249" s="360"/>
      <c r="P249" s="360"/>
      <c r="Q249" s="360"/>
      <c r="R249" s="360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9"/>
      <c r="AH249" s="112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</row>
    <row r="250" spans="1:44" s="98" customFormat="1">
      <c r="A250" s="83"/>
      <c r="B250" s="83"/>
      <c r="D250" s="83"/>
      <c r="E250" s="83"/>
      <c r="G250" s="83"/>
      <c r="H250" s="83"/>
      <c r="I250" s="83"/>
      <c r="J250" s="360"/>
      <c r="K250" s="360"/>
      <c r="L250" s="83"/>
      <c r="M250" s="83"/>
      <c r="N250" s="360"/>
      <c r="O250" s="360"/>
      <c r="P250" s="360"/>
      <c r="Q250" s="360"/>
      <c r="R250" s="360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  <c r="AF250" s="359"/>
      <c r="AG250" s="359"/>
      <c r="AH250" s="112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</row>
    <row r="251" spans="1:44" s="98" customFormat="1">
      <c r="A251" s="83"/>
      <c r="B251" s="83"/>
      <c r="D251" s="83"/>
      <c r="E251" s="83"/>
      <c r="G251" s="83"/>
      <c r="H251" s="83"/>
      <c r="I251" s="83"/>
      <c r="J251" s="360"/>
      <c r="K251" s="360"/>
      <c r="L251" s="83"/>
      <c r="M251" s="83"/>
      <c r="N251" s="360"/>
      <c r="O251" s="360"/>
      <c r="P251" s="360"/>
      <c r="Q251" s="360"/>
      <c r="R251" s="360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  <c r="AF251" s="359"/>
      <c r="AG251" s="359"/>
      <c r="AH251" s="112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</row>
    <row r="252" spans="1:44" s="98" customFormat="1">
      <c r="A252" s="83"/>
      <c r="B252" s="83"/>
      <c r="D252" s="83"/>
      <c r="E252" s="83"/>
      <c r="G252" s="83"/>
      <c r="H252" s="83"/>
      <c r="I252" s="83"/>
      <c r="J252" s="360"/>
      <c r="K252" s="360"/>
      <c r="L252" s="83"/>
      <c r="M252" s="83"/>
      <c r="N252" s="360"/>
      <c r="O252" s="360"/>
      <c r="P252" s="360"/>
      <c r="Q252" s="360"/>
      <c r="R252" s="360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9"/>
      <c r="AH252" s="112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</row>
    <row r="253" spans="1:44" s="98" customFormat="1">
      <c r="A253" s="83"/>
      <c r="B253" s="83"/>
      <c r="D253" s="83"/>
      <c r="E253" s="83"/>
      <c r="G253" s="83"/>
      <c r="H253" s="83"/>
      <c r="I253" s="83"/>
      <c r="J253" s="360"/>
      <c r="K253" s="360"/>
      <c r="L253" s="83"/>
      <c r="M253" s="83"/>
      <c r="N253" s="360"/>
      <c r="O253" s="360"/>
      <c r="P253" s="360"/>
      <c r="Q253" s="360"/>
      <c r="R253" s="360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9"/>
      <c r="AH253" s="112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</row>
    <row r="254" spans="1:44" s="98" customFormat="1">
      <c r="A254" s="83"/>
      <c r="B254" s="83"/>
      <c r="D254" s="83"/>
      <c r="E254" s="83"/>
      <c r="G254" s="83"/>
      <c r="H254" s="83"/>
      <c r="I254" s="83"/>
      <c r="J254" s="360"/>
      <c r="K254" s="360"/>
      <c r="L254" s="83"/>
      <c r="M254" s="83"/>
      <c r="N254" s="360"/>
      <c r="O254" s="360"/>
      <c r="P254" s="360"/>
      <c r="Q254" s="360"/>
      <c r="R254" s="360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9"/>
      <c r="AH254" s="112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</row>
    <row r="255" spans="1:44" s="98" customFormat="1">
      <c r="A255" s="83"/>
      <c r="B255" s="83"/>
      <c r="D255" s="83"/>
      <c r="E255" s="83"/>
      <c r="G255" s="83"/>
      <c r="H255" s="83"/>
      <c r="I255" s="83"/>
      <c r="J255" s="360"/>
      <c r="K255" s="360"/>
      <c r="L255" s="83"/>
      <c r="M255" s="83"/>
      <c r="N255" s="360"/>
      <c r="O255" s="360"/>
      <c r="P255" s="360"/>
      <c r="Q255" s="360"/>
      <c r="R255" s="360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9"/>
      <c r="AH255" s="112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</row>
    <row r="256" spans="1:44" s="98" customFormat="1">
      <c r="A256" s="83"/>
      <c r="B256" s="83"/>
      <c r="D256" s="83"/>
      <c r="E256" s="83"/>
      <c r="G256" s="83"/>
      <c r="H256" s="83"/>
      <c r="I256" s="83"/>
      <c r="J256" s="360"/>
      <c r="K256" s="360"/>
      <c r="L256" s="83"/>
      <c r="M256" s="83"/>
      <c r="N256" s="360"/>
      <c r="O256" s="360"/>
      <c r="P256" s="360"/>
      <c r="Q256" s="360"/>
      <c r="R256" s="360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9"/>
      <c r="AH256" s="112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</row>
    <row r="257" spans="1:44" s="98" customFormat="1">
      <c r="A257" s="83"/>
      <c r="B257" s="83"/>
      <c r="D257" s="83"/>
      <c r="E257" s="83"/>
      <c r="G257" s="83"/>
      <c r="H257" s="83"/>
      <c r="I257" s="83"/>
      <c r="J257" s="360"/>
      <c r="K257" s="360"/>
      <c r="L257" s="83"/>
      <c r="M257" s="83"/>
      <c r="N257" s="360"/>
      <c r="O257" s="360"/>
      <c r="P257" s="360"/>
      <c r="Q257" s="360"/>
      <c r="R257" s="360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9"/>
      <c r="AH257" s="112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</row>
    <row r="258" spans="1:44" s="98" customFormat="1">
      <c r="A258" s="83"/>
      <c r="B258" s="83"/>
      <c r="D258" s="83"/>
      <c r="E258" s="83"/>
      <c r="G258" s="83"/>
      <c r="H258" s="83"/>
      <c r="I258" s="83"/>
      <c r="J258" s="360"/>
      <c r="K258" s="360"/>
      <c r="L258" s="83"/>
      <c r="M258" s="83"/>
      <c r="N258" s="360"/>
      <c r="O258" s="360"/>
      <c r="P258" s="360"/>
      <c r="Q258" s="360"/>
      <c r="R258" s="360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  <c r="AF258" s="359"/>
      <c r="AG258" s="359"/>
      <c r="AH258" s="112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</row>
    <row r="259" spans="1:44" s="98" customFormat="1">
      <c r="A259" s="83"/>
      <c r="B259" s="83"/>
      <c r="D259" s="83"/>
      <c r="E259" s="83"/>
      <c r="G259" s="83"/>
      <c r="H259" s="83"/>
      <c r="I259" s="83"/>
      <c r="J259" s="360"/>
      <c r="K259" s="360"/>
      <c r="L259" s="83"/>
      <c r="M259" s="83"/>
      <c r="N259" s="360"/>
      <c r="O259" s="360"/>
      <c r="P259" s="360"/>
      <c r="Q259" s="360"/>
      <c r="R259" s="360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9"/>
      <c r="AH259" s="112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</row>
    <row r="260" spans="1:44" s="98" customFormat="1">
      <c r="A260" s="83"/>
      <c r="B260" s="83"/>
      <c r="D260" s="83"/>
      <c r="E260" s="83"/>
      <c r="G260" s="83"/>
      <c r="H260" s="83"/>
      <c r="I260" s="83"/>
      <c r="J260" s="360"/>
      <c r="K260" s="360"/>
      <c r="L260" s="83"/>
      <c r="M260" s="83"/>
      <c r="N260" s="360"/>
      <c r="O260" s="360"/>
      <c r="P260" s="360"/>
      <c r="Q260" s="360"/>
      <c r="R260" s="360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9"/>
      <c r="AH260" s="112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</row>
    <row r="261" spans="1:44" s="98" customFormat="1">
      <c r="A261" s="83"/>
      <c r="B261" s="83"/>
      <c r="D261" s="83"/>
      <c r="E261" s="83"/>
      <c r="G261" s="83"/>
      <c r="H261" s="83"/>
      <c r="I261" s="83"/>
      <c r="J261" s="360"/>
      <c r="K261" s="360"/>
      <c r="L261" s="83"/>
      <c r="M261" s="83"/>
      <c r="N261" s="360"/>
      <c r="O261" s="360"/>
      <c r="P261" s="360"/>
      <c r="Q261" s="360"/>
      <c r="R261" s="360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9"/>
      <c r="AH261" s="112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</row>
    <row r="262" spans="1:44" s="98" customFormat="1">
      <c r="A262" s="83"/>
      <c r="B262" s="83"/>
      <c r="D262" s="83"/>
      <c r="E262" s="83"/>
      <c r="G262" s="83"/>
      <c r="H262" s="83"/>
      <c r="I262" s="83"/>
      <c r="J262" s="360"/>
      <c r="K262" s="360"/>
      <c r="L262" s="83"/>
      <c r="M262" s="83"/>
      <c r="N262" s="360"/>
      <c r="O262" s="360"/>
      <c r="P262" s="360"/>
      <c r="Q262" s="360"/>
      <c r="R262" s="360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  <c r="AF262" s="359"/>
      <c r="AG262" s="359"/>
      <c r="AH262" s="112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</row>
    <row r="263" spans="1:44" s="98" customFormat="1">
      <c r="A263" s="83"/>
      <c r="B263" s="83"/>
      <c r="D263" s="83"/>
      <c r="E263" s="83"/>
      <c r="G263" s="83"/>
      <c r="H263" s="83"/>
      <c r="I263" s="83"/>
      <c r="J263" s="360"/>
      <c r="K263" s="360"/>
      <c r="L263" s="83"/>
      <c r="M263" s="83"/>
      <c r="N263" s="360"/>
      <c r="O263" s="360"/>
      <c r="P263" s="360"/>
      <c r="Q263" s="360"/>
      <c r="R263" s="360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9"/>
      <c r="AH263" s="112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</row>
    <row r="264" spans="1:44" s="98" customFormat="1">
      <c r="A264" s="83"/>
      <c r="B264" s="83"/>
      <c r="D264" s="83"/>
      <c r="E264" s="83"/>
      <c r="G264" s="83"/>
      <c r="H264" s="83"/>
      <c r="I264" s="83"/>
      <c r="J264" s="360"/>
      <c r="K264" s="360"/>
      <c r="L264" s="83"/>
      <c r="M264" s="83"/>
      <c r="N264" s="360"/>
      <c r="O264" s="360"/>
      <c r="P264" s="360"/>
      <c r="Q264" s="360"/>
      <c r="R264" s="360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  <c r="AF264" s="359"/>
      <c r="AG264" s="359"/>
      <c r="AH264" s="112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</row>
    <row r="265" spans="1:44" s="98" customFormat="1">
      <c r="A265" s="83"/>
      <c r="B265" s="83"/>
      <c r="D265" s="83"/>
      <c r="E265" s="83"/>
      <c r="G265" s="83"/>
      <c r="H265" s="83"/>
      <c r="I265" s="83"/>
      <c r="J265" s="360"/>
      <c r="K265" s="360"/>
      <c r="L265" s="83"/>
      <c r="M265" s="83"/>
      <c r="N265" s="360"/>
      <c r="O265" s="360"/>
      <c r="P265" s="360"/>
      <c r="Q265" s="360"/>
      <c r="R265" s="360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  <c r="AF265" s="359"/>
      <c r="AG265" s="359"/>
      <c r="AH265" s="112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</row>
    <row r="266" spans="1:44" s="98" customFormat="1">
      <c r="A266" s="83"/>
      <c r="B266" s="83"/>
      <c r="D266" s="83"/>
      <c r="E266" s="83"/>
      <c r="G266" s="83"/>
      <c r="H266" s="83"/>
      <c r="I266" s="83"/>
      <c r="J266" s="360"/>
      <c r="K266" s="360"/>
      <c r="L266" s="83"/>
      <c r="M266" s="83"/>
      <c r="N266" s="360"/>
      <c r="O266" s="360"/>
      <c r="P266" s="360"/>
      <c r="Q266" s="360"/>
      <c r="R266" s="360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  <c r="AF266" s="359"/>
      <c r="AG266" s="359"/>
      <c r="AH266" s="112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</row>
    <row r="267" spans="1:44" s="98" customFormat="1">
      <c r="A267" s="83"/>
      <c r="B267" s="83"/>
      <c r="D267" s="83"/>
      <c r="E267" s="83"/>
      <c r="G267" s="83"/>
      <c r="H267" s="83"/>
      <c r="I267" s="83"/>
      <c r="J267" s="360"/>
      <c r="K267" s="360"/>
      <c r="L267" s="83"/>
      <c r="M267" s="83"/>
      <c r="N267" s="360"/>
      <c r="O267" s="360"/>
      <c r="P267" s="360"/>
      <c r="Q267" s="360"/>
      <c r="R267" s="360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  <c r="AF267" s="359"/>
      <c r="AG267" s="359"/>
      <c r="AH267" s="112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</row>
    <row r="268" spans="1:44" s="98" customFormat="1">
      <c r="A268" s="83"/>
      <c r="B268" s="83"/>
      <c r="D268" s="83"/>
      <c r="E268" s="83"/>
      <c r="G268" s="83"/>
      <c r="H268" s="83"/>
      <c r="I268" s="83"/>
      <c r="J268" s="360"/>
      <c r="K268" s="360"/>
      <c r="L268" s="83"/>
      <c r="M268" s="83"/>
      <c r="N268" s="360"/>
      <c r="O268" s="360"/>
      <c r="P268" s="360"/>
      <c r="Q268" s="360"/>
      <c r="R268" s="360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  <c r="AF268" s="359"/>
      <c r="AG268" s="359"/>
      <c r="AH268" s="112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</row>
    <row r="269" spans="1:44" s="98" customFormat="1">
      <c r="A269" s="83"/>
      <c r="B269" s="83"/>
      <c r="D269" s="83"/>
      <c r="E269" s="83"/>
      <c r="G269" s="83"/>
      <c r="H269" s="83"/>
      <c r="I269" s="83"/>
      <c r="J269" s="360"/>
      <c r="K269" s="360"/>
      <c r="L269" s="83"/>
      <c r="M269" s="83"/>
      <c r="N269" s="360"/>
      <c r="O269" s="360"/>
      <c r="P269" s="360"/>
      <c r="Q269" s="360"/>
      <c r="R269" s="360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9"/>
      <c r="AH269" s="112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</row>
    <row r="270" spans="1:44" s="98" customFormat="1">
      <c r="A270" s="83"/>
      <c r="B270" s="83"/>
      <c r="D270" s="83"/>
      <c r="E270" s="83"/>
      <c r="G270" s="83"/>
      <c r="H270" s="83"/>
      <c r="I270" s="83"/>
      <c r="J270" s="360"/>
      <c r="K270" s="360"/>
      <c r="L270" s="83"/>
      <c r="M270" s="83"/>
      <c r="N270" s="360"/>
      <c r="O270" s="360"/>
      <c r="P270" s="360"/>
      <c r="Q270" s="360"/>
      <c r="R270" s="360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9"/>
      <c r="AH270" s="112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</row>
    <row r="271" spans="1:44" s="98" customFormat="1">
      <c r="A271" s="83"/>
      <c r="B271" s="83"/>
      <c r="D271" s="83"/>
      <c r="E271" s="83"/>
      <c r="G271" s="83"/>
      <c r="H271" s="83"/>
      <c r="I271" s="83"/>
      <c r="J271" s="360"/>
      <c r="K271" s="360"/>
      <c r="L271" s="83"/>
      <c r="M271" s="83"/>
      <c r="N271" s="360"/>
      <c r="O271" s="360"/>
      <c r="P271" s="360"/>
      <c r="Q271" s="360"/>
      <c r="R271" s="360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9"/>
      <c r="AH271" s="112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</row>
    <row r="272" spans="1:44" s="98" customFormat="1">
      <c r="A272" s="83"/>
      <c r="B272" s="83"/>
      <c r="D272" s="83"/>
      <c r="E272" s="83"/>
      <c r="G272" s="83"/>
      <c r="H272" s="83"/>
      <c r="I272" s="83"/>
      <c r="J272" s="360"/>
      <c r="K272" s="360"/>
      <c r="L272" s="83"/>
      <c r="M272" s="83"/>
      <c r="N272" s="360"/>
      <c r="O272" s="360"/>
      <c r="P272" s="360"/>
      <c r="Q272" s="360"/>
      <c r="R272" s="360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9"/>
      <c r="AH272" s="112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</row>
    <row r="273" spans="1:44" s="98" customFormat="1">
      <c r="A273" s="83"/>
      <c r="B273" s="83"/>
      <c r="D273" s="83"/>
      <c r="E273" s="83"/>
      <c r="G273" s="83"/>
      <c r="H273" s="83"/>
      <c r="I273" s="83"/>
      <c r="J273" s="360"/>
      <c r="K273" s="360"/>
      <c r="L273" s="83"/>
      <c r="M273" s="83"/>
      <c r="N273" s="360"/>
      <c r="O273" s="360"/>
      <c r="P273" s="360"/>
      <c r="Q273" s="360"/>
      <c r="R273" s="360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  <c r="AF273" s="359"/>
      <c r="AG273" s="359"/>
      <c r="AH273" s="112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</row>
    <row r="274" spans="1:44" s="98" customFormat="1">
      <c r="A274" s="83"/>
      <c r="B274" s="83"/>
      <c r="D274" s="83"/>
      <c r="E274" s="83"/>
      <c r="G274" s="83"/>
      <c r="H274" s="83"/>
      <c r="I274" s="83"/>
      <c r="J274" s="360"/>
      <c r="K274" s="360"/>
      <c r="L274" s="83"/>
      <c r="M274" s="83"/>
      <c r="N274" s="360"/>
      <c r="O274" s="360"/>
      <c r="P274" s="360"/>
      <c r="Q274" s="360"/>
      <c r="R274" s="360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  <c r="AF274" s="359"/>
      <c r="AG274" s="359"/>
      <c r="AH274" s="112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</row>
    <row r="275" spans="1:44" s="98" customFormat="1">
      <c r="A275" s="83"/>
      <c r="B275" s="83"/>
      <c r="D275" s="83"/>
      <c r="E275" s="83"/>
      <c r="G275" s="83"/>
      <c r="H275" s="83"/>
      <c r="I275" s="83"/>
      <c r="J275" s="360"/>
      <c r="K275" s="360"/>
      <c r="L275" s="83"/>
      <c r="M275" s="83"/>
      <c r="N275" s="360"/>
      <c r="O275" s="360"/>
      <c r="P275" s="360"/>
      <c r="Q275" s="360"/>
      <c r="R275" s="360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9"/>
      <c r="AH275" s="112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</row>
    <row r="276" spans="1:44" s="98" customFormat="1">
      <c r="A276" s="83"/>
      <c r="B276" s="83"/>
      <c r="D276" s="83"/>
      <c r="E276" s="83"/>
      <c r="G276" s="83"/>
      <c r="H276" s="83"/>
      <c r="I276" s="83"/>
      <c r="J276" s="360"/>
      <c r="K276" s="360"/>
      <c r="L276" s="83"/>
      <c r="M276" s="83"/>
      <c r="N276" s="360"/>
      <c r="O276" s="360"/>
      <c r="P276" s="360"/>
      <c r="Q276" s="360"/>
      <c r="R276" s="360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  <c r="AF276" s="359"/>
      <c r="AG276" s="359"/>
      <c r="AH276" s="112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</row>
    <row r="277" spans="1:44" s="98" customFormat="1">
      <c r="A277" s="83"/>
      <c r="B277" s="83"/>
      <c r="D277" s="83"/>
      <c r="E277" s="83"/>
      <c r="G277" s="83"/>
      <c r="H277" s="83"/>
      <c r="I277" s="83"/>
      <c r="J277" s="360"/>
      <c r="K277" s="360"/>
      <c r="L277" s="83"/>
      <c r="M277" s="83"/>
      <c r="N277" s="360"/>
      <c r="O277" s="360"/>
      <c r="P277" s="360"/>
      <c r="Q277" s="360"/>
      <c r="R277" s="360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9"/>
      <c r="AH277" s="112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</row>
    <row r="278" spans="1:44" s="98" customFormat="1">
      <c r="A278" s="83"/>
      <c r="B278" s="83"/>
      <c r="D278" s="83"/>
      <c r="E278" s="83"/>
      <c r="G278" s="83"/>
      <c r="H278" s="83"/>
      <c r="I278" s="83"/>
      <c r="J278" s="360"/>
      <c r="K278" s="360"/>
      <c r="L278" s="83"/>
      <c r="M278" s="83"/>
      <c r="N278" s="360"/>
      <c r="O278" s="360"/>
      <c r="P278" s="360"/>
      <c r="Q278" s="360"/>
      <c r="R278" s="360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9"/>
      <c r="AH278" s="112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</row>
    <row r="279" spans="1:44" s="98" customFormat="1">
      <c r="A279" s="83"/>
      <c r="B279" s="83"/>
      <c r="D279" s="83"/>
      <c r="E279" s="83"/>
      <c r="G279" s="83"/>
      <c r="H279" s="83"/>
      <c r="I279" s="83"/>
      <c r="J279" s="360"/>
      <c r="K279" s="360"/>
      <c r="L279" s="83"/>
      <c r="M279" s="83"/>
      <c r="N279" s="360"/>
      <c r="O279" s="360"/>
      <c r="P279" s="360"/>
      <c r="Q279" s="360"/>
      <c r="R279" s="360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9"/>
      <c r="AH279" s="112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</row>
    <row r="280" spans="1:44" s="98" customFormat="1">
      <c r="A280" s="83"/>
      <c r="B280" s="83"/>
      <c r="D280" s="83"/>
      <c r="E280" s="83"/>
      <c r="G280" s="83"/>
      <c r="H280" s="83"/>
      <c r="I280" s="83"/>
      <c r="J280" s="360"/>
      <c r="K280" s="360"/>
      <c r="L280" s="83"/>
      <c r="M280" s="83"/>
      <c r="N280" s="360"/>
      <c r="O280" s="360"/>
      <c r="P280" s="360"/>
      <c r="Q280" s="360"/>
      <c r="R280" s="360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9"/>
      <c r="AH280" s="112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</row>
    <row r="281" spans="1:44" s="98" customFormat="1">
      <c r="A281" s="83"/>
      <c r="B281" s="83"/>
      <c r="D281" s="83"/>
      <c r="E281" s="83"/>
      <c r="G281" s="83"/>
      <c r="H281" s="83"/>
      <c r="I281" s="83"/>
      <c r="J281" s="360"/>
      <c r="K281" s="360"/>
      <c r="L281" s="83"/>
      <c r="M281" s="83"/>
      <c r="N281" s="360"/>
      <c r="O281" s="360"/>
      <c r="P281" s="360"/>
      <c r="Q281" s="360"/>
      <c r="R281" s="360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9"/>
      <c r="AH281" s="112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</row>
    <row r="282" spans="1:44" s="98" customFormat="1">
      <c r="A282" s="83"/>
      <c r="B282" s="83"/>
      <c r="D282" s="83"/>
      <c r="E282" s="83"/>
      <c r="G282" s="83"/>
      <c r="H282" s="83"/>
      <c r="I282" s="83"/>
      <c r="J282" s="360"/>
      <c r="K282" s="360"/>
      <c r="L282" s="83"/>
      <c r="M282" s="83"/>
      <c r="N282" s="360"/>
      <c r="O282" s="360"/>
      <c r="P282" s="360"/>
      <c r="Q282" s="360"/>
      <c r="R282" s="360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9"/>
      <c r="AH282" s="112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</row>
    <row r="283" spans="1:44" s="98" customFormat="1">
      <c r="A283" s="83"/>
      <c r="B283" s="83"/>
      <c r="D283" s="83"/>
      <c r="E283" s="83"/>
      <c r="G283" s="83"/>
      <c r="H283" s="83"/>
      <c r="I283" s="83"/>
      <c r="J283" s="360"/>
      <c r="K283" s="360"/>
      <c r="L283" s="83"/>
      <c r="M283" s="83"/>
      <c r="N283" s="360"/>
      <c r="O283" s="360"/>
      <c r="P283" s="360"/>
      <c r="Q283" s="360"/>
      <c r="R283" s="360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  <c r="AF283" s="359"/>
      <c r="AG283" s="359"/>
      <c r="AH283" s="112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</row>
    <row r="284" spans="1:44" s="98" customFormat="1">
      <c r="A284" s="83"/>
      <c r="B284" s="83"/>
      <c r="D284" s="83"/>
      <c r="E284" s="83"/>
      <c r="G284" s="83"/>
      <c r="H284" s="83"/>
      <c r="I284" s="83"/>
      <c r="J284" s="360"/>
      <c r="K284" s="360"/>
      <c r="L284" s="83"/>
      <c r="M284" s="83"/>
      <c r="N284" s="360"/>
      <c r="O284" s="360"/>
      <c r="P284" s="360"/>
      <c r="Q284" s="360"/>
      <c r="R284" s="360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  <c r="AF284" s="359"/>
      <c r="AG284" s="359"/>
      <c r="AH284" s="112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</row>
    <row r="285" spans="1:44" s="98" customFormat="1">
      <c r="A285" s="83"/>
      <c r="B285" s="83"/>
      <c r="D285" s="83"/>
      <c r="E285" s="83"/>
      <c r="G285" s="83"/>
      <c r="H285" s="83"/>
      <c r="I285" s="83"/>
      <c r="J285" s="360"/>
      <c r="K285" s="360"/>
      <c r="L285" s="83"/>
      <c r="M285" s="83"/>
      <c r="N285" s="360"/>
      <c r="O285" s="360"/>
      <c r="P285" s="360"/>
      <c r="Q285" s="360"/>
      <c r="R285" s="360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9"/>
      <c r="AH285" s="112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</row>
    <row r="286" spans="1:44" s="98" customFormat="1">
      <c r="A286" s="83"/>
      <c r="B286" s="83"/>
      <c r="D286" s="83"/>
      <c r="E286" s="83"/>
      <c r="G286" s="83"/>
      <c r="H286" s="83"/>
      <c r="I286" s="83"/>
      <c r="J286" s="360"/>
      <c r="K286" s="360"/>
      <c r="L286" s="83"/>
      <c r="M286" s="83"/>
      <c r="N286" s="360"/>
      <c r="O286" s="360"/>
      <c r="P286" s="360"/>
      <c r="Q286" s="360"/>
      <c r="R286" s="360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9"/>
      <c r="AH286" s="112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</row>
    <row r="287" spans="1:44" s="98" customFormat="1">
      <c r="A287" s="83"/>
      <c r="B287" s="83"/>
      <c r="D287" s="83"/>
      <c r="E287" s="83"/>
      <c r="G287" s="83"/>
      <c r="H287" s="83"/>
      <c r="I287" s="83"/>
      <c r="J287" s="360"/>
      <c r="K287" s="360"/>
      <c r="L287" s="83"/>
      <c r="M287" s="83"/>
      <c r="N287" s="360"/>
      <c r="O287" s="360"/>
      <c r="P287" s="360"/>
      <c r="Q287" s="360"/>
      <c r="R287" s="360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9"/>
      <c r="AH287" s="112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</row>
    <row r="288" spans="1:44" s="98" customFormat="1">
      <c r="A288" s="83"/>
      <c r="B288" s="83"/>
      <c r="D288" s="83"/>
      <c r="E288" s="83"/>
      <c r="G288" s="83"/>
      <c r="H288" s="83"/>
      <c r="I288" s="83"/>
      <c r="J288" s="360"/>
      <c r="K288" s="360"/>
      <c r="L288" s="83"/>
      <c r="M288" s="83"/>
      <c r="N288" s="360"/>
      <c r="O288" s="360"/>
      <c r="P288" s="360"/>
      <c r="Q288" s="360"/>
      <c r="R288" s="360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9"/>
      <c r="AH288" s="112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</row>
    <row r="289" spans="1:44" s="98" customFormat="1">
      <c r="A289" s="83"/>
      <c r="B289" s="83"/>
      <c r="D289" s="83"/>
      <c r="E289" s="83"/>
      <c r="G289" s="83"/>
      <c r="H289" s="83"/>
      <c r="I289" s="83"/>
      <c r="J289" s="360"/>
      <c r="K289" s="360"/>
      <c r="L289" s="83"/>
      <c r="M289" s="83"/>
      <c r="N289" s="360"/>
      <c r="O289" s="360"/>
      <c r="P289" s="360"/>
      <c r="Q289" s="360"/>
      <c r="R289" s="360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9"/>
      <c r="AH289" s="112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</row>
    <row r="290" spans="1:44" s="98" customFormat="1">
      <c r="A290" s="83"/>
      <c r="B290" s="83"/>
      <c r="D290" s="83"/>
      <c r="E290" s="83"/>
      <c r="G290" s="83"/>
      <c r="H290" s="83"/>
      <c r="I290" s="83"/>
      <c r="J290" s="360"/>
      <c r="K290" s="360"/>
      <c r="L290" s="83"/>
      <c r="M290" s="83"/>
      <c r="N290" s="360"/>
      <c r="O290" s="360"/>
      <c r="P290" s="360"/>
      <c r="Q290" s="360"/>
      <c r="R290" s="360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9"/>
      <c r="AH290" s="112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</row>
    <row r="291" spans="1:44" s="98" customFormat="1">
      <c r="A291" s="83"/>
      <c r="B291" s="83"/>
      <c r="D291" s="83"/>
      <c r="E291" s="83"/>
      <c r="G291" s="83"/>
      <c r="H291" s="83"/>
      <c r="I291" s="83"/>
      <c r="J291" s="360"/>
      <c r="K291" s="360"/>
      <c r="L291" s="83"/>
      <c r="M291" s="83"/>
      <c r="N291" s="360"/>
      <c r="O291" s="360"/>
      <c r="P291" s="360"/>
      <c r="Q291" s="360"/>
      <c r="R291" s="360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9"/>
      <c r="AH291" s="112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</row>
    <row r="292" spans="1:44" s="98" customFormat="1">
      <c r="A292" s="83"/>
      <c r="B292" s="83"/>
      <c r="D292" s="83"/>
      <c r="E292" s="83"/>
      <c r="G292" s="83"/>
      <c r="H292" s="83"/>
      <c r="I292" s="83"/>
      <c r="J292" s="360"/>
      <c r="K292" s="360"/>
      <c r="L292" s="83"/>
      <c r="M292" s="83"/>
      <c r="N292" s="360"/>
      <c r="O292" s="360"/>
      <c r="P292" s="360"/>
      <c r="Q292" s="360"/>
      <c r="R292" s="360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9"/>
      <c r="AH292" s="112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</row>
    <row r="293" spans="1:44" s="98" customFormat="1">
      <c r="A293" s="83"/>
      <c r="B293" s="83"/>
      <c r="D293" s="83"/>
      <c r="E293" s="83"/>
      <c r="G293" s="83"/>
      <c r="H293" s="83"/>
      <c r="I293" s="83"/>
      <c r="J293" s="360"/>
      <c r="K293" s="360"/>
      <c r="L293" s="83"/>
      <c r="M293" s="83"/>
      <c r="N293" s="360"/>
      <c r="O293" s="360"/>
      <c r="P293" s="360"/>
      <c r="Q293" s="360"/>
      <c r="R293" s="360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9"/>
      <c r="AH293" s="112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</row>
    <row r="294" spans="1:44" s="98" customFormat="1">
      <c r="A294" s="83"/>
      <c r="B294" s="83"/>
      <c r="D294" s="83"/>
      <c r="E294" s="83"/>
      <c r="G294" s="83"/>
      <c r="H294" s="83"/>
      <c r="I294" s="83"/>
      <c r="J294" s="360"/>
      <c r="K294" s="360"/>
      <c r="L294" s="83"/>
      <c r="M294" s="83"/>
      <c r="N294" s="360"/>
      <c r="O294" s="360"/>
      <c r="P294" s="360"/>
      <c r="Q294" s="360"/>
      <c r="R294" s="360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9"/>
      <c r="AH294" s="112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</row>
    <row r="295" spans="1:44" s="98" customFormat="1">
      <c r="A295" s="83"/>
      <c r="B295" s="83"/>
      <c r="D295" s="83"/>
      <c r="E295" s="83"/>
      <c r="G295" s="83"/>
      <c r="H295" s="83"/>
      <c r="I295" s="83"/>
      <c r="J295" s="360"/>
      <c r="K295" s="360"/>
      <c r="L295" s="83"/>
      <c r="M295" s="83"/>
      <c r="N295" s="360"/>
      <c r="O295" s="360"/>
      <c r="P295" s="360"/>
      <c r="Q295" s="360"/>
      <c r="R295" s="360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9"/>
      <c r="AH295" s="112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</row>
    <row r="296" spans="1:44" s="98" customFormat="1">
      <c r="A296" s="83"/>
      <c r="B296" s="83"/>
      <c r="D296" s="83"/>
      <c r="E296" s="83"/>
      <c r="G296" s="83"/>
      <c r="H296" s="83"/>
      <c r="I296" s="83"/>
      <c r="J296" s="360"/>
      <c r="K296" s="360"/>
      <c r="L296" s="83"/>
      <c r="M296" s="83"/>
      <c r="N296" s="360"/>
      <c r="O296" s="360"/>
      <c r="P296" s="360"/>
      <c r="Q296" s="360"/>
      <c r="R296" s="360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9"/>
      <c r="AH296" s="112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</row>
    <row r="297" spans="1:44" s="98" customFormat="1">
      <c r="A297" s="83"/>
      <c r="B297" s="83"/>
      <c r="D297" s="83"/>
      <c r="E297" s="83"/>
      <c r="G297" s="83"/>
      <c r="H297" s="83"/>
      <c r="I297" s="83"/>
      <c r="J297" s="360"/>
      <c r="K297" s="360"/>
      <c r="L297" s="83"/>
      <c r="M297" s="83"/>
      <c r="N297" s="360"/>
      <c r="O297" s="360"/>
      <c r="P297" s="360"/>
      <c r="Q297" s="360"/>
      <c r="R297" s="360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9"/>
      <c r="AH297" s="112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</row>
    <row r="298" spans="1:44" s="98" customFormat="1">
      <c r="A298" s="83"/>
      <c r="B298" s="83"/>
      <c r="D298" s="83"/>
      <c r="E298" s="83"/>
      <c r="G298" s="83"/>
      <c r="H298" s="83"/>
      <c r="I298" s="83"/>
      <c r="J298" s="360"/>
      <c r="K298" s="360"/>
      <c r="L298" s="83"/>
      <c r="M298" s="83"/>
      <c r="N298" s="360"/>
      <c r="O298" s="360"/>
      <c r="P298" s="360"/>
      <c r="Q298" s="360"/>
      <c r="R298" s="360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9"/>
      <c r="AH298" s="112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</row>
    <row r="299" spans="1:44" s="98" customFormat="1">
      <c r="A299" s="83"/>
      <c r="B299" s="83"/>
      <c r="D299" s="83"/>
      <c r="E299" s="83"/>
      <c r="G299" s="83"/>
      <c r="H299" s="83"/>
      <c r="I299" s="83"/>
      <c r="J299" s="360"/>
      <c r="K299" s="360"/>
      <c r="L299" s="83"/>
      <c r="M299" s="83"/>
      <c r="N299" s="360"/>
      <c r="O299" s="360"/>
      <c r="P299" s="360"/>
      <c r="Q299" s="360"/>
      <c r="R299" s="360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9"/>
      <c r="AH299" s="112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</row>
    <row r="300" spans="1:44" s="98" customFormat="1">
      <c r="A300" s="83"/>
      <c r="B300" s="83"/>
      <c r="D300" s="83"/>
      <c r="E300" s="83"/>
      <c r="G300" s="83"/>
      <c r="H300" s="83"/>
      <c r="I300" s="83"/>
      <c r="J300" s="360"/>
      <c r="K300" s="360"/>
      <c r="L300" s="83"/>
      <c r="M300" s="83"/>
      <c r="N300" s="360"/>
      <c r="O300" s="360"/>
      <c r="P300" s="360"/>
      <c r="Q300" s="360"/>
      <c r="R300" s="360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9"/>
      <c r="AH300" s="112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</row>
    <row r="301" spans="1:44" s="98" customFormat="1">
      <c r="A301" s="83"/>
      <c r="B301" s="83"/>
      <c r="D301" s="83"/>
      <c r="E301" s="83"/>
      <c r="G301" s="83"/>
      <c r="H301" s="83"/>
      <c r="I301" s="83"/>
      <c r="J301" s="360"/>
      <c r="K301" s="360"/>
      <c r="L301" s="83"/>
      <c r="M301" s="83"/>
      <c r="N301" s="360"/>
      <c r="O301" s="360"/>
      <c r="P301" s="360"/>
      <c r="Q301" s="360"/>
      <c r="R301" s="360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9"/>
      <c r="AH301" s="112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</row>
    <row r="302" spans="1:44" s="98" customFormat="1">
      <c r="A302" s="83"/>
      <c r="B302" s="83"/>
      <c r="D302" s="83"/>
      <c r="E302" s="83"/>
      <c r="G302" s="83"/>
      <c r="H302" s="83"/>
      <c r="I302" s="83"/>
      <c r="J302" s="360"/>
      <c r="K302" s="360"/>
      <c r="L302" s="83"/>
      <c r="M302" s="83"/>
      <c r="N302" s="360"/>
      <c r="O302" s="360"/>
      <c r="P302" s="360"/>
      <c r="Q302" s="360"/>
      <c r="R302" s="360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9"/>
      <c r="AH302" s="112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</row>
    <row r="303" spans="1:44" s="98" customFormat="1">
      <c r="A303" s="83"/>
      <c r="B303" s="83"/>
      <c r="D303" s="83"/>
      <c r="E303" s="83"/>
      <c r="G303" s="83"/>
      <c r="H303" s="83"/>
      <c r="I303" s="83"/>
      <c r="J303" s="360"/>
      <c r="K303" s="360"/>
      <c r="L303" s="83"/>
      <c r="M303" s="83"/>
      <c r="N303" s="360"/>
      <c r="O303" s="360"/>
      <c r="P303" s="360"/>
      <c r="Q303" s="360"/>
      <c r="R303" s="360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9"/>
      <c r="AH303" s="112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</row>
    <row r="304" spans="1:44" s="98" customFormat="1">
      <c r="A304" s="83"/>
      <c r="B304" s="83"/>
      <c r="D304" s="83"/>
      <c r="E304" s="83"/>
      <c r="G304" s="83"/>
      <c r="H304" s="83"/>
      <c r="I304" s="83"/>
      <c r="J304" s="360"/>
      <c r="K304" s="360"/>
      <c r="L304" s="83"/>
      <c r="M304" s="83"/>
      <c r="N304" s="360"/>
      <c r="O304" s="360"/>
      <c r="P304" s="360"/>
      <c r="Q304" s="360"/>
      <c r="R304" s="360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9"/>
      <c r="AH304" s="112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</row>
    <row r="305" spans="1:44" s="98" customFormat="1">
      <c r="A305" s="83"/>
      <c r="B305" s="83"/>
      <c r="D305" s="83"/>
      <c r="E305" s="83"/>
      <c r="G305" s="83"/>
      <c r="H305" s="83"/>
      <c r="I305" s="83"/>
      <c r="J305" s="360"/>
      <c r="K305" s="360"/>
      <c r="L305" s="83"/>
      <c r="M305" s="83"/>
      <c r="N305" s="360"/>
      <c r="O305" s="360"/>
      <c r="P305" s="360"/>
      <c r="Q305" s="360"/>
      <c r="R305" s="360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9"/>
      <c r="AH305" s="112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</row>
    <row r="306" spans="1:44" s="98" customFormat="1">
      <c r="A306" s="83"/>
      <c r="B306" s="83"/>
      <c r="D306" s="83"/>
      <c r="E306" s="83"/>
      <c r="G306" s="83"/>
      <c r="H306" s="83"/>
      <c r="I306" s="83"/>
      <c r="J306" s="360"/>
      <c r="K306" s="360"/>
      <c r="L306" s="83"/>
      <c r="M306" s="83"/>
      <c r="N306" s="360"/>
      <c r="O306" s="360"/>
      <c r="P306" s="360"/>
      <c r="Q306" s="360"/>
      <c r="R306" s="360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9"/>
      <c r="AH306" s="112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</row>
    <row r="307" spans="1:44" s="98" customFormat="1">
      <c r="A307" s="83"/>
      <c r="B307" s="83"/>
      <c r="D307" s="83"/>
      <c r="E307" s="83"/>
      <c r="G307" s="83"/>
      <c r="H307" s="83"/>
      <c r="I307" s="83"/>
      <c r="J307" s="360"/>
      <c r="K307" s="360"/>
      <c r="L307" s="83"/>
      <c r="M307" s="83"/>
      <c r="N307" s="360"/>
      <c r="O307" s="360"/>
      <c r="P307" s="360"/>
      <c r="Q307" s="360"/>
      <c r="R307" s="360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9"/>
      <c r="AH307" s="112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</row>
    <row r="308" spans="1:44" s="98" customFormat="1">
      <c r="A308" s="83"/>
      <c r="B308" s="83"/>
      <c r="D308" s="83"/>
      <c r="E308" s="83"/>
      <c r="G308" s="83"/>
      <c r="H308" s="83"/>
      <c r="I308" s="83"/>
      <c r="J308" s="360"/>
      <c r="K308" s="360"/>
      <c r="L308" s="83"/>
      <c r="M308" s="83"/>
      <c r="N308" s="360"/>
      <c r="O308" s="360"/>
      <c r="P308" s="360"/>
      <c r="Q308" s="360"/>
      <c r="R308" s="360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9"/>
      <c r="AH308" s="112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</row>
    <row r="309" spans="1:44" s="98" customFormat="1">
      <c r="A309" s="83"/>
      <c r="B309" s="83"/>
      <c r="D309" s="83"/>
      <c r="E309" s="83"/>
      <c r="G309" s="83"/>
      <c r="H309" s="83"/>
      <c r="I309" s="83"/>
      <c r="J309" s="360"/>
      <c r="K309" s="360"/>
      <c r="L309" s="83"/>
      <c r="M309" s="83"/>
      <c r="N309" s="360"/>
      <c r="O309" s="360"/>
      <c r="P309" s="360"/>
      <c r="Q309" s="360"/>
      <c r="R309" s="360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9"/>
      <c r="AH309" s="112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</row>
    <row r="310" spans="1:44" s="98" customFormat="1">
      <c r="A310" s="83"/>
      <c r="B310" s="83"/>
      <c r="D310" s="83"/>
      <c r="E310" s="83"/>
      <c r="G310" s="83"/>
      <c r="H310" s="83"/>
      <c r="I310" s="83"/>
      <c r="J310" s="360"/>
      <c r="K310" s="360"/>
      <c r="L310" s="83"/>
      <c r="M310" s="83"/>
      <c r="N310" s="360"/>
      <c r="O310" s="360"/>
      <c r="P310" s="360"/>
      <c r="Q310" s="360"/>
      <c r="R310" s="360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9"/>
      <c r="AH310" s="112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</row>
    <row r="311" spans="1:44" s="98" customFormat="1">
      <c r="A311" s="83"/>
      <c r="B311" s="83"/>
      <c r="D311" s="83"/>
      <c r="E311" s="83"/>
      <c r="G311" s="83"/>
      <c r="H311" s="83"/>
      <c r="I311" s="83"/>
      <c r="J311" s="360"/>
      <c r="K311" s="360"/>
      <c r="L311" s="83"/>
      <c r="M311" s="83"/>
      <c r="N311" s="360"/>
      <c r="O311" s="360"/>
      <c r="P311" s="360"/>
      <c r="Q311" s="360"/>
      <c r="R311" s="360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9"/>
      <c r="AH311" s="112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</row>
    <row r="312" spans="1:44" s="98" customFormat="1">
      <c r="A312" s="83"/>
      <c r="B312" s="83"/>
      <c r="D312" s="83"/>
      <c r="E312" s="83"/>
      <c r="G312" s="83"/>
      <c r="H312" s="83"/>
      <c r="I312" s="83"/>
      <c r="J312" s="360"/>
      <c r="K312" s="360"/>
      <c r="L312" s="83"/>
      <c r="M312" s="83"/>
      <c r="N312" s="360"/>
      <c r="O312" s="360"/>
      <c r="P312" s="360"/>
      <c r="Q312" s="360"/>
      <c r="R312" s="360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9"/>
      <c r="AH312" s="112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</row>
    <row r="313" spans="1:44" s="98" customFormat="1">
      <c r="A313" s="83"/>
      <c r="B313" s="83"/>
      <c r="D313" s="83"/>
      <c r="E313" s="83"/>
      <c r="G313" s="83"/>
      <c r="H313" s="83"/>
      <c r="I313" s="83"/>
      <c r="J313" s="360"/>
      <c r="K313" s="360"/>
      <c r="L313" s="83"/>
      <c r="M313" s="83"/>
      <c r="N313" s="360"/>
      <c r="O313" s="360"/>
      <c r="P313" s="360"/>
      <c r="Q313" s="360"/>
      <c r="R313" s="360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9"/>
      <c r="AH313" s="112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</row>
    <row r="314" spans="1:44" s="98" customFormat="1">
      <c r="A314" s="83"/>
      <c r="B314" s="83"/>
      <c r="D314" s="83"/>
      <c r="E314" s="83"/>
      <c r="G314" s="83"/>
      <c r="H314" s="83"/>
      <c r="I314" s="83"/>
      <c r="J314" s="360"/>
      <c r="K314" s="360"/>
      <c r="L314" s="83"/>
      <c r="M314" s="83"/>
      <c r="N314" s="360"/>
      <c r="O314" s="360"/>
      <c r="P314" s="360"/>
      <c r="Q314" s="360"/>
      <c r="R314" s="360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9"/>
      <c r="AH314" s="112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</row>
    <row r="315" spans="1:44" s="98" customFormat="1">
      <c r="A315" s="83"/>
      <c r="B315" s="83"/>
      <c r="D315" s="83"/>
      <c r="E315" s="83"/>
      <c r="G315" s="83"/>
      <c r="H315" s="83"/>
      <c r="I315" s="83"/>
      <c r="J315" s="360"/>
      <c r="K315" s="360"/>
      <c r="L315" s="83"/>
      <c r="M315" s="83"/>
      <c r="N315" s="360"/>
      <c r="O315" s="360"/>
      <c r="P315" s="360"/>
      <c r="Q315" s="360"/>
      <c r="R315" s="360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9"/>
      <c r="AH315" s="112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</row>
    <row r="316" spans="1:44" s="98" customFormat="1">
      <c r="A316" s="83"/>
      <c r="B316" s="83"/>
      <c r="D316" s="83"/>
      <c r="E316" s="83"/>
      <c r="G316" s="83"/>
      <c r="H316" s="83"/>
      <c r="I316" s="83"/>
      <c r="J316" s="360"/>
      <c r="K316" s="360"/>
      <c r="L316" s="83"/>
      <c r="M316" s="83"/>
      <c r="N316" s="360"/>
      <c r="O316" s="360"/>
      <c r="P316" s="360"/>
      <c r="Q316" s="360"/>
      <c r="R316" s="360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9"/>
      <c r="AH316" s="112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</row>
    <row r="317" spans="1:44" s="98" customFormat="1">
      <c r="A317" s="83"/>
      <c r="B317" s="83"/>
      <c r="D317" s="83"/>
      <c r="E317" s="83"/>
      <c r="G317" s="83"/>
      <c r="H317" s="83"/>
      <c r="I317" s="83"/>
      <c r="J317" s="360"/>
      <c r="K317" s="360"/>
      <c r="L317" s="83"/>
      <c r="M317" s="83"/>
      <c r="N317" s="360"/>
      <c r="O317" s="360"/>
      <c r="P317" s="360"/>
      <c r="Q317" s="360"/>
      <c r="R317" s="360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9"/>
      <c r="AH317" s="112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</row>
    <row r="318" spans="1:44" s="98" customFormat="1">
      <c r="A318" s="83"/>
      <c r="B318" s="83"/>
      <c r="D318" s="83"/>
      <c r="E318" s="83"/>
      <c r="G318" s="83"/>
      <c r="H318" s="83"/>
      <c r="I318" s="83"/>
      <c r="J318" s="360"/>
      <c r="K318" s="360"/>
      <c r="L318" s="83"/>
      <c r="M318" s="83"/>
      <c r="N318" s="360"/>
      <c r="O318" s="360"/>
      <c r="P318" s="360"/>
      <c r="Q318" s="360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9"/>
      <c r="AH318" s="112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</row>
    <row r="319" spans="1:44" s="98" customFormat="1">
      <c r="A319" s="83"/>
      <c r="B319" s="83"/>
      <c r="D319" s="83"/>
      <c r="E319" s="83"/>
      <c r="G319" s="83"/>
      <c r="H319" s="83"/>
      <c r="I319" s="83"/>
      <c r="J319" s="360"/>
      <c r="K319" s="360"/>
      <c r="L319" s="83"/>
      <c r="M319" s="83"/>
      <c r="N319" s="360"/>
      <c r="O319" s="360"/>
      <c r="P319" s="360"/>
      <c r="Q319" s="360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9"/>
      <c r="AH319" s="112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</row>
    <row r="320" spans="1:44" s="98" customFormat="1">
      <c r="A320" s="83"/>
      <c r="B320" s="83"/>
      <c r="D320" s="83"/>
      <c r="E320" s="83"/>
      <c r="G320" s="83"/>
      <c r="H320" s="83"/>
      <c r="I320" s="83"/>
      <c r="J320" s="360"/>
      <c r="K320" s="360"/>
      <c r="L320" s="83"/>
      <c r="M320" s="83"/>
      <c r="N320" s="360"/>
      <c r="O320" s="360"/>
      <c r="P320" s="360"/>
      <c r="Q320" s="360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9"/>
      <c r="AH320" s="112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</row>
    <row r="321" spans="1:44" s="98" customFormat="1">
      <c r="A321" s="83"/>
      <c r="B321" s="83"/>
      <c r="D321" s="83"/>
      <c r="E321" s="83"/>
      <c r="G321" s="83"/>
      <c r="H321" s="83"/>
      <c r="I321" s="83"/>
      <c r="J321" s="360"/>
      <c r="K321" s="360"/>
      <c r="L321" s="83"/>
      <c r="M321" s="83"/>
      <c r="N321" s="360"/>
      <c r="O321" s="360"/>
      <c r="P321" s="360"/>
      <c r="Q321" s="360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9"/>
      <c r="AH321" s="112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</row>
    <row r="322" spans="1:44" s="98" customFormat="1">
      <c r="A322" s="83"/>
      <c r="B322" s="83"/>
      <c r="D322" s="83"/>
      <c r="E322" s="83"/>
      <c r="G322" s="83"/>
      <c r="H322" s="83"/>
      <c r="I322" s="83"/>
      <c r="J322" s="360"/>
      <c r="K322" s="360"/>
      <c r="L322" s="83"/>
      <c r="M322" s="83"/>
      <c r="N322" s="360"/>
      <c r="O322" s="360"/>
      <c r="P322" s="360"/>
      <c r="Q322" s="360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9"/>
      <c r="AH322" s="112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</row>
    <row r="323" spans="1:44" s="98" customFormat="1">
      <c r="A323" s="83"/>
      <c r="B323" s="83"/>
      <c r="D323" s="83"/>
      <c r="E323" s="83"/>
      <c r="G323" s="83"/>
      <c r="H323" s="83"/>
      <c r="I323" s="83"/>
      <c r="J323" s="360"/>
      <c r="K323" s="360"/>
      <c r="L323" s="83"/>
      <c r="M323" s="83"/>
      <c r="N323" s="360"/>
      <c r="O323" s="360"/>
      <c r="P323" s="360"/>
      <c r="Q323" s="360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9"/>
      <c r="AH323" s="112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</row>
    <row r="324" spans="1:44" s="98" customFormat="1">
      <c r="A324" s="83"/>
      <c r="B324" s="83"/>
      <c r="D324" s="83"/>
      <c r="E324" s="83"/>
      <c r="G324" s="83"/>
      <c r="H324" s="83"/>
      <c r="I324" s="83"/>
      <c r="J324" s="360"/>
      <c r="K324" s="360"/>
      <c r="L324" s="83"/>
      <c r="M324" s="83"/>
      <c r="N324" s="360"/>
      <c r="O324" s="360"/>
      <c r="P324" s="360"/>
      <c r="Q324" s="360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9"/>
      <c r="AH324" s="112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</row>
    <row r="325" spans="1:44" s="98" customFormat="1">
      <c r="A325" s="83"/>
      <c r="B325" s="83"/>
      <c r="D325" s="83"/>
      <c r="E325" s="83"/>
      <c r="G325" s="83"/>
      <c r="H325" s="83"/>
      <c r="I325" s="83"/>
      <c r="J325" s="360"/>
      <c r="K325" s="360"/>
      <c r="L325" s="83"/>
      <c r="M325" s="83"/>
      <c r="N325" s="360"/>
      <c r="O325" s="360"/>
      <c r="P325" s="360"/>
      <c r="Q325" s="360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9"/>
      <c r="AH325" s="112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</row>
    <row r="326" spans="1:44" s="98" customFormat="1">
      <c r="A326" s="83"/>
      <c r="B326" s="83"/>
      <c r="D326" s="83"/>
      <c r="E326" s="83"/>
      <c r="G326" s="83"/>
      <c r="H326" s="83"/>
      <c r="I326" s="83"/>
      <c r="J326" s="360"/>
      <c r="K326" s="360"/>
      <c r="L326" s="83"/>
      <c r="M326" s="83"/>
      <c r="N326" s="360"/>
      <c r="O326" s="360"/>
      <c r="P326" s="360"/>
      <c r="Q326" s="360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9"/>
      <c r="AH326" s="112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</row>
    <row r="327" spans="1:44" s="98" customFormat="1">
      <c r="A327" s="83"/>
      <c r="B327" s="83"/>
      <c r="D327" s="83"/>
      <c r="E327" s="83"/>
      <c r="G327" s="83"/>
      <c r="H327" s="83"/>
      <c r="I327" s="83"/>
      <c r="J327" s="360"/>
      <c r="K327" s="360"/>
      <c r="L327" s="83"/>
      <c r="M327" s="83"/>
      <c r="N327" s="360"/>
      <c r="O327" s="360"/>
      <c r="P327" s="360"/>
      <c r="Q327" s="360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9"/>
      <c r="AH327" s="112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</row>
    <row r="328" spans="1:44" s="98" customFormat="1">
      <c r="A328" s="83"/>
      <c r="B328" s="83"/>
      <c r="D328" s="83"/>
      <c r="E328" s="83"/>
      <c r="G328" s="83"/>
      <c r="H328" s="83"/>
      <c r="I328" s="83"/>
      <c r="J328" s="360"/>
      <c r="K328" s="360"/>
      <c r="L328" s="83"/>
      <c r="M328" s="83"/>
      <c r="N328" s="360"/>
      <c r="O328" s="360"/>
      <c r="P328" s="360"/>
      <c r="Q328" s="360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9"/>
      <c r="AH328" s="112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</row>
    <row r="329" spans="1:44" s="98" customFormat="1">
      <c r="A329" s="83"/>
      <c r="B329" s="83"/>
      <c r="D329" s="83"/>
      <c r="E329" s="83"/>
      <c r="G329" s="83"/>
      <c r="H329" s="83"/>
      <c r="I329" s="83"/>
      <c r="J329" s="360"/>
      <c r="K329" s="360"/>
      <c r="L329" s="83"/>
      <c r="M329" s="83"/>
      <c r="N329" s="360"/>
      <c r="O329" s="360"/>
      <c r="P329" s="360"/>
      <c r="Q329" s="360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9"/>
      <c r="AH329" s="112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</row>
    <row r="330" spans="1:44" s="98" customFormat="1">
      <c r="A330" s="83"/>
      <c r="B330" s="83"/>
      <c r="D330" s="83"/>
      <c r="E330" s="83"/>
      <c r="G330" s="83"/>
      <c r="H330" s="83"/>
      <c r="I330" s="83"/>
      <c r="J330" s="360"/>
      <c r="K330" s="360"/>
      <c r="L330" s="83"/>
      <c r="M330" s="83"/>
      <c r="N330" s="360"/>
      <c r="O330" s="360"/>
      <c r="P330" s="360"/>
      <c r="Q330" s="360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  <c r="AF330" s="359"/>
      <c r="AG330" s="359"/>
      <c r="AH330" s="112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</row>
    <row r="331" spans="1:44" s="98" customFormat="1">
      <c r="A331" s="83"/>
      <c r="B331" s="83"/>
      <c r="D331" s="83"/>
      <c r="E331" s="83"/>
      <c r="G331" s="83"/>
      <c r="H331" s="83"/>
      <c r="I331" s="83"/>
      <c r="J331" s="360"/>
      <c r="K331" s="360"/>
      <c r="L331" s="83"/>
      <c r="M331" s="83"/>
      <c r="N331" s="360"/>
      <c r="O331" s="360"/>
      <c r="P331" s="360"/>
      <c r="Q331" s="360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  <c r="AF331" s="359"/>
      <c r="AG331" s="359"/>
      <c r="AH331" s="112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</row>
    <row r="332" spans="1:44" s="98" customFormat="1">
      <c r="A332" s="83"/>
      <c r="B332" s="83"/>
      <c r="D332" s="83"/>
      <c r="E332" s="83"/>
      <c r="G332" s="83"/>
      <c r="H332" s="83"/>
      <c r="I332" s="83"/>
      <c r="J332" s="360"/>
      <c r="K332" s="360"/>
      <c r="L332" s="83"/>
      <c r="M332" s="83"/>
      <c r="N332" s="360"/>
      <c r="O332" s="360"/>
      <c r="P332" s="360"/>
      <c r="Q332" s="360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  <c r="AF332" s="359"/>
      <c r="AG332" s="359"/>
      <c r="AH332" s="112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</row>
    <row r="333" spans="1:44" s="98" customFormat="1">
      <c r="A333" s="83"/>
      <c r="B333" s="83"/>
      <c r="D333" s="83"/>
      <c r="E333" s="83"/>
      <c r="G333" s="83"/>
      <c r="H333" s="83"/>
      <c r="I333" s="83"/>
      <c r="J333" s="360"/>
      <c r="K333" s="360"/>
      <c r="L333" s="83"/>
      <c r="M333" s="83"/>
      <c r="N333" s="360"/>
      <c r="O333" s="360"/>
      <c r="P333" s="360"/>
      <c r="Q333" s="360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9"/>
      <c r="AH333" s="112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</row>
    <row r="334" spans="1:44" s="98" customFormat="1">
      <c r="A334" s="83"/>
      <c r="B334" s="83"/>
      <c r="D334" s="83"/>
      <c r="E334" s="83"/>
      <c r="G334" s="83"/>
      <c r="H334" s="83"/>
      <c r="I334" s="83"/>
      <c r="J334" s="360"/>
      <c r="K334" s="360"/>
      <c r="L334" s="83"/>
      <c r="M334" s="83"/>
      <c r="N334" s="360"/>
      <c r="O334" s="360"/>
      <c r="P334" s="360"/>
      <c r="Q334" s="360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9"/>
      <c r="AH334" s="112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</row>
    <row r="335" spans="1:44" s="98" customFormat="1">
      <c r="A335" s="83"/>
      <c r="B335" s="83"/>
      <c r="D335" s="83"/>
      <c r="E335" s="83"/>
      <c r="G335" s="83"/>
      <c r="H335" s="83"/>
      <c r="I335" s="83"/>
      <c r="J335" s="360"/>
      <c r="K335" s="360"/>
      <c r="L335" s="83"/>
      <c r="M335" s="83"/>
      <c r="N335" s="360"/>
      <c r="O335" s="360"/>
      <c r="P335" s="360"/>
      <c r="Q335" s="360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  <c r="AF335" s="359"/>
      <c r="AG335" s="359"/>
      <c r="AH335" s="112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</row>
    <row r="336" spans="1:44" s="98" customFormat="1">
      <c r="A336" s="83"/>
      <c r="B336" s="83"/>
      <c r="D336" s="83"/>
      <c r="E336" s="83"/>
      <c r="G336" s="83"/>
      <c r="H336" s="83"/>
      <c r="I336" s="83"/>
      <c r="J336" s="360"/>
      <c r="K336" s="360"/>
      <c r="L336" s="83"/>
      <c r="M336" s="83"/>
      <c r="N336" s="360"/>
      <c r="O336" s="360"/>
      <c r="P336" s="360"/>
      <c r="Q336" s="360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  <c r="AF336" s="359"/>
      <c r="AG336" s="359"/>
      <c r="AH336" s="112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</row>
    <row r="337" spans="1:44" s="98" customFormat="1">
      <c r="A337" s="83"/>
      <c r="B337" s="83"/>
      <c r="D337" s="83"/>
      <c r="E337" s="83"/>
      <c r="G337" s="83"/>
      <c r="H337" s="83"/>
      <c r="I337" s="83"/>
      <c r="J337" s="360"/>
      <c r="K337" s="360"/>
      <c r="L337" s="83"/>
      <c r="M337" s="83"/>
      <c r="N337" s="360"/>
      <c r="O337" s="360"/>
      <c r="P337" s="360"/>
      <c r="Q337" s="360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  <c r="AF337" s="359"/>
      <c r="AG337" s="359"/>
      <c r="AH337" s="112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</row>
    <row r="338" spans="1:44" s="98" customFormat="1">
      <c r="A338" s="83"/>
      <c r="B338" s="83"/>
      <c r="D338" s="83"/>
      <c r="E338" s="83"/>
      <c r="G338" s="83"/>
      <c r="H338" s="83"/>
      <c r="I338" s="83"/>
      <c r="J338" s="360"/>
      <c r="K338" s="360"/>
      <c r="L338" s="83"/>
      <c r="M338" s="83"/>
      <c r="N338" s="360"/>
      <c r="O338" s="360"/>
      <c r="P338" s="360"/>
      <c r="Q338" s="360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  <c r="AF338" s="359"/>
      <c r="AG338" s="359"/>
      <c r="AH338" s="112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</row>
    <row r="339" spans="1:44" s="98" customFormat="1">
      <c r="A339" s="83"/>
      <c r="B339" s="83"/>
      <c r="D339" s="83"/>
      <c r="E339" s="83"/>
      <c r="G339" s="83"/>
      <c r="H339" s="83"/>
      <c r="I339" s="83"/>
      <c r="J339" s="360"/>
      <c r="K339" s="360"/>
      <c r="L339" s="83"/>
      <c r="M339" s="83"/>
      <c r="N339" s="360"/>
      <c r="O339" s="360"/>
      <c r="P339" s="360"/>
      <c r="Q339" s="360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  <c r="AF339" s="359"/>
      <c r="AG339" s="359"/>
      <c r="AH339" s="112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</row>
    <row r="340" spans="1:44" s="98" customFormat="1">
      <c r="A340" s="83"/>
      <c r="B340" s="83"/>
      <c r="D340" s="83"/>
      <c r="E340" s="83"/>
      <c r="G340" s="83"/>
      <c r="H340" s="83"/>
      <c r="I340" s="83"/>
      <c r="J340" s="360"/>
      <c r="K340" s="360"/>
      <c r="L340" s="83"/>
      <c r="M340" s="83"/>
      <c r="N340" s="360"/>
      <c r="O340" s="360"/>
      <c r="P340" s="360"/>
      <c r="Q340" s="360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9"/>
      <c r="AH340" s="112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</row>
    <row r="341" spans="1:44" s="98" customFormat="1">
      <c r="A341" s="83"/>
      <c r="B341" s="83"/>
      <c r="D341" s="83"/>
      <c r="E341" s="83"/>
      <c r="G341" s="83"/>
      <c r="H341" s="83"/>
      <c r="I341" s="83"/>
      <c r="J341" s="360"/>
      <c r="K341" s="360"/>
      <c r="L341" s="83"/>
      <c r="M341" s="83"/>
      <c r="N341" s="360"/>
      <c r="O341" s="360"/>
      <c r="P341" s="360"/>
      <c r="Q341" s="360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  <c r="AF341" s="359"/>
      <c r="AG341" s="359"/>
      <c r="AH341" s="112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</row>
    <row r="342" spans="1:44" s="98" customFormat="1">
      <c r="A342" s="83"/>
      <c r="B342" s="83"/>
      <c r="D342" s="83"/>
      <c r="E342" s="83"/>
      <c r="G342" s="83"/>
      <c r="H342" s="83"/>
      <c r="I342" s="83"/>
      <c r="J342" s="360"/>
      <c r="K342" s="360"/>
      <c r="L342" s="83"/>
      <c r="M342" s="83"/>
      <c r="N342" s="360"/>
      <c r="O342" s="360"/>
      <c r="P342" s="360"/>
      <c r="Q342" s="360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  <c r="AF342" s="359"/>
      <c r="AG342" s="359"/>
      <c r="AH342" s="112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</row>
    <row r="343" spans="1:44" s="98" customFormat="1">
      <c r="A343" s="83"/>
      <c r="B343" s="83"/>
      <c r="D343" s="83"/>
      <c r="E343" s="83"/>
      <c r="G343" s="83"/>
      <c r="H343" s="83"/>
      <c r="I343" s="83"/>
      <c r="J343" s="360"/>
      <c r="K343" s="360"/>
      <c r="L343" s="83"/>
      <c r="M343" s="83"/>
      <c r="N343" s="360"/>
      <c r="O343" s="360"/>
      <c r="P343" s="360"/>
      <c r="Q343" s="360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  <c r="AF343" s="359"/>
      <c r="AG343" s="359"/>
      <c r="AH343" s="112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</row>
    <row r="344" spans="1:44" s="98" customFormat="1">
      <c r="A344" s="83"/>
      <c r="B344" s="83"/>
      <c r="D344" s="83"/>
      <c r="E344" s="83"/>
      <c r="G344" s="83"/>
      <c r="H344" s="83"/>
      <c r="I344" s="83"/>
      <c r="J344" s="360"/>
      <c r="K344" s="360"/>
      <c r="L344" s="83"/>
      <c r="M344" s="83"/>
      <c r="N344" s="360"/>
      <c r="O344" s="360"/>
      <c r="P344" s="360"/>
      <c r="Q344" s="360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  <c r="AF344" s="359"/>
      <c r="AG344" s="359"/>
      <c r="AH344" s="112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</row>
    <row r="345" spans="1:44" s="98" customFormat="1">
      <c r="A345" s="83"/>
      <c r="B345" s="83"/>
      <c r="D345" s="83"/>
      <c r="E345" s="83"/>
      <c r="G345" s="83"/>
      <c r="H345" s="83"/>
      <c r="I345" s="83"/>
      <c r="J345" s="360"/>
      <c r="K345" s="360"/>
      <c r="L345" s="83"/>
      <c r="M345" s="83"/>
      <c r="N345" s="360"/>
      <c r="O345" s="360"/>
      <c r="P345" s="360"/>
      <c r="Q345" s="360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  <c r="AF345" s="359"/>
      <c r="AG345" s="359"/>
      <c r="AH345" s="112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</row>
    <row r="346" spans="1:44" s="98" customFormat="1">
      <c r="A346" s="83"/>
      <c r="B346" s="83"/>
      <c r="D346" s="83"/>
      <c r="E346" s="83"/>
      <c r="G346" s="83"/>
      <c r="H346" s="83"/>
      <c r="I346" s="83"/>
      <c r="J346" s="360"/>
      <c r="K346" s="360"/>
      <c r="L346" s="83"/>
      <c r="M346" s="83"/>
      <c r="N346" s="360"/>
      <c r="O346" s="360"/>
      <c r="P346" s="360"/>
      <c r="Q346" s="360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  <c r="AF346" s="359"/>
      <c r="AG346" s="359"/>
      <c r="AH346" s="112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</row>
    <row r="347" spans="1:44" s="98" customFormat="1">
      <c r="A347" s="83"/>
      <c r="B347" s="83"/>
      <c r="D347" s="83"/>
      <c r="E347" s="83"/>
      <c r="G347" s="83"/>
      <c r="H347" s="83"/>
      <c r="I347" s="83"/>
      <c r="J347" s="360"/>
      <c r="K347" s="360"/>
      <c r="L347" s="83"/>
      <c r="M347" s="83"/>
      <c r="N347" s="360"/>
      <c r="O347" s="360"/>
      <c r="P347" s="360"/>
      <c r="Q347" s="360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9"/>
      <c r="AH347" s="112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</row>
    <row r="348" spans="1:44" s="98" customFormat="1">
      <c r="A348" s="83"/>
      <c r="B348" s="83"/>
      <c r="D348" s="83"/>
      <c r="E348" s="83"/>
      <c r="G348" s="83"/>
      <c r="H348" s="83"/>
      <c r="I348" s="83"/>
      <c r="J348" s="360"/>
      <c r="K348" s="360"/>
      <c r="L348" s="83"/>
      <c r="M348" s="83"/>
      <c r="N348" s="360"/>
      <c r="O348" s="360"/>
      <c r="P348" s="360"/>
      <c r="Q348" s="360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9"/>
      <c r="AH348" s="112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</row>
    <row r="349" spans="1:44" s="98" customFormat="1">
      <c r="A349" s="83"/>
      <c r="B349" s="83"/>
      <c r="D349" s="83"/>
      <c r="E349" s="83"/>
      <c r="G349" s="83"/>
      <c r="H349" s="83"/>
      <c r="I349" s="83"/>
      <c r="J349" s="360"/>
      <c r="K349" s="360"/>
      <c r="L349" s="83"/>
      <c r="M349" s="83"/>
      <c r="N349" s="360"/>
      <c r="O349" s="360"/>
      <c r="P349" s="360"/>
      <c r="Q349" s="360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9"/>
      <c r="AH349" s="112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</row>
    <row r="350" spans="1:44" s="98" customFormat="1">
      <c r="A350" s="83"/>
      <c r="B350" s="83"/>
      <c r="D350" s="83"/>
      <c r="E350" s="83"/>
      <c r="G350" s="83"/>
      <c r="H350" s="83"/>
      <c r="I350" s="83"/>
      <c r="J350" s="360"/>
      <c r="K350" s="360"/>
      <c r="L350" s="83"/>
      <c r="M350" s="83"/>
      <c r="N350" s="360"/>
      <c r="O350" s="360"/>
      <c r="P350" s="360"/>
      <c r="Q350" s="360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9"/>
      <c r="AH350" s="112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</row>
    <row r="351" spans="1:44" s="98" customFormat="1">
      <c r="A351" s="83"/>
      <c r="B351" s="83"/>
      <c r="D351" s="83"/>
      <c r="E351" s="83"/>
      <c r="G351" s="83"/>
      <c r="H351" s="83"/>
      <c r="I351" s="83"/>
      <c r="J351" s="360"/>
      <c r="K351" s="360"/>
      <c r="L351" s="83"/>
      <c r="M351" s="83"/>
      <c r="N351" s="360"/>
      <c r="O351" s="360"/>
      <c r="P351" s="360"/>
      <c r="Q351" s="360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9"/>
      <c r="AH351" s="112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</row>
    <row r="352" spans="1:44" s="98" customFormat="1">
      <c r="A352" s="83"/>
      <c r="B352" s="83"/>
      <c r="D352" s="83"/>
      <c r="E352" s="83"/>
      <c r="G352" s="83"/>
      <c r="H352" s="83"/>
      <c r="I352" s="83"/>
      <c r="J352" s="360"/>
      <c r="K352" s="360"/>
      <c r="L352" s="83"/>
      <c r="M352" s="83"/>
      <c r="N352" s="360"/>
      <c r="O352" s="360"/>
      <c r="P352" s="360"/>
      <c r="Q352" s="360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  <c r="AF352" s="359"/>
      <c r="AG352" s="359"/>
      <c r="AH352" s="112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</row>
    <row r="353" spans="1:44" s="98" customFormat="1">
      <c r="A353" s="83"/>
      <c r="B353" s="83"/>
      <c r="D353" s="83"/>
      <c r="E353" s="83"/>
      <c r="G353" s="83"/>
      <c r="H353" s="83"/>
      <c r="I353" s="83"/>
      <c r="J353" s="360"/>
      <c r="K353" s="360"/>
      <c r="L353" s="83"/>
      <c r="M353" s="83"/>
      <c r="N353" s="360"/>
      <c r="O353" s="360"/>
      <c r="P353" s="360"/>
      <c r="Q353" s="360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9"/>
      <c r="AH353" s="112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</row>
    <row r="354" spans="1:44" s="98" customFormat="1">
      <c r="A354" s="83"/>
      <c r="B354" s="83"/>
      <c r="D354" s="83"/>
      <c r="E354" s="83"/>
      <c r="G354" s="83"/>
      <c r="H354" s="83"/>
      <c r="I354" s="83"/>
      <c r="J354" s="360"/>
      <c r="K354" s="360"/>
      <c r="L354" s="83"/>
      <c r="M354" s="83"/>
      <c r="N354" s="360"/>
      <c r="O354" s="360"/>
      <c r="P354" s="360"/>
      <c r="Q354" s="360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  <c r="AD354" s="359"/>
      <c r="AE354" s="359"/>
      <c r="AF354" s="359"/>
      <c r="AG354" s="359"/>
      <c r="AH354" s="112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</row>
    <row r="355" spans="1:44" s="98" customFormat="1">
      <c r="A355" s="83"/>
      <c r="B355" s="83"/>
      <c r="D355" s="83"/>
      <c r="E355" s="83"/>
      <c r="G355" s="83"/>
      <c r="H355" s="83"/>
      <c r="I355" s="83"/>
      <c r="J355" s="360"/>
      <c r="K355" s="360"/>
      <c r="L355" s="83"/>
      <c r="M355" s="83"/>
      <c r="N355" s="360"/>
      <c r="O355" s="360"/>
      <c r="P355" s="360"/>
      <c r="Q355" s="360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  <c r="AD355" s="359"/>
      <c r="AE355" s="359"/>
      <c r="AF355" s="359"/>
      <c r="AG355" s="359"/>
      <c r="AH355" s="112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</row>
    <row r="356" spans="1:44" s="98" customFormat="1">
      <c r="A356" s="83"/>
      <c r="B356" s="83"/>
      <c r="D356" s="83"/>
      <c r="E356" s="83"/>
      <c r="G356" s="83"/>
      <c r="H356" s="83"/>
      <c r="I356" s="83"/>
      <c r="J356" s="360"/>
      <c r="K356" s="360"/>
      <c r="L356" s="83"/>
      <c r="M356" s="83"/>
      <c r="N356" s="360"/>
      <c r="O356" s="360"/>
      <c r="P356" s="360"/>
      <c r="Q356" s="360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  <c r="AD356" s="359"/>
      <c r="AE356" s="359"/>
      <c r="AF356" s="359"/>
      <c r="AG356" s="359"/>
      <c r="AH356" s="112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</row>
    <row r="357" spans="1:44" s="98" customFormat="1">
      <c r="A357" s="83"/>
      <c r="B357" s="83"/>
      <c r="D357" s="83"/>
      <c r="E357" s="83"/>
      <c r="G357" s="83"/>
      <c r="H357" s="83"/>
      <c r="I357" s="83"/>
      <c r="J357" s="360"/>
      <c r="K357" s="360"/>
      <c r="L357" s="83"/>
      <c r="M357" s="83"/>
      <c r="N357" s="360"/>
      <c r="O357" s="360"/>
      <c r="P357" s="360"/>
      <c r="Q357" s="360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  <c r="AD357" s="359"/>
      <c r="AE357" s="359"/>
      <c r="AF357" s="359"/>
      <c r="AG357" s="359"/>
      <c r="AH357" s="112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</row>
    <row r="358" spans="1:44" s="98" customFormat="1">
      <c r="A358" s="83"/>
      <c r="B358" s="83"/>
      <c r="D358" s="83"/>
      <c r="E358" s="83"/>
      <c r="G358" s="83"/>
      <c r="H358" s="83"/>
      <c r="I358" s="83"/>
      <c r="J358" s="360"/>
      <c r="K358" s="360"/>
      <c r="L358" s="83"/>
      <c r="M358" s="83"/>
      <c r="N358" s="360"/>
      <c r="O358" s="360"/>
      <c r="P358" s="360"/>
      <c r="Q358" s="360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9"/>
      <c r="AH358" s="112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</row>
    <row r="359" spans="1:44" s="98" customFormat="1">
      <c r="A359" s="83"/>
      <c r="B359" s="83"/>
      <c r="D359" s="83"/>
      <c r="E359" s="83"/>
      <c r="G359" s="83"/>
      <c r="H359" s="83"/>
      <c r="I359" s="83"/>
      <c r="J359" s="360"/>
      <c r="K359" s="360"/>
      <c r="L359" s="83"/>
      <c r="M359" s="83"/>
      <c r="N359" s="360"/>
      <c r="O359" s="360"/>
      <c r="P359" s="360"/>
      <c r="Q359" s="360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  <c r="AD359" s="359"/>
      <c r="AE359" s="359"/>
      <c r="AF359" s="359"/>
      <c r="AG359" s="359"/>
      <c r="AH359" s="112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</row>
    <row r="360" spans="1:44" s="98" customFormat="1">
      <c r="A360" s="83"/>
      <c r="B360" s="83"/>
      <c r="D360" s="83"/>
      <c r="E360" s="83"/>
      <c r="G360" s="83"/>
      <c r="H360" s="83"/>
      <c r="I360" s="83"/>
      <c r="J360" s="360"/>
      <c r="K360" s="360"/>
      <c r="L360" s="83"/>
      <c r="M360" s="83"/>
      <c r="N360" s="360"/>
      <c r="O360" s="360"/>
      <c r="P360" s="360"/>
      <c r="Q360" s="360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  <c r="AD360" s="359"/>
      <c r="AE360" s="359"/>
      <c r="AF360" s="359"/>
      <c r="AG360" s="359"/>
      <c r="AH360" s="112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</row>
    <row r="361" spans="1:44" s="98" customFormat="1">
      <c r="A361" s="83"/>
      <c r="B361" s="83"/>
      <c r="D361" s="83"/>
      <c r="E361" s="83"/>
      <c r="G361" s="83"/>
      <c r="H361" s="83"/>
      <c r="I361" s="83"/>
      <c r="J361" s="360"/>
      <c r="K361" s="360"/>
      <c r="L361" s="83"/>
      <c r="M361" s="83"/>
      <c r="N361" s="360"/>
      <c r="O361" s="360"/>
      <c r="P361" s="360"/>
      <c r="Q361" s="360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  <c r="AD361" s="359"/>
      <c r="AE361" s="359"/>
      <c r="AF361" s="359"/>
      <c r="AG361" s="359"/>
      <c r="AH361" s="112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</row>
    <row r="362" spans="1:44" s="98" customFormat="1">
      <c r="A362" s="83"/>
      <c r="B362" s="83"/>
      <c r="D362" s="83"/>
      <c r="E362" s="83"/>
      <c r="G362" s="83"/>
      <c r="H362" s="83"/>
      <c r="I362" s="83"/>
      <c r="J362" s="360"/>
      <c r="K362" s="360"/>
      <c r="L362" s="83"/>
      <c r="M362" s="83"/>
      <c r="N362" s="360"/>
      <c r="O362" s="360"/>
      <c r="P362" s="360"/>
      <c r="Q362" s="360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  <c r="AD362" s="359"/>
      <c r="AE362" s="359"/>
      <c r="AF362" s="359"/>
      <c r="AG362" s="359"/>
      <c r="AH362" s="112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</row>
    <row r="363" spans="1:44" s="98" customFormat="1">
      <c r="A363" s="83"/>
      <c r="B363" s="83"/>
      <c r="D363" s="83"/>
      <c r="E363" s="83"/>
      <c r="G363" s="83"/>
      <c r="H363" s="83"/>
      <c r="I363" s="83"/>
      <c r="J363" s="360"/>
      <c r="K363" s="360"/>
      <c r="L363" s="83"/>
      <c r="M363" s="83"/>
      <c r="N363" s="360"/>
      <c r="O363" s="360"/>
      <c r="P363" s="360"/>
      <c r="Q363" s="360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  <c r="AD363" s="359"/>
      <c r="AE363" s="359"/>
      <c r="AF363" s="359"/>
      <c r="AG363" s="359"/>
      <c r="AH363" s="112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</row>
    <row r="364" spans="1:44" s="98" customFormat="1">
      <c r="A364" s="83"/>
      <c r="B364" s="83"/>
      <c r="D364" s="83"/>
      <c r="E364" s="83"/>
      <c r="G364" s="83"/>
      <c r="H364" s="83"/>
      <c r="I364" s="83"/>
      <c r="J364" s="360"/>
      <c r="K364" s="360"/>
      <c r="L364" s="83"/>
      <c r="M364" s="83"/>
      <c r="N364" s="360"/>
      <c r="O364" s="360"/>
      <c r="P364" s="360"/>
      <c r="Q364" s="360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  <c r="AD364" s="359"/>
      <c r="AE364" s="359"/>
      <c r="AF364" s="359"/>
      <c r="AG364" s="359"/>
      <c r="AH364" s="112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</row>
    <row r="365" spans="1:44" s="98" customFormat="1">
      <c r="A365" s="83"/>
      <c r="B365" s="83"/>
      <c r="D365" s="83"/>
      <c r="E365" s="83"/>
      <c r="G365" s="83"/>
      <c r="H365" s="83"/>
      <c r="I365" s="83"/>
      <c r="J365" s="360"/>
      <c r="K365" s="360"/>
      <c r="L365" s="83"/>
      <c r="M365" s="83"/>
      <c r="N365" s="360"/>
      <c r="O365" s="360"/>
      <c r="P365" s="360"/>
      <c r="Q365" s="360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  <c r="AD365" s="359"/>
      <c r="AE365" s="359"/>
      <c r="AF365" s="359"/>
      <c r="AG365" s="359"/>
      <c r="AH365" s="112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</row>
    <row r="366" spans="1:44" s="98" customFormat="1">
      <c r="A366" s="83"/>
      <c r="B366" s="83"/>
      <c r="D366" s="83"/>
      <c r="E366" s="83"/>
      <c r="G366" s="83"/>
      <c r="H366" s="83"/>
      <c r="I366" s="83"/>
      <c r="J366" s="360"/>
      <c r="K366" s="360"/>
      <c r="L366" s="83"/>
      <c r="M366" s="83"/>
      <c r="N366" s="360"/>
      <c r="O366" s="360"/>
      <c r="P366" s="360"/>
      <c r="Q366" s="360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  <c r="AD366" s="359"/>
      <c r="AE366" s="359"/>
      <c r="AF366" s="359"/>
      <c r="AG366" s="359"/>
      <c r="AH366" s="112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</row>
    <row r="367" spans="1:44" s="98" customFormat="1">
      <c r="A367" s="83"/>
      <c r="B367" s="83"/>
      <c r="D367" s="83"/>
      <c r="E367" s="83"/>
      <c r="G367" s="83"/>
      <c r="H367" s="83"/>
      <c r="I367" s="83"/>
      <c r="J367" s="360"/>
      <c r="K367" s="360"/>
      <c r="L367" s="83"/>
      <c r="M367" s="83"/>
      <c r="N367" s="360"/>
      <c r="O367" s="360"/>
      <c r="P367" s="360"/>
      <c r="Q367" s="360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  <c r="AD367" s="359"/>
      <c r="AE367" s="359"/>
      <c r="AF367" s="359"/>
      <c r="AG367" s="359"/>
      <c r="AH367" s="112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</row>
    <row r="368" spans="1:44" s="98" customFormat="1">
      <c r="A368" s="83"/>
      <c r="B368" s="83"/>
      <c r="D368" s="83"/>
      <c r="E368" s="83"/>
      <c r="G368" s="83"/>
      <c r="H368" s="83"/>
      <c r="I368" s="83"/>
      <c r="J368" s="360"/>
      <c r="K368" s="360"/>
      <c r="L368" s="83"/>
      <c r="M368" s="83"/>
      <c r="N368" s="360"/>
      <c r="O368" s="360"/>
      <c r="P368" s="360"/>
      <c r="Q368" s="360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  <c r="AD368" s="359"/>
      <c r="AE368" s="359"/>
      <c r="AF368" s="359"/>
      <c r="AG368" s="359"/>
      <c r="AH368" s="112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</row>
    <row r="369" spans="1:44" s="98" customFormat="1">
      <c r="A369" s="83"/>
      <c r="B369" s="83"/>
      <c r="D369" s="83"/>
      <c r="E369" s="83"/>
      <c r="G369" s="83"/>
      <c r="H369" s="83"/>
      <c r="I369" s="83"/>
      <c r="J369" s="360"/>
      <c r="K369" s="360"/>
      <c r="L369" s="83"/>
      <c r="M369" s="83"/>
      <c r="N369" s="360"/>
      <c r="O369" s="360"/>
      <c r="P369" s="360"/>
      <c r="Q369" s="360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  <c r="AD369" s="359"/>
      <c r="AE369" s="359"/>
      <c r="AF369" s="359"/>
      <c r="AG369" s="359"/>
      <c r="AH369" s="112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</row>
    <row r="370" spans="1:44" s="98" customFormat="1">
      <c r="A370" s="83"/>
      <c r="B370" s="83"/>
      <c r="D370" s="83"/>
      <c r="E370" s="83"/>
      <c r="G370" s="83"/>
      <c r="H370" s="83"/>
      <c r="I370" s="83"/>
      <c r="J370" s="360"/>
      <c r="K370" s="360"/>
      <c r="L370" s="83"/>
      <c r="M370" s="83"/>
      <c r="N370" s="360"/>
      <c r="O370" s="360"/>
      <c r="P370" s="360"/>
      <c r="Q370" s="360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  <c r="AD370" s="359"/>
      <c r="AE370" s="359"/>
      <c r="AF370" s="359"/>
      <c r="AG370" s="359"/>
      <c r="AH370" s="112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</row>
    <row r="371" spans="1:44" s="98" customFormat="1">
      <c r="A371" s="83"/>
      <c r="B371" s="83"/>
      <c r="D371" s="83"/>
      <c r="E371" s="83"/>
      <c r="G371" s="83"/>
      <c r="H371" s="83"/>
      <c r="I371" s="83"/>
      <c r="J371" s="360"/>
      <c r="K371" s="360"/>
      <c r="L371" s="83"/>
      <c r="M371" s="83"/>
      <c r="N371" s="360"/>
      <c r="O371" s="360"/>
      <c r="P371" s="360"/>
      <c r="Q371" s="360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  <c r="AD371" s="359"/>
      <c r="AE371" s="359"/>
      <c r="AF371" s="359"/>
      <c r="AG371" s="359"/>
      <c r="AH371" s="112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</row>
    <row r="372" spans="1:44" s="98" customFormat="1">
      <c r="A372" s="83"/>
      <c r="B372" s="83"/>
      <c r="D372" s="83"/>
      <c r="E372" s="83"/>
      <c r="G372" s="83"/>
      <c r="H372" s="83"/>
      <c r="I372" s="83"/>
      <c r="J372" s="360"/>
      <c r="K372" s="360"/>
      <c r="L372" s="83"/>
      <c r="M372" s="83"/>
      <c r="N372" s="360"/>
      <c r="O372" s="360"/>
      <c r="P372" s="360"/>
      <c r="Q372" s="360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  <c r="AD372" s="359"/>
      <c r="AE372" s="359"/>
      <c r="AF372" s="359"/>
      <c r="AG372" s="359"/>
      <c r="AH372" s="112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</row>
    <row r="373" spans="1:44" s="98" customFormat="1">
      <c r="A373" s="83"/>
      <c r="B373" s="83"/>
      <c r="D373" s="83"/>
      <c r="E373" s="83"/>
      <c r="G373" s="83"/>
      <c r="H373" s="83"/>
      <c r="I373" s="83"/>
      <c r="J373" s="360"/>
      <c r="K373" s="360"/>
      <c r="L373" s="83"/>
      <c r="M373" s="83"/>
      <c r="N373" s="360"/>
      <c r="O373" s="360"/>
      <c r="P373" s="360"/>
      <c r="Q373" s="360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  <c r="AD373" s="359"/>
      <c r="AE373" s="359"/>
      <c r="AF373" s="359"/>
      <c r="AG373" s="359"/>
      <c r="AH373" s="112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</row>
    <row r="374" spans="1:44" s="98" customFormat="1">
      <c r="A374" s="83"/>
      <c r="B374" s="83"/>
      <c r="D374" s="83"/>
      <c r="E374" s="83"/>
      <c r="G374" s="83"/>
      <c r="H374" s="83"/>
      <c r="I374" s="83"/>
      <c r="J374" s="360"/>
      <c r="K374" s="360"/>
      <c r="L374" s="83"/>
      <c r="M374" s="83"/>
      <c r="N374" s="360"/>
      <c r="O374" s="360"/>
      <c r="P374" s="360"/>
      <c r="Q374" s="360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  <c r="AD374" s="359"/>
      <c r="AE374" s="359"/>
      <c r="AF374" s="359"/>
      <c r="AG374" s="359"/>
      <c r="AH374" s="112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</row>
    <row r="375" spans="1:44" s="98" customFormat="1">
      <c r="A375" s="83"/>
      <c r="B375" s="83"/>
      <c r="D375" s="83"/>
      <c r="E375" s="83"/>
      <c r="G375" s="83"/>
      <c r="H375" s="83"/>
      <c r="I375" s="83"/>
      <c r="J375" s="360"/>
      <c r="K375" s="360"/>
      <c r="L375" s="83"/>
      <c r="M375" s="83"/>
      <c r="N375" s="360"/>
      <c r="O375" s="360"/>
      <c r="P375" s="360"/>
      <c r="Q375" s="360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  <c r="AD375" s="359"/>
      <c r="AE375" s="359"/>
      <c r="AF375" s="359"/>
      <c r="AG375" s="359"/>
      <c r="AH375" s="112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</row>
    <row r="376" spans="1:44" s="98" customFormat="1">
      <c r="A376" s="83"/>
      <c r="B376" s="83"/>
      <c r="D376" s="83"/>
      <c r="E376" s="83"/>
      <c r="G376" s="83"/>
      <c r="H376" s="83"/>
      <c r="I376" s="83"/>
      <c r="J376" s="360"/>
      <c r="K376" s="360"/>
      <c r="L376" s="83"/>
      <c r="M376" s="83"/>
      <c r="N376" s="360"/>
      <c r="O376" s="360"/>
      <c r="P376" s="360"/>
      <c r="Q376" s="360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  <c r="AD376" s="359"/>
      <c r="AE376" s="359"/>
      <c r="AF376" s="359"/>
      <c r="AG376" s="359"/>
      <c r="AH376" s="112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</row>
    <row r="377" spans="1:44" s="98" customFormat="1">
      <c r="A377" s="83"/>
      <c r="B377" s="83"/>
      <c r="D377" s="83"/>
      <c r="E377" s="83"/>
      <c r="G377" s="83"/>
      <c r="H377" s="83"/>
      <c r="I377" s="83"/>
      <c r="J377" s="360"/>
      <c r="K377" s="360"/>
      <c r="L377" s="83"/>
      <c r="M377" s="83"/>
      <c r="N377" s="360"/>
      <c r="O377" s="360"/>
      <c r="P377" s="360"/>
      <c r="Q377" s="360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  <c r="AD377" s="359"/>
      <c r="AE377" s="359"/>
      <c r="AF377" s="359"/>
      <c r="AG377" s="359"/>
      <c r="AH377" s="112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</row>
    <row r="378" spans="1:44" s="98" customFormat="1">
      <c r="A378" s="83"/>
      <c r="B378" s="83"/>
      <c r="D378" s="83"/>
      <c r="E378" s="83"/>
      <c r="G378" s="83"/>
      <c r="H378" s="83"/>
      <c r="I378" s="83"/>
      <c r="J378" s="360"/>
      <c r="K378" s="360"/>
      <c r="L378" s="83"/>
      <c r="M378" s="83"/>
      <c r="N378" s="360"/>
      <c r="O378" s="360"/>
      <c r="P378" s="360"/>
      <c r="Q378" s="360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  <c r="AD378" s="359"/>
      <c r="AE378" s="359"/>
      <c r="AF378" s="359"/>
      <c r="AG378" s="359"/>
      <c r="AH378" s="112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</row>
    <row r="379" spans="1:44" s="98" customFormat="1">
      <c r="A379" s="83"/>
      <c r="B379" s="83"/>
      <c r="D379" s="83"/>
      <c r="E379" s="83"/>
      <c r="G379" s="83"/>
      <c r="H379" s="83"/>
      <c r="I379" s="83"/>
      <c r="J379" s="360"/>
      <c r="K379" s="360"/>
      <c r="L379" s="83"/>
      <c r="M379" s="83"/>
      <c r="N379" s="360"/>
      <c r="O379" s="360"/>
      <c r="P379" s="360"/>
      <c r="Q379" s="360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  <c r="AD379" s="359"/>
      <c r="AE379" s="359"/>
      <c r="AF379" s="359"/>
      <c r="AG379" s="359"/>
      <c r="AH379" s="112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</row>
    <row r="380" spans="1:44" s="98" customFormat="1">
      <c r="A380" s="83"/>
      <c r="B380" s="83"/>
      <c r="D380" s="83"/>
      <c r="E380" s="83"/>
      <c r="G380" s="83"/>
      <c r="H380" s="83"/>
      <c r="I380" s="83"/>
      <c r="J380" s="360"/>
      <c r="K380" s="360"/>
      <c r="L380" s="83"/>
      <c r="M380" s="83"/>
      <c r="N380" s="360"/>
      <c r="O380" s="360"/>
      <c r="P380" s="360"/>
      <c r="Q380" s="360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  <c r="AD380" s="359"/>
      <c r="AE380" s="359"/>
      <c r="AF380" s="359"/>
      <c r="AG380" s="359"/>
      <c r="AH380" s="112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</row>
    <row r="381" spans="1:44" s="98" customFormat="1">
      <c r="A381" s="83"/>
      <c r="B381" s="83"/>
      <c r="D381" s="83"/>
      <c r="E381" s="83"/>
      <c r="G381" s="83"/>
      <c r="H381" s="83"/>
      <c r="I381" s="83"/>
      <c r="J381" s="360"/>
      <c r="K381" s="360"/>
      <c r="L381" s="83"/>
      <c r="M381" s="83"/>
      <c r="N381" s="360"/>
      <c r="O381" s="360"/>
      <c r="P381" s="360"/>
      <c r="Q381" s="360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  <c r="AD381" s="359"/>
      <c r="AE381" s="359"/>
      <c r="AF381" s="359"/>
      <c r="AG381" s="359"/>
      <c r="AH381" s="112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</row>
    <row r="382" spans="1:44" s="98" customFormat="1">
      <c r="A382" s="83"/>
      <c r="B382" s="83"/>
      <c r="D382" s="83"/>
      <c r="E382" s="83"/>
      <c r="G382" s="83"/>
      <c r="H382" s="83"/>
      <c r="I382" s="83"/>
      <c r="J382" s="360"/>
      <c r="K382" s="360"/>
      <c r="L382" s="83"/>
      <c r="M382" s="83"/>
      <c r="N382" s="360"/>
      <c r="O382" s="360"/>
      <c r="P382" s="360"/>
      <c r="Q382" s="360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  <c r="AD382" s="359"/>
      <c r="AE382" s="359"/>
      <c r="AF382" s="359"/>
      <c r="AG382" s="359"/>
      <c r="AH382" s="112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</row>
    <row r="383" spans="1:44" s="98" customFormat="1">
      <c r="A383" s="83"/>
      <c r="B383" s="83"/>
      <c r="D383" s="83"/>
      <c r="E383" s="83"/>
      <c r="G383" s="83"/>
      <c r="H383" s="83"/>
      <c r="I383" s="83"/>
      <c r="J383" s="360"/>
      <c r="K383" s="360"/>
      <c r="L383" s="83"/>
      <c r="M383" s="83"/>
      <c r="N383" s="360"/>
      <c r="O383" s="360"/>
      <c r="P383" s="360"/>
      <c r="Q383" s="360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  <c r="AD383" s="359"/>
      <c r="AE383" s="359"/>
      <c r="AF383" s="359"/>
      <c r="AG383" s="359"/>
      <c r="AH383" s="112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</row>
    <row r="384" spans="1:44" s="98" customFormat="1">
      <c r="A384" s="83"/>
      <c r="B384" s="83"/>
      <c r="D384" s="83"/>
      <c r="E384" s="83"/>
      <c r="G384" s="83"/>
      <c r="H384" s="83"/>
      <c r="I384" s="83"/>
      <c r="J384" s="360"/>
      <c r="K384" s="360"/>
      <c r="L384" s="83"/>
      <c r="M384" s="83"/>
      <c r="N384" s="360"/>
      <c r="O384" s="360"/>
      <c r="P384" s="360"/>
      <c r="Q384" s="360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  <c r="AD384" s="359"/>
      <c r="AE384" s="359"/>
      <c r="AF384" s="359"/>
      <c r="AG384" s="359"/>
      <c r="AH384" s="112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</row>
    <row r="385" spans="1:44" s="98" customFormat="1">
      <c r="A385" s="83"/>
      <c r="B385" s="83"/>
      <c r="D385" s="83"/>
      <c r="E385" s="83"/>
      <c r="G385" s="83"/>
      <c r="H385" s="83"/>
      <c r="I385" s="83"/>
      <c r="J385" s="360"/>
      <c r="K385" s="360"/>
      <c r="L385" s="83"/>
      <c r="M385" s="83"/>
      <c r="N385" s="360"/>
      <c r="O385" s="360"/>
      <c r="P385" s="360"/>
      <c r="Q385" s="360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  <c r="AD385" s="359"/>
      <c r="AE385" s="359"/>
      <c r="AF385" s="359"/>
      <c r="AG385" s="359"/>
      <c r="AH385" s="112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</row>
    <row r="386" spans="1:44" s="98" customFormat="1">
      <c r="A386" s="83"/>
      <c r="B386" s="83"/>
      <c r="D386" s="83"/>
      <c r="E386" s="83"/>
      <c r="G386" s="83"/>
      <c r="H386" s="83"/>
      <c r="I386" s="83"/>
      <c r="J386" s="360"/>
      <c r="K386" s="360"/>
      <c r="L386" s="83"/>
      <c r="M386" s="83"/>
      <c r="N386" s="360"/>
      <c r="O386" s="360"/>
      <c r="P386" s="360"/>
      <c r="Q386" s="360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  <c r="AD386" s="359"/>
      <c r="AE386" s="359"/>
      <c r="AF386" s="359"/>
      <c r="AG386" s="359"/>
      <c r="AH386" s="112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</row>
    <row r="387" spans="1:44" s="98" customFormat="1">
      <c r="A387" s="83"/>
      <c r="B387" s="83"/>
      <c r="D387" s="83"/>
      <c r="E387" s="83"/>
      <c r="G387" s="83"/>
      <c r="H387" s="83"/>
      <c r="I387" s="83"/>
      <c r="J387" s="360"/>
      <c r="K387" s="360"/>
      <c r="L387" s="83"/>
      <c r="M387" s="83"/>
      <c r="N387" s="360"/>
      <c r="O387" s="360"/>
      <c r="P387" s="360"/>
      <c r="Q387" s="360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  <c r="AD387" s="359"/>
      <c r="AE387" s="359"/>
      <c r="AF387" s="359"/>
      <c r="AG387" s="359"/>
      <c r="AH387" s="112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</row>
    <row r="388" spans="1:44" s="98" customFormat="1">
      <c r="A388" s="83"/>
      <c r="B388" s="83"/>
      <c r="D388" s="83"/>
      <c r="E388" s="83"/>
      <c r="G388" s="83"/>
      <c r="H388" s="83"/>
      <c r="I388" s="83"/>
      <c r="J388" s="360"/>
      <c r="K388" s="360"/>
      <c r="L388" s="83"/>
      <c r="M388" s="83"/>
      <c r="N388" s="360"/>
      <c r="O388" s="360"/>
      <c r="P388" s="360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  <c r="AD388" s="359"/>
      <c r="AE388" s="359"/>
      <c r="AF388" s="359"/>
      <c r="AG388" s="359"/>
      <c r="AH388" s="112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</row>
    <row r="389" spans="1:44" s="98" customFormat="1">
      <c r="A389" s="83"/>
      <c r="B389" s="83"/>
      <c r="D389" s="83"/>
      <c r="E389" s="83"/>
      <c r="G389" s="83"/>
      <c r="H389" s="83"/>
      <c r="I389" s="83"/>
      <c r="J389" s="360"/>
      <c r="K389" s="360"/>
      <c r="L389" s="83"/>
      <c r="M389" s="83"/>
      <c r="N389" s="360"/>
      <c r="O389" s="360"/>
      <c r="P389" s="360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  <c r="AD389" s="359"/>
      <c r="AE389" s="359"/>
      <c r="AF389" s="359"/>
      <c r="AG389" s="359"/>
      <c r="AH389" s="112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</row>
    <row r="390" spans="1:44" s="98" customFormat="1">
      <c r="A390" s="83"/>
      <c r="B390" s="83"/>
      <c r="D390" s="83"/>
      <c r="E390" s="83"/>
      <c r="G390" s="83"/>
      <c r="H390" s="83"/>
      <c r="I390" s="83"/>
      <c r="J390" s="360"/>
      <c r="K390" s="360"/>
      <c r="L390" s="83"/>
      <c r="M390" s="83"/>
      <c r="N390" s="360"/>
      <c r="O390" s="360"/>
      <c r="P390" s="360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  <c r="AD390" s="359"/>
      <c r="AE390" s="359"/>
      <c r="AF390" s="359"/>
      <c r="AG390" s="359"/>
      <c r="AH390" s="112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</row>
    <row r="391" spans="1:44" s="98" customFormat="1">
      <c r="A391" s="83"/>
      <c r="B391" s="83"/>
      <c r="D391" s="83"/>
      <c r="E391" s="83"/>
      <c r="G391" s="83"/>
      <c r="H391" s="83"/>
      <c r="I391" s="83"/>
      <c r="J391" s="360"/>
      <c r="K391" s="360"/>
      <c r="L391" s="83"/>
      <c r="M391" s="83"/>
      <c r="N391" s="360"/>
      <c r="O391" s="360"/>
      <c r="P391" s="360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  <c r="AD391" s="359"/>
      <c r="AE391" s="359"/>
      <c r="AF391" s="359"/>
      <c r="AG391" s="359"/>
      <c r="AH391" s="112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</row>
    <row r="392" spans="1:44" s="98" customFormat="1">
      <c r="A392" s="83"/>
      <c r="B392" s="83"/>
      <c r="D392" s="83"/>
      <c r="E392" s="83"/>
      <c r="G392" s="83"/>
      <c r="H392" s="83"/>
      <c r="I392" s="83"/>
      <c r="J392" s="360"/>
      <c r="K392" s="360"/>
      <c r="L392" s="83"/>
      <c r="M392" s="83"/>
      <c r="N392" s="360"/>
      <c r="O392" s="360"/>
      <c r="P392" s="360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  <c r="AD392" s="359"/>
      <c r="AE392" s="359"/>
      <c r="AF392" s="359"/>
      <c r="AG392" s="359"/>
      <c r="AH392" s="112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</row>
    <row r="393" spans="1:44" s="98" customFormat="1">
      <c r="A393" s="83"/>
      <c r="B393" s="83"/>
      <c r="D393" s="83"/>
      <c r="E393" s="83"/>
      <c r="G393" s="83"/>
      <c r="H393" s="83"/>
      <c r="I393" s="83"/>
      <c r="J393" s="360"/>
      <c r="K393" s="360"/>
      <c r="L393" s="83"/>
      <c r="M393" s="83"/>
      <c r="N393" s="360"/>
      <c r="O393" s="360"/>
      <c r="P393" s="360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  <c r="AD393" s="359"/>
      <c r="AE393" s="359"/>
      <c r="AF393" s="359"/>
      <c r="AG393" s="359"/>
      <c r="AH393" s="112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</row>
    <row r="394" spans="1:44" s="98" customFormat="1">
      <c r="A394" s="83"/>
      <c r="B394" s="83"/>
      <c r="D394" s="83"/>
      <c r="E394" s="83"/>
      <c r="G394" s="83"/>
      <c r="H394" s="83"/>
      <c r="I394" s="83"/>
      <c r="J394" s="360"/>
      <c r="K394" s="360"/>
      <c r="L394" s="83"/>
      <c r="M394" s="83"/>
      <c r="N394" s="360"/>
      <c r="O394" s="360"/>
      <c r="P394" s="360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  <c r="AD394" s="359"/>
      <c r="AE394" s="359"/>
      <c r="AF394" s="359"/>
      <c r="AG394" s="359"/>
      <c r="AH394" s="112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</row>
    <row r="395" spans="1:44" s="98" customFormat="1">
      <c r="A395" s="83"/>
      <c r="B395" s="83"/>
      <c r="D395" s="83"/>
      <c r="E395" s="83"/>
      <c r="G395" s="83"/>
      <c r="H395" s="83"/>
      <c r="I395" s="83"/>
      <c r="J395" s="360"/>
      <c r="K395" s="360"/>
      <c r="L395" s="83"/>
      <c r="M395" s="83"/>
      <c r="N395" s="360"/>
      <c r="O395" s="360"/>
      <c r="P395" s="360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  <c r="AD395" s="359"/>
      <c r="AE395" s="359"/>
      <c r="AF395" s="359"/>
      <c r="AG395" s="359"/>
      <c r="AH395" s="112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</row>
    <row r="396" spans="1:44" s="98" customFormat="1">
      <c r="A396" s="83"/>
      <c r="B396" s="83"/>
      <c r="D396" s="83"/>
      <c r="E396" s="83"/>
      <c r="G396" s="83"/>
      <c r="H396" s="83"/>
      <c r="I396" s="83"/>
      <c r="J396" s="360"/>
      <c r="K396" s="360"/>
      <c r="L396" s="83"/>
      <c r="M396" s="83"/>
      <c r="N396" s="360"/>
      <c r="O396" s="360"/>
      <c r="P396" s="360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  <c r="AD396" s="359"/>
      <c r="AE396" s="359"/>
      <c r="AF396" s="359"/>
      <c r="AG396" s="359"/>
      <c r="AH396" s="112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</row>
    <row r="397" spans="1:44" s="98" customFormat="1">
      <c r="A397" s="83"/>
      <c r="B397" s="83"/>
      <c r="D397" s="83"/>
      <c r="E397" s="83"/>
      <c r="G397" s="83"/>
      <c r="H397" s="83"/>
      <c r="I397" s="83"/>
      <c r="J397" s="360"/>
      <c r="K397" s="360"/>
      <c r="L397" s="83"/>
      <c r="M397" s="83"/>
      <c r="N397" s="360"/>
      <c r="O397" s="360"/>
      <c r="P397" s="360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  <c r="AD397" s="359"/>
      <c r="AE397" s="359"/>
      <c r="AF397" s="359"/>
      <c r="AG397" s="359"/>
      <c r="AH397" s="112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</row>
    <row r="398" spans="1:44" s="98" customFormat="1">
      <c r="A398" s="83"/>
      <c r="B398" s="83"/>
      <c r="D398" s="83"/>
      <c r="E398" s="83"/>
      <c r="G398" s="83"/>
      <c r="H398" s="83"/>
      <c r="I398" s="83"/>
      <c r="J398" s="360"/>
      <c r="K398" s="360"/>
      <c r="L398" s="83"/>
      <c r="M398" s="83"/>
      <c r="N398" s="360"/>
      <c r="O398" s="360"/>
      <c r="P398" s="360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  <c r="AD398" s="359"/>
      <c r="AE398" s="359"/>
      <c r="AF398" s="359"/>
      <c r="AG398" s="359"/>
      <c r="AH398" s="112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</row>
    <row r="399" spans="1:44" s="98" customFormat="1">
      <c r="A399" s="83"/>
      <c r="B399" s="83"/>
      <c r="D399" s="83"/>
      <c r="E399" s="83"/>
      <c r="G399" s="83"/>
      <c r="H399" s="83"/>
      <c r="I399" s="83"/>
      <c r="J399" s="360"/>
      <c r="K399" s="360"/>
      <c r="L399" s="83"/>
      <c r="M399" s="83"/>
      <c r="N399" s="360"/>
      <c r="O399" s="360"/>
      <c r="P399" s="360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  <c r="AD399" s="359"/>
      <c r="AE399" s="359"/>
      <c r="AF399" s="359"/>
      <c r="AG399" s="359"/>
      <c r="AH399" s="112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</row>
    <row r="400" spans="1:44" s="98" customFormat="1">
      <c r="A400" s="83"/>
      <c r="B400" s="83"/>
      <c r="D400" s="83"/>
      <c r="E400" s="83"/>
      <c r="G400" s="83"/>
      <c r="H400" s="83"/>
      <c r="I400" s="83"/>
      <c r="J400" s="360"/>
      <c r="K400" s="360"/>
      <c r="L400" s="83"/>
      <c r="M400" s="83"/>
      <c r="N400" s="360"/>
      <c r="O400" s="360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  <c r="AD400" s="359"/>
      <c r="AE400" s="359"/>
      <c r="AF400" s="359"/>
      <c r="AG400" s="359"/>
      <c r="AH400" s="112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</row>
    <row r="401" spans="1:44" s="98" customFormat="1">
      <c r="A401" s="83"/>
      <c r="B401" s="83"/>
      <c r="D401" s="83"/>
      <c r="E401" s="83"/>
      <c r="G401" s="83"/>
      <c r="H401" s="83"/>
      <c r="I401" s="83"/>
      <c r="J401" s="360"/>
      <c r="K401" s="360"/>
      <c r="L401" s="83"/>
      <c r="M401" s="83"/>
      <c r="N401" s="360"/>
      <c r="O401" s="360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  <c r="AD401" s="359"/>
      <c r="AE401" s="359"/>
      <c r="AF401" s="359"/>
      <c r="AG401" s="359"/>
      <c r="AH401" s="112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</row>
    <row r="402" spans="1:44" s="98" customFormat="1">
      <c r="A402" s="83"/>
      <c r="B402" s="83"/>
      <c r="D402" s="83"/>
      <c r="E402" s="83"/>
      <c r="G402" s="83"/>
      <c r="H402" s="83"/>
      <c r="I402" s="83"/>
      <c r="J402" s="360"/>
      <c r="K402" s="360"/>
      <c r="L402" s="83"/>
      <c r="M402" s="83"/>
      <c r="N402" s="360"/>
      <c r="O402" s="360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  <c r="AD402" s="359"/>
      <c r="AE402" s="359"/>
      <c r="AF402" s="359"/>
      <c r="AG402" s="359"/>
      <c r="AH402" s="112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</row>
    <row r="403" spans="1:44" s="98" customFormat="1">
      <c r="A403" s="83"/>
      <c r="B403" s="83"/>
      <c r="D403" s="83"/>
      <c r="E403" s="83"/>
      <c r="G403" s="83"/>
      <c r="H403" s="83"/>
      <c r="I403" s="83"/>
      <c r="J403" s="360"/>
      <c r="K403" s="360"/>
      <c r="L403" s="83"/>
      <c r="M403" s="83"/>
      <c r="N403" s="360"/>
      <c r="O403" s="360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  <c r="AD403" s="359"/>
      <c r="AE403" s="359"/>
      <c r="AF403" s="359"/>
      <c r="AG403" s="359"/>
      <c r="AH403" s="112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</row>
    <row r="404" spans="1:44" s="98" customFormat="1">
      <c r="A404" s="83"/>
      <c r="B404" s="83"/>
      <c r="D404" s="83"/>
      <c r="E404" s="83"/>
      <c r="G404" s="83"/>
      <c r="H404" s="83"/>
      <c r="I404" s="83"/>
      <c r="J404" s="360"/>
      <c r="K404" s="360"/>
      <c r="L404" s="83"/>
      <c r="M404" s="83"/>
      <c r="N404" s="360"/>
      <c r="O404" s="360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  <c r="AD404" s="359"/>
      <c r="AE404" s="359"/>
      <c r="AF404" s="359"/>
      <c r="AG404" s="359"/>
      <c r="AH404" s="112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</row>
    <row r="405" spans="1:44" s="98" customFormat="1">
      <c r="A405" s="83"/>
      <c r="B405" s="83"/>
      <c r="D405" s="83"/>
      <c r="E405" s="83"/>
      <c r="G405" s="83"/>
      <c r="H405" s="83"/>
      <c r="I405" s="83"/>
      <c r="J405" s="360"/>
      <c r="K405" s="360"/>
      <c r="L405" s="83"/>
      <c r="M405" s="83"/>
      <c r="N405" s="360"/>
      <c r="O405" s="360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  <c r="AD405" s="359"/>
      <c r="AE405" s="359"/>
      <c r="AF405" s="359"/>
      <c r="AG405" s="359"/>
      <c r="AH405" s="112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</row>
    <row r="406" spans="1:44" s="98" customFormat="1">
      <c r="A406" s="83"/>
      <c r="B406" s="83"/>
      <c r="D406" s="83"/>
      <c r="E406" s="83"/>
      <c r="G406" s="83"/>
      <c r="H406" s="83"/>
      <c r="I406" s="83"/>
      <c r="J406" s="360"/>
      <c r="K406" s="360"/>
      <c r="L406" s="83"/>
      <c r="M406" s="83"/>
      <c r="N406" s="360"/>
      <c r="O406" s="360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  <c r="AD406" s="359"/>
      <c r="AE406" s="359"/>
      <c r="AF406" s="359"/>
      <c r="AG406" s="359"/>
      <c r="AH406" s="112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</row>
    <row r="407" spans="1:44" s="98" customFormat="1">
      <c r="A407" s="83"/>
      <c r="B407" s="83"/>
      <c r="D407" s="83"/>
      <c r="E407" s="83"/>
      <c r="G407" s="83"/>
      <c r="H407" s="83"/>
      <c r="I407" s="83"/>
      <c r="J407" s="360"/>
      <c r="K407" s="360"/>
      <c r="L407" s="83"/>
      <c r="M407" s="83"/>
      <c r="N407" s="360"/>
      <c r="O407" s="360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  <c r="AD407" s="359"/>
      <c r="AE407" s="359"/>
      <c r="AF407" s="359"/>
      <c r="AG407" s="359"/>
      <c r="AH407" s="112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</row>
    <row r="408" spans="1:44" s="98" customFormat="1">
      <c r="A408" s="83"/>
      <c r="B408" s="83"/>
      <c r="D408" s="83"/>
      <c r="E408" s="83"/>
      <c r="G408" s="83"/>
      <c r="H408" s="83"/>
      <c r="I408" s="83"/>
      <c r="J408" s="360"/>
      <c r="K408" s="360"/>
      <c r="L408" s="83"/>
      <c r="M408" s="83"/>
      <c r="N408" s="360"/>
      <c r="O408" s="360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  <c r="AD408" s="359"/>
      <c r="AE408" s="359"/>
      <c r="AF408" s="359"/>
      <c r="AG408" s="359"/>
      <c r="AH408" s="112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</row>
    <row r="409" spans="1:44" s="98" customFormat="1">
      <c r="A409" s="83"/>
      <c r="B409" s="83"/>
      <c r="D409" s="83"/>
      <c r="E409" s="83"/>
      <c r="G409" s="83"/>
      <c r="H409" s="83"/>
      <c r="I409" s="83"/>
      <c r="J409" s="360"/>
      <c r="K409" s="360"/>
      <c r="L409" s="83"/>
      <c r="M409" s="83"/>
      <c r="N409" s="360"/>
      <c r="O409" s="360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  <c r="AD409" s="359"/>
      <c r="AE409" s="359"/>
      <c r="AF409" s="359"/>
      <c r="AG409" s="359"/>
      <c r="AH409" s="112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</row>
    <row r="410" spans="1:44" s="98" customFormat="1">
      <c r="A410" s="83"/>
      <c r="B410" s="83"/>
      <c r="D410" s="83"/>
      <c r="E410" s="83"/>
      <c r="G410" s="83"/>
      <c r="H410" s="83"/>
      <c r="I410" s="83"/>
      <c r="J410" s="360"/>
      <c r="K410" s="360"/>
      <c r="L410" s="83"/>
      <c r="M410" s="83"/>
      <c r="N410" s="360"/>
      <c r="O410" s="360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  <c r="AD410" s="359"/>
      <c r="AE410" s="359"/>
      <c r="AF410" s="359"/>
      <c r="AG410" s="359"/>
      <c r="AH410" s="112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</row>
    <row r="411" spans="1:44" s="98" customFormat="1">
      <c r="A411" s="83"/>
      <c r="B411" s="83"/>
      <c r="D411" s="83"/>
      <c r="E411" s="83"/>
      <c r="G411" s="83"/>
      <c r="H411" s="83"/>
      <c r="I411" s="83"/>
      <c r="J411" s="360"/>
      <c r="K411" s="360"/>
      <c r="L411" s="83"/>
      <c r="M411" s="83"/>
      <c r="N411" s="360"/>
      <c r="O411" s="360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  <c r="AD411" s="359"/>
      <c r="AE411" s="359"/>
      <c r="AF411" s="359"/>
      <c r="AG411" s="359"/>
      <c r="AH411" s="112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</row>
    <row r="412" spans="1:44" s="98" customFormat="1">
      <c r="A412" s="83"/>
      <c r="B412" s="83"/>
      <c r="D412" s="83"/>
      <c r="E412" s="83"/>
      <c r="G412" s="83"/>
      <c r="H412" s="83"/>
      <c r="I412" s="83"/>
      <c r="J412" s="360"/>
      <c r="K412" s="360"/>
      <c r="L412" s="83"/>
      <c r="M412" s="83"/>
      <c r="N412" s="360"/>
      <c r="O412" s="360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  <c r="AD412" s="359"/>
      <c r="AE412" s="359"/>
      <c r="AF412" s="359"/>
      <c r="AG412" s="359"/>
      <c r="AH412" s="112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</row>
    <row r="413" spans="1:44" s="98" customFormat="1">
      <c r="A413" s="83"/>
      <c r="B413" s="83"/>
      <c r="D413" s="83"/>
      <c r="E413" s="83"/>
      <c r="G413" s="83"/>
      <c r="H413" s="83"/>
      <c r="I413" s="83"/>
      <c r="J413" s="360"/>
      <c r="K413" s="360"/>
      <c r="L413" s="83"/>
      <c r="M413" s="83"/>
      <c r="N413" s="360"/>
      <c r="O413" s="360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  <c r="AD413" s="359"/>
      <c r="AE413" s="359"/>
      <c r="AF413" s="359"/>
      <c r="AG413" s="359"/>
      <c r="AH413" s="112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</row>
    <row r="414" spans="1:44" s="98" customFormat="1">
      <c r="A414" s="83"/>
      <c r="B414" s="83"/>
      <c r="D414" s="83"/>
      <c r="E414" s="83"/>
      <c r="G414" s="83"/>
      <c r="H414" s="83"/>
      <c r="I414" s="83"/>
      <c r="J414" s="360"/>
      <c r="K414" s="360"/>
      <c r="L414" s="83"/>
      <c r="M414" s="83"/>
      <c r="N414" s="360"/>
      <c r="O414" s="360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  <c r="AD414" s="359"/>
      <c r="AE414" s="359"/>
      <c r="AF414" s="359"/>
      <c r="AG414" s="359"/>
      <c r="AH414" s="112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</row>
    <row r="415" spans="1:44" s="98" customFormat="1">
      <c r="A415" s="83"/>
      <c r="B415" s="83"/>
      <c r="D415" s="83"/>
      <c r="E415" s="83"/>
      <c r="G415" s="83"/>
      <c r="H415" s="83"/>
      <c r="I415" s="83"/>
      <c r="J415" s="360"/>
      <c r="K415" s="360"/>
      <c r="L415" s="83"/>
      <c r="M415" s="83"/>
      <c r="N415" s="360"/>
      <c r="O415" s="360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  <c r="AD415" s="359"/>
      <c r="AE415" s="359"/>
      <c r="AF415" s="359"/>
      <c r="AG415" s="359"/>
      <c r="AH415" s="112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</row>
    <row r="416" spans="1:44" s="98" customFormat="1">
      <c r="A416" s="83"/>
      <c r="B416" s="83"/>
      <c r="D416" s="83"/>
      <c r="E416" s="83"/>
      <c r="G416" s="83"/>
      <c r="H416" s="83"/>
      <c r="I416" s="83"/>
      <c r="J416" s="360"/>
      <c r="K416" s="360"/>
      <c r="L416" s="83"/>
      <c r="M416" s="83"/>
      <c r="N416" s="360"/>
      <c r="O416" s="360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  <c r="AD416" s="359"/>
      <c r="AE416" s="359"/>
      <c r="AF416" s="359"/>
      <c r="AG416" s="359"/>
      <c r="AH416" s="112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</row>
    <row r="417" spans="1:44" s="98" customFormat="1">
      <c r="A417" s="83"/>
      <c r="B417" s="83"/>
      <c r="D417" s="83"/>
      <c r="E417" s="83"/>
      <c r="G417" s="83"/>
      <c r="H417" s="83"/>
      <c r="I417" s="83"/>
      <c r="J417" s="360"/>
      <c r="K417" s="360"/>
      <c r="L417" s="83"/>
      <c r="M417" s="83"/>
      <c r="N417" s="360"/>
      <c r="O417" s="360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  <c r="AD417" s="359"/>
      <c r="AE417" s="359"/>
      <c r="AF417" s="359"/>
      <c r="AG417" s="359"/>
      <c r="AH417" s="112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</row>
    <row r="418" spans="1:44" s="98" customFormat="1">
      <c r="A418" s="83"/>
      <c r="B418" s="83"/>
      <c r="D418" s="83"/>
      <c r="E418" s="83"/>
      <c r="G418" s="83"/>
      <c r="H418" s="83"/>
      <c r="I418" s="83"/>
      <c r="J418" s="360"/>
      <c r="K418" s="360"/>
      <c r="L418" s="83"/>
      <c r="M418" s="83"/>
      <c r="N418" s="360"/>
      <c r="O418" s="360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  <c r="AD418" s="359"/>
      <c r="AE418" s="359"/>
      <c r="AF418" s="359"/>
      <c r="AG418" s="359"/>
      <c r="AH418" s="112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</row>
    <row r="419" spans="1:44" s="98" customFormat="1">
      <c r="A419" s="83"/>
      <c r="B419" s="83"/>
      <c r="D419" s="83"/>
      <c r="E419" s="83"/>
      <c r="G419" s="83"/>
      <c r="H419" s="83"/>
      <c r="I419" s="83"/>
      <c r="J419" s="360"/>
      <c r="K419" s="360"/>
      <c r="L419" s="83"/>
      <c r="M419" s="83"/>
      <c r="N419" s="360"/>
      <c r="O419" s="360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  <c r="AD419" s="359"/>
      <c r="AE419" s="359"/>
      <c r="AF419" s="359"/>
      <c r="AG419" s="359"/>
      <c r="AH419" s="112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</row>
    <row r="420" spans="1:44" s="98" customFormat="1">
      <c r="A420" s="83"/>
      <c r="B420" s="83"/>
      <c r="D420" s="83"/>
      <c r="E420" s="83"/>
      <c r="G420" s="83"/>
      <c r="H420" s="83"/>
      <c r="I420" s="83"/>
      <c r="J420" s="360"/>
      <c r="K420" s="360"/>
      <c r="L420" s="83"/>
      <c r="M420" s="83"/>
      <c r="N420" s="360"/>
      <c r="O420" s="360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  <c r="AD420" s="359"/>
      <c r="AE420" s="359"/>
      <c r="AF420" s="359"/>
      <c r="AG420" s="359"/>
      <c r="AH420" s="112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</row>
    <row r="421" spans="1:44" s="98" customFormat="1">
      <c r="A421" s="83"/>
      <c r="B421" s="83"/>
      <c r="D421" s="83"/>
      <c r="E421" s="83"/>
      <c r="G421" s="83"/>
      <c r="H421" s="83"/>
      <c r="I421" s="83"/>
      <c r="J421" s="360"/>
      <c r="K421" s="360"/>
      <c r="L421" s="83"/>
      <c r="M421" s="83"/>
      <c r="N421" s="360"/>
      <c r="O421" s="360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  <c r="AD421" s="359"/>
      <c r="AE421" s="359"/>
      <c r="AF421" s="359"/>
      <c r="AG421" s="359"/>
      <c r="AH421" s="112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</row>
    <row r="422" spans="1:44" s="98" customFormat="1">
      <c r="A422" s="83"/>
      <c r="B422" s="83"/>
      <c r="D422" s="83"/>
      <c r="E422" s="83"/>
      <c r="G422" s="83"/>
      <c r="H422" s="83"/>
      <c r="I422" s="83"/>
      <c r="J422" s="360"/>
      <c r="K422" s="360"/>
      <c r="L422" s="83"/>
      <c r="M422" s="83"/>
      <c r="N422" s="360"/>
      <c r="O422" s="360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  <c r="AD422" s="359"/>
      <c r="AE422" s="359"/>
      <c r="AF422" s="359"/>
      <c r="AG422" s="359"/>
      <c r="AH422" s="112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</row>
    <row r="423" spans="1:44" s="98" customFormat="1">
      <c r="A423" s="83"/>
      <c r="B423" s="83"/>
      <c r="D423" s="83"/>
      <c r="E423" s="83"/>
      <c r="G423" s="83"/>
      <c r="H423" s="83"/>
      <c r="I423" s="83"/>
      <c r="J423" s="360"/>
      <c r="K423" s="360"/>
      <c r="L423" s="83"/>
      <c r="M423" s="83"/>
      <c r="N423" s="360"/>
      <c r="O423" s="360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  <c r="AD423" s="359"/>
      <c r="AE423" s="359"/>
      <c r="AF423" s="359"/>
      <c r="AG423" s="359"/>
      <c r="AH423" s="112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</row>
    <row r="424" spans="1:44" s="98" customFormat="1">
      <c r="A424" s="83"/>
      <c r="B424" s="83"/>
      <c r="D424" s="83"/>
      <c r="E424" s="83"/>
      <c r="G424" s="83"/>
      <c r="H424" s="83"/>
      <c r="I424" s="83"/>
      <c r="J424" s="360"/>
      <c r="K424" s="360"/>
      <c r="L424" s="83"/>
      <c r="M424" s="83"/>
      <c r="N424" s="360"/>
      <c r="O424" s="360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  <c r="AD424" s="359"/>
      <c r="AE424" s="359"/>
      <c r="AF424" s="359"/>
      <c r="AG424" s="359"/>
      <c r="AH424" s="112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</row>
    <row r="425" spans="1:44" s="98" customFormat="1">
      <c r="A425" s="83"/>
      <c r="B425" s="83"/>
      <c r="D425" s="83"/>
      <c r="E425" s="83"/>
      <c r="G425" s="83"/>
      <c r="H425" s="83"/>
      <c r="I425" s="83"/>
      <c r="J425" s="360"/>
      <c r="K425" s="360"/>
      <c r="L425" s="83"/>
      <c r="M425" s="83"/>
      <c r="N425" s="360"/>
      <c r="O425" s="360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  <c r="AD425" s="359"/>
      <c r="AE425" s="359"/>
      <c r="AF425" s="359"/>
      <c r="AG425" s="359"/>
      <c r="AH425" s="112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</row>
    <row r="426" spans="1:44" s="98" customFormat="1">
      <c r="A426" s="83"/>
      <c r="B426" s="83"/>
      <c r="D426" s="83"/>
      <c r="E426" s="83"/>
      <c r="G426" s="83"/>
      <c r="H426" s="83"/>
      <c r="I426" s="83"/>
      <c r="J426" s="360"/>
      <c r="K426" s="360"/>
      <c r="L426" s="83"/>
      <c r="M426" s="83"/>
      <c r="N426" s="360"/>
      <c r="O426" s="360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  <c r="AD426" s="359"/>
      <c r="AE426" s="359"/>
      <c r="AF426" s="359"/>
      <c r="AG426" s="359"/>
      <c r="AH426" s="112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</row>
    <row r="427" spans="1:44" s="98" customFormat="1">
      <c r="A427" s="83"/>
      <c r="B427" s="83"/>
      <c r="D427" s="83"/>
      <c r="E427" s="83"/>
      <c r="G427" s="83"/>
      <c r="H427" s="83"/>
      <c r="I427" s="83"/>
      <c r="J427" s="360"/>
      <c r="K427" s="360"/>
      <c r="L427" s="83"/>
      <c r="M427" s="83"/>
      <c r="N427" s="360"/>
      <c r="O427" s="360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  <c r="AD427" s="359"/>
      <c r="AE427" s="359"/>
      <c r="AF427" s="359"/>
      <c r="AG427" s="359"/>
      <c r="AH427" s="112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</row>
    <row r="428" spans="1:44" s="98" customFormat="1">
      <c r="A428" s="83"/>
      <c r="B428" s="83"/>
      <c r="D428" s="83"/>
      <c r="E428" s="83"/>
      <c r="G428" s="83"/>
      <c r="H428" s="83"/>
      <c r="I428" s="83"/>
      <c r="J428" s="360"/>
      <c r="K428" s="360"/>
      <c r="L428" s="83"/>
      <c r="M428" s="83"/>
      <c r="N428" s="360"/>
      <c r="O428" s="360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  <c r="AD428" s="359"/>
      <c r="AE428" s="359"/>
      <c r="AF428" s="359"/>
      <c r="AG428" s="359"/>
      <c r="AH428" s="112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</row>
    <row r="429" spans="1:44" s="98" customFormat="1">
      <c r="A429" s="83"/>
      <c r="B429" s="83"/>
      <c r="D429" s="83"/>
      <c r="E429" s="83"/>
      <c r="G429" s="83"/>
      <c r="H429" s="83"/>
      <c r="I429" s="83"/>
      <c r="J429" s="360"/>
      <c r="K429" s="360"/>
      <c r="L429" s="83"/>
      <c r="M429" s="83"/>
      <c r="N429" s="360"/>
      <c r="O429" s="360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  <c r="AF429" s="359"/>
      <c r="AG429" s="359"/>
      <c r="AH429" s="112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</row>
    <row r="430" spans="1:44" s="98" customFormat="1">
      <c r="A430" s="83"/>
      <c r="B430" s="83"/>
      <c r="D430" s="83"/>
      <c r="E430" s="83"/>
      <c r="G430" s="83"/>
      <c r="H430" s="83"/>
      <c r="I430" s="83"/>
      <c r="J430" s="360"/>
      <c r="K430" s="360"/>
      <c r="L430" s="83"/>
      <c r="M430" s="83"/>
      <c r="N430" s="360"/>
      <c r="O430" s="360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  <c r="AD430" s="359"/>
      <c r="AE430" s="359"/>
      <c r="AF430" s="359"/>
      <c r="AG430" s="359"/>
      <c r="AH430" s="112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</row>
    <row r="431" spans="1:44" s="98" customFormat="1">
      <c r="A431" s="83"/>
      <c r="B431" s="83"/>
      <c r="D431" s="83"/>
      <c r="E431" s="83"/>
      <c r="G431" s="83"/>
      <c r="H431" s="83"/>
      <c r="I431" s="83"/>
      <c r="J431" s="360"/>
      <c r="K431" s="360"/>
      <c r="L431" s="83"/>
      <c r="M431" s="83"/>
      <c r="N431" s="360"/>
      <c r="O431" s="360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  <c r="AD431" s="359"/>
      <c r="AE431" s="359"/>
      <c r="AF431" s="359"/>
      <c r="AG431" s="359"/>
      <c r="AH431" s="112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</row>
    <row r="432" spans="1:44" s="98" customFormat="1">
      <c r="A432" s="83"/>
      <c r="B432" s="83"/>
      <c r="D432" s="83"/>
      <c r="E432" s="83"/>
      <c r="G432" s="83"/>
      <c r="H432" s="83"/>
      <c r="I432" s="83"/>
      <c r="J432" s="360"/>
      <c r="K432" s="360"/>
      <c r="L432" s="83"/>
      <c r="M432" s="83"/>
      <c r="N432" s="360"/>
      <c r="O432" s="360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  <c r="AF432" s="359"/>
      <c r="AG432" s="359"/>
      <c r="AH432" s="112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</row>
    <row r="433" spans="1:44" s="98" customFormat="1">
      <c r="A433" s="83"/>
      <c r="B433" s="83"/>
      <c r="D433" s="83"/>
      <c r="E433" s="83"/>
      <c r="G433" s="83"/>
      <c r="H433" s="83"/>
      <c r="I433" s="83"/>
      <c r="J433" s="360"/>
      <c r="K433" s="360"/>
      <c r="L433" s="83"/>
      <c r="M433" s="83"/>
      <c r="N433" s="360"/>
      <c r="O433" s="360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  <c r="AD433" s="359"/>
      <c r="AE433" s="359"/>
      <c r="AF433" s="359"/>
      <c r="AG433" s="359"/>
      <c r="AH433" s="112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</row>
    <row r="434" spans="1:44" s="98" customFormat="1">
      <c r="A434" s="83"/>
      <c r="B434" s="83"/>
      <c r="D434" s="83"/>
      <c r="E434" s="83"/>
      <c r="G434" s="83"/>
      <c r="H434" s="83"/>
      <c r="I434" s="83"/>
      <c r="J434" s="360"/>
      <c r="K434" s="360"/>
      <c r="L434" s="83"/>
      <c r="M434" s="83"/>
      <c r="N434" s="360"/>
      <c r="O434" s="360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  <c r="AD434" s="359"/>
      <c r="AE434" s="359"/>
      <c r="AF434" s="359"/>
      <c r="AG434" s="359"/>
      <c r="AH434" s="112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</row>
    <row r="435" spans="1:44" s="98" customFormat="1">
      <c r="A435" s="83"/>
      <c r="B435" s="83"/>
      <c r="D435" s="83"/>
      <c r="E435" s="83"/>
      <c r="G435" s="83"/>
      <c r="H435" s="83"/>
      <c r="I435" s="83"/>
      <c r="J435" s="360"/>
      <c r="K435" s="360"/>
      <c r="L435" s="83"/>
      <c r="M435" s="83"/>
      <c r="N435" s="360"/>
      <c r="O435" s="360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  <c r="AD435" s="359"/>
      <c r="AE435" s="359"/>
      <c r="AF435" s="359"/>
      <c r="AG435" s="359"/>
      <c r="AH435" s="112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</row>
    <row r="436" spans="1:44" s="98" customFormat="1">
      <c r="A436" s="83"/>
      <c r="B436" s="83"/>
      <c r="D436" s="83"/>
      <c r="E436" s="83"/>
      <c r="G436" s="83"/>
      <c r="H436" s="83"/>
      <c r="I436" s="83"/>
      <c r="J436" s="360"/>
      <c r="K436" s="360"/>
      <c r="L436" s="83"/>
      <c r="M436" s="83"/>
      <c r="N436" s="360"/>
      <c r="O436" s="360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  <c r="AD436" s="359"/>
      <c r="AE436" s="359"/>
      <c r="AF436" s="359"/>
      <c r="AG436" s="359"/>
      <c r="AH436" s="112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</row>
    <row r="437" spans="1:44" s="98" customFormat="1">
      <c r="A437" s="83"/>
      <c r="B437" s="83"/>
      <c r="D437" s="83"/>
      <c r="E437" s="83"/>
      <c r="G437" s="83"/>
      <c r="H437" s="83"/>
      <c r="I437" s="83"/>
      <c r="J437" s="360"/>
      <c r="K437" s="360"/>
      <c r="L437" s="83"/>
      <c r="M437" s="83"/>
      <c r="N437" s="360"/>
      <c r="O437" s="360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  <c r="AD437" s="359"/>
      <c r="AE437" s="359"/>
      <c r="AF437" s="359"/>
      <c r="AG437" s="359"/>
      <c r="AH437" s="112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</row>
    <row r="438" spans="1:44" s="98" customFormat="1">
      <c r="A438" s="83"/>
      <c r="B438" s="83"/>
      <c r="D438" s="83"/>
      <c r="E438" s="83"/>
      <c r="G438" s="83"/>
      <c r="H438" s="83"/>
      <c r="I438" s="83"/>
      <c r="J438" s="360"/>
      <c r="K438" s="360"/>
      <c r="L438" s="83"/>
      <c r="M438" s="83"/>
      <c r="N438" s="360"/>
      <c r="O438" s="360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  <c r="AD438" s="359"/>
      <c r="AE438" s="359"/>
      <c r="AF438" s="359"/>
      <c r="AG438" s="359"/>
      <c r="AH438" s="112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</row>
    <row r="439" spans="1:44" s="98" customFormat="1">
      <c r="A439" s="83"/>
      <c r="B439" s="83"/>
      <c r="D439" s="83"/>
      <c r="E439" s="83"/>
      <c r="G439" s="83"/>
      <c r="H439" s="83"/>
      <c r="I439" s="83"/>
      <c r="J439" s="360"/>
      <c r="K439" s="360"/>
      <c r="L439" s="83"/>
      <c r="M439" s="83"/>
      <c r="N439" s="360"/>
      <c r="O439" s="360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  <c r="AD439" s="359"/>
      <c r="AE439" s="359"/>
      <c r="AF439" s="359"/>
      <c r="AG439" s="359"/>
      <c r="AH439" s="112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</row>
    <row r="440" spans="1:44" s="98" customFormat="1">
      <c r="A440" s="83"/>
      <c r="B440" s="83"/>
      <c r="D440" s="83"/>
      <c r="E440" s="83"/>
      <c r="G440" s="83"/>
      <c r="H440" s="83"/>
      <c r="I440" s="83"/>
      <c r="J440" s="360"/>
      <c r="K440" s="360"/>
      <c r="L440" s="83"/>
      <c r="M440" s="83"/>
      <c r="N440" s="360"/>
      <c r="O440" s="360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  <c r="AD440" s="359"/>
      <c r="AE440" s="359"/>
      <c r="AF440" s="359"/>
      <c r="AG440" s="359"/>
      <c r="AH440" s="112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</row>
    <row r="441" spans="1:44" s="98" customFormat="1">
      <c r="A441" s="83"/>
      <c r="B441" s="83"/>
      <c r="D441" s="83"/>
      <c r="E441" s="83"/>
      <c r="G441" s="83"/>
      <c r="H441" s="83"/>
      <c r="I441" s="83"/>
      <c r="J441" s="360"/>
      <c r="K441" s="360"/>
      <c r="L441" s="83"/>
      <c r="M441" s="83"/>
      <c r="N441" s="360"/>
      <c r="O441" s="360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  <c r="AD441" s="359"/>
      <c r="AE441" s="359"/>
      <c r="AF441" s="359"/>
      <c r="AG441" s="359"/>
      <c r="AH441" s="112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</row>
    <row r="442" spans="1:44" s="98" customFormat="1">
      <c r="A442" s="83"/>
      <c r="B442" s="83"/>
      <c r="D442" s="83"/>
      <c r="E442" s="83"/>
      <c r="G442" s="83"/>
      <c r="H442" s="83"/>
      <c r="I442" s="83"/>
      <c r="J442" s="360"/>
      <c r="K442" s="360"/>
      <c r="L442" s="83"/>
      <c r="M442" s="83"/>
      <c r="N442" s="360"/>
      <c r="O442" s="360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  <c r="AD442" s="359"/>
      <c r="AE442" s="359"/>
      <c r="AF442" s="359"/>
      <c r="AG442" s="359"/>
      <c r="AH442" s="112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</row>
    <row r="443" spans="1:44" s="98" customFormat="1">
      <c r="A443" s="83"/>
      <c r="B443" s="83"/>
      <c r="D443" s="83"/>
      <c r="E443" s="83"/>
      <c r="G443" s="83"/>
      <c r="H443" s="83"/>
      <c r="I443" s="83"/>
      <c r="J443" s="360"/>
      <c r="K443" s="360"/>
      <c r="L443" s="83"/>
      <c r="M443" s="83"/>
      <c r="N443" s="360"/>
      <c r="O443" s="360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  <c r="AD443" s="359"/>
      <c r="AE443" s="359"/>
      <c r="AF443" s="359"/>
      <c r="AG443" s="359"/>
      <c r="AH443" s="112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</row>
    <row r="444" spans="1:44" s="98" customFormat="1">
      <c r="A444" s="83"/>
      <c r="B444" s="83"/>
      <c r="D444" s="83"/>
      <c r="E444" s="83"/>
      <c r="G444" s="83"/>
      <c r="H444" s="83"/>
      <c r="I444" s="83"/>
      <c r="J444" s="360"/>
      <c r="K444" s="360"/>
      <c r="L444" s="83"/>
      <c r="M444" s="83"/>
      <c r="N444" s="360"/>
      <c r="O444" s="360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  <c r="AD444" s="359"/>
      <c r="AE444" s="359"/>
      <c r="AF444" s="359"/>
      <c r="AG444" s="359"/>
      <c r="AH444" s="112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</row>
    <row r="445" spans="1:44" s="98" customFormat="1">
      <c r="A445" s="83"/>
      <c r="B445" s="83"/>
      <c r="D445" s="83"/>
      <c r="E445" s="83"/>
      <c r="G445" s="83"/>
      <c r="H445" s="83"/>
      <c r="I445" s="83"/>
      <c r="J445" s="360"/>
      <c r="K445" s="360"/>
      <c r="L445" s="83"/>
      <c r="M445" s="83"/>
      <c r="N445" s="360"/>
      <c r="O445" s="360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  <c r="AD445" s="359"/>
      <c r="AE445" s="359"/>
      <c r="AF445" s="359"/>
      <c r="AG445" s="359"/>
      <c r="AH445" s="112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</row>
    <row r="446" spans="1:44" s="98" customFormat="1">
      <c r="A446" s="83"/>
      <c r="B446" s="83"/>
      <c r="D446" s="83"/>
      <c r="E446" s="83"/>
      <c r="G446" s="83"/>
      <c r="H446" s="83"/>
      <c r="I446" s="83"/>
      <c r="J446" s="360"/>
      <c r="K446" s="360"/>
      <c r="L446" s="83"/>
      <c r="M446" s="83"/>
      <c r="N446" s="360"/>
      <c r="O446" s="360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  <c r="AD446" s="359"/>
      <c r="AE446" s="359"/>
      <c r="AF446" s="359"/>
      <c r="AG446" s="359"/>
      <c r="AH446" s="112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</row>
    <row r="447" spans="1:44" s="98" customFormat="1">
      <c r="A447" s="83"/>
      <c r="B447" s="83"/>
      <c r="D447" s="83"/>
      <c r="E447" s="83"/>
      <c r="G447" s="83"/>
      <c r="H447" s="83"/>
      <c r="I447" s="83"/>
      <c r="J447" s="360"/>
      <c r="K447" s="360"/>
      <c r="L447" s="83"/>
      <c r="M447" s="83"/>
      <c r="N447" s="360"/>
      <c r="O447" s="360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  <c r="AD447" s="359"/>
      <c r="AE447" s="359"/>
      <c r="AF447" s="359"/>
      <c r="AG447" s="359"/>
      <c r="AH447" s="112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</row>
    <row r="448" spans="1:44" s="98" customFormat="1">
      <c r="A448" s="83"/>
      <c r="B448" s="83"/>
      <c r="D448" s="83"/>
      <c r="E448" s="83"/>
      <c r="G448" s="83"/>
      <c r="H448" s="83"/>
      <c r="I448" s="83"/>
      <c r="J448" s="360"/>
      <c r="K448" s="360"/>
      <c r="L448" s="83"/>
      <c r="M448" s="83"/>
      <c r="N448" s="360"/>
      <c r="O448" s="360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  <c r="AD448" s="359"/>
      <c r="AE448" s="359"/>
      <c r="AF448" s="359"/>
      <c r="AG448" s="359"/>
      <c r="AH448" s="112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</row>
    <row r="449" spans="1:44" s="98" customFormat="1">
      <c r="A449" s="83"/>
      <c r="B449" s="83"/>
      <c r="D449" s="83"/>
      <c r="E449" s="83"/>
      <c r="G449" s="83"/>
      <c r="H449" s="83"/>
      <c r="I449" s="83"/>
      <c r="J449" s="360"/>
      <c r="K449" s="360"/>
      <c r="L449" s="83"/>
      <c r="M449" s="83"/>
      <c r="N449" s="360"/>
      <c r="O449" s="360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  <c r="AD449" s="359"/>
      <c r="AE449" s="359"/>
      <c r="AF449" s="359"/>
      <c r="AG449" s="359"/>
      <c r="AH449" s="112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</row>
    <row r="450" spans="1:44" s="98" customFormat="1">
      <c r="A450" s="83"/>
      <c r="B450" s="83"/>
      <c r="D450" s="83"/>
      <c r="E450" s="83"/>
      <c r="G450" s="83"/>
      <c r="H450" s="83"/>
      <c r="I450" s="83"/>
      <c r="J450" s="360"/>
      <c r="K450" s="360"/>
      <c r="L450" s="83"/>
      <c r="M450" s="83"/>
      <c r="N450" s="360"/>
      <c r="O450" s="360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  <c r="AD450" s="359"/>
      <c r="AE450" s="359"/>
      <c r="AF450" s="359"/>
      <c r="AG450" s="359"/>
      <c r="AH450" s="112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</row>
    <row r="451" spans="1:44" s="98" customFormat="1">
      <c r="A451" s="83"/>
      <c r="B451" s="83"/>
      <c r="D451" s="83"/>
      <c r="E451" s="83"/>
      <c r="G451" s="83"/>
      <c r="H451" s="83"/>
      <c r="I451" s="83"/>
      <c r="J451" s="360"/>
      <c r="K451" s="360"/>
      <c r="L451" s="83"/>
      <c r="M451" s="83"/>
      <c r="N451" s="360"/>
      <c r="O451" s="360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  <c r="AD451" s="359"/>
      <c r="AE451" s="359"/>
      <c r="AF451" s="359"/>
      <c r="AG451" s="359"/>
      <c r="AH451" s="112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</row>
    <row r="452" spans="1:44" s="98" customFormat="1">
      <c r="A452" s="83"/>
      <c r="B452" s="83"/>
      <c r="D452" s="83"/>
      <c r="E452" s="83"/>
      <c r="G452" s="83"/>
      <c r="H452" s="83"/>
      <c r="I452" s="83"/>
      <c r="J452" s="360"/>
      <c r="K452" s="360"/>
      <c r="L452" s="83"/>
      <c r="M452" s="83"/>
      <c r="N452" s="360"/>
      <c r="O452" s="360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  <c r="AD452" s="359"/>
      <c r="AE452" s="359"/>
      <c r="AF452" s="359"/>
      <c r="AG452" s="359"/>
      <c r="AH452" s="112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</row>
    <row r="453" spans="1:44" s="98" customFormat="1">
      <c r="A453" s="83"/>
      <c r="B453" s="83"/>
      <c r="D453" s="83"/>
      <c r="E453" s="83"/>
      <c r="G453" s="83"/>
      <c r="H453" s="83"/>
      <c r="I453" s="83"/>
      <c r="J453" s="360"/>
      <c r="K453" s="360"/>
      <c r="L453" s="83"/>
      <c r="M453" s="83"/>
      <c r="N453" s="360"/>
      <c r="O453" s="360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  <c r="AD453" s="359"/>
      <c r="AE453" s="359"/>
      <c r="AF453" s="359"/>
      <c r="AG453" s="359"/>
      <c r="AH453" s="112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</row>
    <row r="454" spans="1:44" s="98" customFormat="1">
      <c r="A454" s="83"/>
      <c r="B454" s="83"/>
      <c r="D454" s="83"/>
      <c r="E454" s="83"/>
      <c r="G454" s="83"/>
      <c r="H454" s="83"/>
      <c r="I454" s="83"/>
      <c r="J454" s="360"/>
      <c r="K454" s="360"/>
      <c r="L454" s="83"/>
      <c r="M454" s="83"/>
      <c r="N454" s="360"/>
      <c r="O454" s="360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  <c r="AD454" s="359"/>
      <c r="AE454" s="359"/>
      <c r="AF454" s="359"/>
      <c r="AG454" s="359"/>
      <c r="AH454" s="112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</row>
    <row r="455" spans="1:44" s="98" customFormat="1">
      <c r="A455" s="83"/>
      <c r="B455" s="83"/>
      <c r="D455" s="83"/>
      <c r="E455" s="83"/>
      <c r="G455" s="83"/>
      <c r="H455" s="83"/>
      <c r="I455" s="83"/>
      <c r="J455" s="360"/>
      <c r="K455" s="360"/>
      <c r="L455" s="83"/>
      <c r="M455" s="83"/>
      <c r="N455" s="360"/>
      <c r="O455" s="360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  <c r="AD455" s="359"/>
      <c r="AE455" s="359"/>
      <c r="AF455" s="359"/>
      <c r="AG455" s="359"/>
      <c r="AH455" s="112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</row>
    <row r="456" spans="1:44" s="98" customFormat="1">
      <c r="A456" s="83"/>
      <c r="B456" s="83"/>
      <c r="D456" s="83"/>
      <c r="E456" s="83"/>
      <c r="G456" s="83"/>
      <c r="H456" s="83"/>
      <c r="I456" s="83"/>
      <c r="J456" s="360"/>
      <c r="K456" s="360"/>
      <c r="L456" s="83"/>
      <c r="M456" s="83"/>
      <c r="N456" s="360"/>
      <c r="O456" s="360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  <c r="AD456" s="359"/>
      <c r="AE456" s="359"/>
      <c r="AF456" s="359"/>
      <c r="AG456" s="359"/>
      <c r="AH456" s="112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</row>
    <row r="457" spans="1:44" s="98" customFormat="1">
      <c r="A457" s="83"/>
      <c r="B457" s="83"/>
      <c r="D457" s="83"/>
      <c r="E457" s="83"/>
      <c r="G457" s="83"/>
      <c r="H457" s="83"/>
      <c r="I457" s="83"/>
      <c r="J457" s="360"/>
      <c r="K457" s="360"/>
      <c r="L457" s="83"/>
      <c r="M457" s="83"/>
      <c r="N457" s="360"/>
      <c r="O457" s="360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  <c r="AD457" s="359"/>
      <c r="AE457" s="359"/>
      <c r="AF457" s="359"/>
      <c r="AG457" s="359"/>
      <c r="AH457" s="112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</row>
    <row r="458" spans="1:44" s="98" customFormat="1">
      <c r="A458" s="83"/>
      <c r="B458" s="83"/>
      <c r="D458" s="83"/>
      <c r="E458" s="83"/>
      <c r="G458" s="83"/>
      <c r="H458" s="83"/>
      <c r="I458" s="83"/>
      <c r="J458" s="360"/>
      <c r="K458" s="360"/>
      <c r="L458" s="83"/>
      <c r="M458" s="83"/>
      <c r="N458" s="360"/>
      <c r="O458" s="360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  <c r="AD458" s="359"/>
      <c r="AE458" s="359"/>
      <c r="AF458" s="359"/>
      <c r="AG458" s="359"/>
      <c r="AH458" s="112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</row>
    <row r="459" spans="1:44" s="98" customFormat="1">
      <c r="A459" s="83"/>
      <c r="B459" s="83"/>
      <c r="D459" s="83"/>
      <c r="E459" s="83"/>
      <c r="G459" s="83"/>
      <c r="H459" s="83"/>
      <c r="I459" s="83"/>
      <c r="J459" s="360"/>
      <c r="K459" s="360"/>
      <c r="L459" s="83"/>
      <c r="M459" s="83"/>
      <c r="N459" s="360"/>
      <c r="O459" s="360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  <c r="AD459" s="359"/>
      <c r="AE459" s="359"/>
      <c r="AF459" s="359"/>
      <c r="AG459" s="359"/>
      <c r="AH459" s="112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</row>
    <row r="460" spans="1:44" s="98" customFormat="1">
      <c r="A460" s="83"/>
      <c r="B460" s="83"/>
      <c r="D460" s="83"/>
      <c r="E460" s="83"/>
      <c r="G460" s="83"/>
      <c r="H460" s="83"/>
      <c r="I460" s="83"/>
      <c r="J460" s="360"/>
      <c r="K460" s="360"/>
      <c r="L460" s="83"/>
      <c r="M460" s="83"/>
      <c r="N460" s="360"/>
      <c r="O460" s="360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  <c r="AD460" s="359"/>
      <c r="AE460" s="359"/>
      <c r="AF460" s="359"/>
      <c r="AG460" s="359"/>
      <c r="AH460" s="112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</row>
    <row r="461" spans="1:44" s="98" customFormat="1">
      <c r="A461" s="83"/>
      <c r="B461" s="83"/>
      <c r="D461" s="83"/>
      <c r="E461" s="83"/>
      <c r="G461" s="83"/>
      <c r="H461" s="83"/>
      <c r="I461" s="83"/>
      <c r="J461" s="360"/>
      <c r="K461" s="360"/>
      <c r="L461" s="83"/>
      <c r="M461" s="83"/>
      <c r="N461" s="360"/>
      <c r="O461" s="360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  <c r="AD461" s="359"/>
      <c r="AE461" s="359"/>
      <c r="AF461" s="359"/>
      <c r="AG461" s="359"/>
      <c r="AH461" s="112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</row>
    <row r="462" spans="1:44" s="98" customFormat="1">
      <c r="A462" s="83"/>
      <c r="B462" s="83"/>
      <c r="D462" s="83"/>
      <c r="E462" s="83"/>
      <c r="G462" s="83"/>
      <c r="H462" s="83"/>
      <c r="I462" s="83"/>
      <c r="J462" s="360"/>
      <c r="K462" s="360"/>
      <c r="L462" s="83"/>
      <c r="M462" s="83"/>
      <c r="N462" s="360"/>
      <c r="O462" s="360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  <c r="AD462" s="359"/>
      <c r="AE462" s="359"/>
      <c r="AF462" s="359"/>
      <c r="AG462" s="359"/>
      <c r="AH462" s="112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</row>
    <row r="463" spans="1:44" s="98" customFormat="1">
      <c r="A463" s="83"/>
      <c r="B463" s="83"/>
      <c r="D463" s="83"/>
      <c r="E463" s="83"/>
      <c r="G463" s="83"/>
      <c r="H463" s="83"/>
      <c r="I463" s="83"/>
      <c r="J463" s="360"/>
      <c r="K463" s="360"/>
      <c r="L463" s="83"/>
      <c r="M463" s="83"/>
      <c r="N463" s="360"/>
      <c r="O463" s="360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  <c r="AD463" s="359"/>
      <c r="AE463" s="359"/>
      <c r="AF463" s="359"/>
      <c r="AG463" s="359"/>
      <c r="AH463" s="112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</row>
    <row r="464" spans="1:44" s="98" customFormat="1">
      <c r="A464" s="83"/>
      <c r="B464" s="83"/>
      <c r="D464" s="83"/>
      <c r="E464" s="83"/>
      <c r="G464" s="83"/>
      <c r="H464" s="83"/>
      <c r="I464" s="83"/>
      <c r="J464" s="360"/>
      <c r="K464" s="360"/>
      <c r="L464" s="83"/>
      <c r="M464" s="83"/>
      <c r="N464" s="360"/>
      <c r="O464" s="360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  <c r="AD464" s="359"/>
      <c r="AE464" s="359"/>
      <c r="AF464" s="359"/>
      <c r="AG464" s="359"/>
      <c r="AH464" s="112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</row>
    <row r="465" spans="1:44" s="98" customFormat="1">
      <c r="A465" s="83"/>
      <c r="B465" s="83"/>
      <c r="D465" s="83"/>
      <c r="E465" s="83"/>
      <c r="G465" s="83"/>
      <c r="H465" s="83"/>
      <c r="I465" s="83"/>
      <c r="J465" s="360"/>
      <c r="K465" s="360"/>
      <c r="L465" s="83"/>
      <c r="M465" s="83"/>
      <c r="N465" s="360"/>
      <c r="O465" s="360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  <c r="AD465" s="359"/>
      <c r="AE465" s="359"/>
      <c r="AF465" s="359"/>
      <c r="AG465" s="359"/>
      <c r="AH465" s="112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</row>
    <row r="466" spans="1:44" s="98" customFormat="1">
      <c r="A466" s="83"/>
      <c r="B466" s="83"/>
      <c r="D466" s="83"/>
      <c r="E466" s="83"/>
      <c r="G466" s="83"/>
      <c r="H466" s="83"/>
      <c r="I466" s="83"/>
      <c r="J466" s="360"/>
      <c r="K466" s="360"/>
      <c r="L466" s="83"/>
      <c r="M466" s="83"/>
      <c r="N466" s="360"/>
      <c r="O466" s="360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  <c r="AD466" s="359"/>
      <c r="AE466" s="359"/>
      <c r="AF466" s="359"/>
      <c r="AG466" s="359"/>
      <c r="AH466" s="112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</row>
    <row r="467" spans="1:44" s="98" customFormat="1">
      <c r="A467" s="83"/>
      <c r="B467" s="83"/>
      <c r="D467" s="83"/>
      <c r="E467" s="83"/>
      <c r="G467" s="83"/>
      <c r="H467" s="83"/>
      <c r="I467" s="83"/>
      <c r="J467" s="360"/>
      <c r="K467" s="360"/>
      <c r="L467" s="83"/>
      <c r="M467" s="83"/>
      <c r="N467" s="360"/>
      <c r="O467" s="360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  <c r="AD467" s="359"/>
      <c r="AE467" s="359"/>
      <c r="AF467" s="359"/>
      <c r="AG467" s="359"/>
      <c r="AH467" s="112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</row>
    <row r="468" spans="1:44" s="98" customFormat="1">
      <c r="A468" s="83"/>
      <c r="B468" s="83"/>
      <c r="D468" s="83"/>
      <c r="E468" s="83"/>
      <c r="G468" s="83"/>
      <c r="H468" s="83"/>
      <c r="I468" s="83"/>
      <c r="J468" s="360"/>
      <c r="K468" s="360"/>
      <c r="L468" s="83"/>
      <c r="M468" s="83"/>
      <c r="N468" s="360"/>
      <c r="O468" s="360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  <c r="AD468" s="359"/>
      <c r="AE468" s="359"/>
      <c r="AF468" s="359"/>
      <c r="AG468" s="359"/>
      <c r="AH468" s="112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</row>
    <row r="469" spans="1:44" s="98" customFormat="1">
      <c r="A469" s="83"/>
      <c r="B469" s="83"/>
      <c r="D469" s="83"/>
      <c r="E469" s="83"/>
      <c r="G469" s="83"/>
      <c r="H469" s="83"/>
      <c r="I469" s="83"/>
      <c r="J469" s="360"/>
      <c r="K469" s="360"/>
      <c r="L469" s="83"/>
      <c r="M469" s="83"/>
      <c r="N469" s="360"/>
      <c r="O469" s="360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  <c r="AD469" s="359"/>
      <c r="AE469" s="359"/>
      <c r="AF469" s="359"/>
      <c r="AG469" s="359"/>
      <c r="AH469" s="112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</row>
    <row r="470" spans="1:44" s="98" customFormat="1">
      <c r="A470" s="83"/>
      <c r="B470" s="83"/>
      <c r="D470" s="83"/>
      <c r="E470" s="83"/>
      <c r="G470" s="83"/>
      <c r="H470" s="83"/>
      <c r="I470" s="83"/>
      <c r="J470" s="360"/>
      <c r="K470" s="360"/>
      <c r="L470" s="83"/>
      <c r="M470" s="83"/>
      <c r="N470" s="360"/>
      <c r="O470" s="360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  <c r="AD470" s="359"/>
      <c r="AE470" s="359"/>
      <c r="AF470" s="359"/>
      <c r="AG470" s="359"/>
      <c r="AH470" s="112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</row>
    <row r="471" spans="1:44" s="98" customFormat="1">
      <c r="A471" s="83"/>
      <c r="B471" s="83"/>
      <c r="D471" s="83"/>
      <c r="E471" s="83"/>
      <c r="G471" s="83"/>
      <c r="H471" s="83"/>
      <c r="I471" s="83"/>
      <c r="J471" s="360"/>
      <c r="K471" s="360"/>
      <c r="L471" s="83"/>
      <c r="M471" s="83"/>
      <c r="N471" s="360"/>
      <c r="O471" s="360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  <c r="AD471" s="359"/>
      <c r="AE471" s="359"/>
      <c r="AF471" s="359"/>
      <c r="AG471" s="359"/>
      <c r="AH471" s="112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</row>
    <row r="472" spans="1:44" s="98" customFormat="1">
      <c r="A472" s="83"/>
      <c r="B472" s="83"/>
      <c r="D472" s="83"/>
      <c r="E472" s="83"/>
      <c r="G472" s="83"/>
      <c r="H472" s="83"/>
      <c r="I472" s="83"/>
      <c r="J472" s="360"/>
      <c r="K472" s="360"/>
      <c r="L472" s="83"/>
      <c r="M472" s="83"/>
      <c r="N472" s="360"/>
      <c r="O472" s="360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  <c r="AD472" s="359"/>
      <c r="AE472" s="359"/>
      <c r="AF472" s="359"/>
      <c r="AG472" s="359"/>
      <c r="AH472" s="112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</row>
    <row r="473" spans="1:44" s="98" customFormat="1">
      <c r="A473" s="83"/>
      <c r="B473" s="83"/>
      <c r="D473" s="83"/>
      <c r="E473" s="83"/>
      <c r="G473" s="83"/>
      <c r="H473" s="83"/>
      <c r="I473" s="83"/>
      <c r="J473" s="360"/>
      <c r="K473" s="360"/>
      <c r="L473" s="83"/>
      <c r="M473" s="83"/>
      <c r="N473" s="360"/>
      <c r="O473" s="360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  <c r="AD473" s="359"/>
      <c r="AE473" s="359"/>
      <c r="AF473" s="359"/>
      <c r="AG473" s="359"/>
      <c r="AH473" s="112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</row>
    <row r="474" spans="1:44" s="98" customFormat="1">
      <c r="A474" s="83"/>
      <c r="B474" s="83"/>
      <c r="D474" s="83"/>
      <c r="E474" s="83"/>
      <c r="G474" s="83"/>
      <c r="H474" s="83"/>
      <c r="I474" s="83"/>
      <c r="J474" s="360"/>
      <c r="K474" s="360"/>
      <c r="L474" s="83"/>
      <c r="M474" s="83"/>
      <c r="N474" s="360"/>
      <c r="O474" s="360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  <c r="AD474" s="359"/>
      <c r="AE474" s="359"/>
      <c r="AF474" s="359"/>
      <c r="AG474" s="359"/>
      <c r="AH474" s="112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</row>
    <row r="475" spans="1:44" s="98" customFormat="1">
      <c r="A475" s="83"/>
      <c r="B475" s="83"/>
      <c r="D475" s="83"/>
      <c r="E475" s="83"/>
      <c r="G475" s="83"/>
      <c r="H475" s="83"/>
      <c r="I475" s="83"/>
      <c r="J475" s="360"/>
      <c r="K475" s="360"/>
      <c r="L475" s="83"/>
      <c r="M475" s="83"/>
      <c r="N475" s="360"/>
      <c r="O475" s="360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  <c r="AD475" s="359"/>
      <c r="AE475" s="359"/>
      <c r="AF475" s="359"/>
      <c r="AG475" s="359"/>
      <c r="AH475" s="112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</row>
    <row r="476" spans="1:44" s="98" customFormat="1">
      <c r="A476" s="83"/>
      <c r="B476" s="83"/>
      <c r="D476" s="83"/>
      <c r="E476" s="83"/>
      <c r="G476" s="83"/>
      <c r="H476" s="83"/>
      <c r="I476" s="83"/>
      <c r="J476" s="360"/>
      <c r="K476" s="360"/>
      <c r="L476" s="83"/>
      <c r="M476" s="83"/>
      <c r="N476" s="360"/>
      <c r="O476" s="360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  <c r="AD476" s="359"/>
      <c r="AE476" s="359"/>
      <c r="AF476" s="359"/>
      <c r="AG476" s="359"/>
      <c r="AH476" s="112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</row>
    <row r="477" spans="1:44" s="98" customFormat="1">
      <c r="A477" s="83"/>
      <c r="B477" s="83"/>
      <c r="D477" s="83"/>
      <c r="E477" s="83"/>
      <c r="G477" s="83"/>
      <c r="H477" s="83"/>
      <c r="I477" s="83"/>
      <c r="J477" s="360"/>
      <c r="K477" s="360"/>
      <c r="L477" s="83"/>
      <c r="M477" s="83"/>
      <c r="N477" s="360"/>
      <c r="O477" s="360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  <c r="AD477" s="359"/>
      <c r="AE477" s="359"/>
      <c r="AF477" s="359"/>
      <c r="AG477" s="359"/>
      <c r="AH477" s="112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</row>
    <row r="478" spans="1:44" s="98" customFormat="1">
      <c r="A478" s="83"/>
      <c r="B478" s="83"/>
      <c r="D478" s="83"/>
      <c r="E478" s="83"/>
      <c r="G478" s="83"/>
      <c r="H478" s="83"/>
      <c r="I478" s="83"/>
      <c r="J478" s="360"/>
      <c r="K478" s="360"/>
      <c r="L478" s="83"/>
      <c r="M478" s="83"/>
      <c r="N478" s="360"/>
      <c r="O478" s="360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  <c r="AD478" s="359"/>
      <c r="AE478" s="359"/>
      <c r="AF478" s="359"/>
      <c r="AG478" s="359"/>
      <c r="AH478" s="112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</row>
    <row r="479" spans="1:44" s="98" customFormat="1">
      <c r="A479" s="83"/>
      <c r="B479" s="83"/>
      <c r="D479" s="83"/>
      <c r="E479" s="83"/>
      <c r="G479" s="83"/>
      <c r="H479" s="83"/>
      <c r="I479" s="83"/>
      <c r="J479" s="360"/>
      <c r="K479" s="360"/>
      <c r="L479" s="83"/>
      <c r="M479" s="83"/>
      <c r="N479" s="360"/>
      <c r="O479" s="360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  <c r="AF479" s="359"/>
      <c r="AG479" s="359"/>
      <c r="AH479" s="112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</row>
    <row r="480" spans="1:44" s="98" customFormat="1">
      <c r="A480" s="83"/>
      <c r="B480" s="83"/>
      <c r="D480" s="83"/>
      <c r="E480" s="83"/>
      <c r="G480" s="83"/>
      <c r="H480" s="83"/>
      <c r="I480" s="83"/>
      <c r="J480" s="360"/>
      <c r="K480" s="360"/>
      <c r="L480" s="83"/>
      <c r="M480" s="83"/>
      <c r="N480" s="360"/>
      <c r="O480" s="360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  <c r="AF480" s="359"/>
      <c r="AG480" s="359"/>
      <c r="AH480" s="112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</row>
    <row r="481" spans="1:44" s="98" customFormat="1">
      <c r="A481" s="83"/>
      <c r="B481" s="83"/>
      <c r="D481" s="83"/>
      <c r="E481" s="83"/>
      <c r="G481" s="83"/>
      <c r="H481" s="83"/>
      <c r="I481" s="83"/>
      <c r="J481" s="360"/>
      <c r="K481" s="360"/>
      <c r="L481" s="83"/>
      <c r="M481" s="83"/>
      <c r="N481" s="360"/>
      <c r="O481" s="360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  <c r="AF481" s="359"/>
      <c r="AG481" s="359"/>
      <c r="AH481" s="112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</row>
    <row r="482" spans="1:44" s="98" customFormat="1">
      <c r="A482" s="83"/>
      <c r="B482" s="83"/>
      <c r="D482" s="83"/>
      <c r="E482" s="83"/>
      <c r="G482" s="83"/>
      <c r="H482" s="83"/>
      <c r="I482" s="83"/>
      <c r="J482" s="360"/>
      <c r="K482" s="360"/>
      <c r="L482" s="83"/>
      <c r="M482" s="83"/>
      <c r="N482" s="360"/>
      <c r="O482" s="360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  <c r="AF482" s="359"/>
      <c r="AG482" s="359"/>
      <c r="AH482" s="112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</row>
    <row r="483" spans="1:44" s="98" customFormat="1">
      <c r="A483" s="83"/>
      <c r="B483" s="83"/>
      <c r="D483" s="83"/>
      <c r="E483" s="83"/>
      <c r="G483" s="83"/>
      <c r="H483" s="83"/>
      <c r="I483" s="83"/>
      <c r="J483" s="360"/>
      <c r="K483" s="360"/>
      <c r="L483" s="83"/>
      <c r="M483" s="83"/>
      <c r="N483" s="360"/>
      <c r="O483" s="360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  <c r="AF483" s="359"/>
      <c r="AG483" s="359"/>
      <c r="AH483" s="112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</row>
    <row r="484" spans="1:44" s="98" customFormat="1">
      <c r="A484" s="83"/>
      <c r="B484" s="83"/>
      <c r="D484" s="83"/>
      <c r="E484" s="83"/>
      <c r="G484" s="83"/>
      <c r="H484" s="83"/>
      <c r="I484" s="83"/>
      <c r="J484" s="360"/>
      <c r="K484" s="360"/>
      <c r="L484" s="83"/>
      <c r="M484" s="83"/>
      <c r="N484" s="360"/>
      <c r="O484" s="360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  <c r="AF484" s="359"/>
      <c r="AG484" s="359"/>
      <c r="AH484" s="112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</row>
    <row r="485" spans="1:44" s="98" customFormat="1">
      <c r="A485" s="83"/>
      <c r="B485" s="83"/>
      <c r="D485" s="83"/>
      <c r="E485" s="83"/>
      <c r="G485" s="83"/>
      <c r="H485" s="83"/>
      <c r="I485" s="83"/>
      <c r="J485" s="360"/>
      <c r="K485" s="360"/>
      <c r="L485" s="83"/>
      <c r="M485" s="83"/>
      <c r="N485" s="360"/>
      <c r="O485" s="360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  <c r="AF485" s="359"/>
      <c r="AG485" s="359"/>
      <c r="AH485" s="112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</row>
    <row r="486" spans="1:44" s="98" customFormat="1">
      <c r="A486" s="83"/>
      <c r="B486" s="83"/>
      <c r="D486" s="83"/>
      <c r="E486" s="83"/>
      <c r="G486" s="83"/>
      <c r="H486" s="83"/>
      <c r="I486" s="83"/>
      <c r="J486" s="360"/>
      <c r="K486" s="360"/>
      <c r="L486" s="83"/>
      <c r="M486" s="83"/>
      <c r="N486" s="360"/>
      <c r="O486" s="360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  <c r="AF486" s="359"/>
      <c r="AG486" s="359"/>
      <c r="AH486" s="112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</row>
    <row r="487" spans="1:44" s="98" customFormat="1">
      <c r="A487" s="83"/>
      <c r="B487" s="83"/>
      <c r="D487" s="83"/>
      <c r="E487" s="83"/>
      <c r="G487" s="83"/>
      <c r="H487" s="83"/>
      <c r="I487" s="83"/>
      <c r="J487" s="360"/>
      <c r="K487" s="360"/>
      <c r="L487" s="83"/>
      <c r="M487" s="83"/>
      <c r="N487" s="360"/>
      <c r="O487" s="360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  <c r="AF487" s="359"/>
      <c r="AG487" s="359"/>
      <c r="AH487" s="112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</row>
    <row r="488" spans="1:44" s="98" customFormat="1">
      <c r="A488" s="83"/>
      <c r="B488" s="83"/>
      <c r="D488" s="83"/>
      <c r="E488" s="83"/>
      <c r="G488" s="83"/>
      <c r="H488" s="83"/>
      <c r="I488" s="83"/>
      <c r="J488" s="360"/>
      <c r="K488" s="360"/>
      <c r="L488" s="83"/>
      <c r="M488" s="83"/>
      <c r="N488" s="360"/>
      <c r="O488" s="360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  <c r="AF488" s="359"/>
      <c r="AG488" s="359"/>
      <c r="AH488" s="112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</row>
    <row r="489" spans="1:44" s="98" customFormat="1">
      <c r="A489" s="83"/>
      <c r="B489" s="83"/>
      <c r="D489" s="83"/>
      <c r="E489" s="83"/>
      <c r="G489" s="83"/>
      <c r="H489" s="83"/>
      <c r="I489" s="83"/>
      <c r="J489" s="360"/>
      <c r="K489" s="360"/>
      <c r="L489" s="83"/>
      <c r="M489" s="83"/>
      <c r="N489" s="360"/>
      <c r="O489" s="360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  <c r="AF489" s="359"/>
      <c r="AG489" s="359"/>
      <c r="AH489" s="112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</row>
    <row r="490" spans="1:44" s="98" customFormat="1">
      <c r="A490" s="83"/>
      <c r="B490" s="83"/>
      <c r="D490" s="83"/>
      <c r="E490" s="83"/>
      <c r="G490" s="83"/>
      <c r="H490" s="83"/>
      <c r="I490" s="83"/>
      <c r="J490" s="360"/>
      <c r="K490" s="360"/>
      <c r="L490" s="83"/>
      <c r="M490" s="83"/>
      <c r="N490" s="360"/>
      <c r="O490" s="360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  <c r="AF490" s="359"/>
      <c r="AG490" s="359"/>
      <c r="AH490" s="112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</row>
    <row r="491" spans="1:44" s="98" customFormat="1">
      <c r="A491" s="83"/>
      <c r="B491" s="83"/>
      <c r="D491" s="83"/>
      <c r="E491" s="83"/>
      <c r="G491" s="83"/>
      <c r="H491" s="83"/>
      <c r="I491" s="83"/>
      <c r="J491" s="360"/>
      <c r="K491" s="360"/>
      <c r="L491" s="83"/>
      <c r="M491" s="83"/>
      <c r="N491" s="360"/>
      <c r="O491" s="360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  <c r="AF491" s="359"/>
      <c r="AG491" s="359"/>
      <c r="AH491" s="112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</row>
    <row r="492" spans="1:44" s="98" customFormat="1">
      <c r="A492" s="83"/>
      <c r="B492" s="83"/>
      <c r="D492" s="83"/>
      <c r="E492" s="83"/>
      <c r="G492" s="83"/>
      <c r="H492" s="83"/>
      <c r="I492" s="83"/>
      <c r="J492" s="360"/>
      <c r="K492" s="360"/>
      <c r="L492" s="83"/>
      <c r="M492" s="83"/>
      <c r="N492" s="360"/>
      <c r="O492" s="360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  <c r="AF492" s="359"/>
      <c r="AG492" s="359"/>
      <c r="AH492" s="112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</row>
    <row r="493" spans="1:44" s="98" customFormat="1">
      <c r="A493" s="83"/>
      <c r="B493" s="83"/>
      <c r="D493" s="83"/>
      <c r="E493" s="83"/>
      <c r="G493" s="83"/>
      <c r="H493" s="83"/>
      <c r="I493" s="83"/>
      <c r="J493" s="360"/>
      <c r="K493" s="360"/>
      <c r="L493" s="83"/>
      <c r="M493" s="83"/>
      <c r="N493" s="360"/>
      <c r="O493" s="360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  <c r="AF493" s="359"/>
      <c r="AG493" s="359"/>
      <c r="AH493" s="112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</row>
    <row r="494" spans="1:44" s="98" customFormat="1">
      <c r="A494" s="83"/>
      <c r="B494" s="83"/>
      <c r="D494" s="83"/>
      <c r="E494" s="83"/>
      <c r="G494" s="83"/>
      <c r="H494" s="83"/>
      <c r="I494" s="83"/>
      <c r="J494" s="360"/>
      <c r="K494" s="360"/>
      <c r="L494" s="83"/>
      <c r="M494" s="83"/>
      <c r="N494" s="360"/>
      <c r="O494" s="360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  <c r="AF494" s="359"/>
      <c r="AG494" s="359"/>
      <c r="AH494" s="112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</row>
    <row r="495" spans="1:44" s="98" customFormat="1">
      <c r="A495" s="83"/>
      <c r="B495" s="83"/>
      <c r="D495" s="83"/>
      <c r="E495" s="83"/>
      <c r="G495" s="83"/>
      <c r="H495" s="83"/>
      <c r="I495" s="83"/>
      <c r="J495" s="360"/>
      <c r="K495" s="360"/>
      <c r="L495" s="83"/>
      <c r="M495" s="83"/>
      <c r="N495" s="360"/>
      <c r="O495" s="360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  <c r="AF495" s="359"/>
      <c r="AG495" s="359"/>
      <c r="AH495" s="112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</row>
    <row r="496" spans="1:44" s="98" customFormat="1">
      <c r="A496" s="83"/>
      <c r="B496" s="83"/>
      <c r="D496" s="83"/>
      <c r="E496" s="83"/>
      <c r="G496" s="83"/>
      <c r="H496" s="83"/>
      <c r="I496" s="83"/>
      <c r="J496" s="360"/>
      <c r="K496" s="360"/>
      <c r="L496" s="83"/>
      <c r="M496" s="83"/>
      <c r="N496" s="360"/>
      <c r="O496" s="360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  <c r="AF496" s="359"/>
      <c r="AG496" s="359"/>
      <c r="AH496" s="112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</row>
    <row r="497" spans="1:44" s="98" customFormat="1">
      <c r="A497" s="83"/>
      <c r="B497" s="83"/>
      <c r="D497" s="83"/>
      <c r="E497" s="83"/>
      <c r="G497" s="83"/>
      <c r="H497" s="83"/>
      <c r="I497" s="83"/>
      <c r="J497" s="360"/>
      <c r="K497" s="360"/>
      <c r="L497" s="83"/>
      <c r="M497" s="83"/>
      <c r="N497" s="360"/>
      <c r="O497" s="360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  <c r="AF497" s="359"/>
      <c r="AG497" s="359"/>
      <c r="AH497" s="112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</row>
    <row r="498" spans="1:44" s="98" customFormat="1">
      <c r="A498" s="83"/>
      <c r="B498" s="83"/>
      <c r="D498" s="83"/>
      <c r="E498" s="83"/>
      <c r="G498" s="83"/>
      <c r="H498" s="83"/>
      <c r="I498" s="83"/>
      <c r="J498" s="360"/>
      <c r="K498" s="360"/>
      <c r="L498" s="83"/>
      <c r="M498" s="83"/>
      <c r="N498" s="360"/>
      <c r="O498" s="360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  <c r="AF498" s="359"/>
      <c r="AG498" s="359"/>
      <c r="AH498" s="112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</row>
    <row r="499" spans="1:44" s="98" customFormat="1">
      <c r="A499" s="83"/>
      <c r="B499" s="83"/>
      <c r="D499" s="83"/>
      <c r="E499" s="83"/>
      <c r="G499" s="83"/>
      <c r="H499" s="83"/>
      <c r="I499" s="83"/>
      <c r="J499" s="360"/>
      <c r="K499" s="360"/>
      <c r="L499" s="83"/>
      <c r="M499" s="83"/>
      <c r="N499" s="360"/>
      <c r="O499" s="360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  <c r="AF499" s="359"/>
      <c r="AG499" s="359"/>
      <c r="AH499" s="112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</row>
    <row r="500" spans="1:44" s="98" customFormat="1">
      <c r="A500" s="83"/>
      <c r="B500" s="83"/>
      <c r="D500" s="83"/>
      <c r="E500" s="83"/>
      <c r="G500" s="83"/>
      <c r="H500" s="83"/>
      <c r="I500" s="83"/>
      <c r="J500" s="360"/>
      <c r="K500" s="360"/>
      <c r="L500" s="83"/>
      <c r="M500" s="83"/>
      <c r="N500" s="360"/>
      <c r="O500" s="360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  <c r="AF500" s="359"/>
      <c r="AG500" s="359"/>
      <c r="AH500" s="112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</row>
    <row r="501" spans="1:44" s="98" customFormat="1">
      <c r="A501" s="83"/>
      <c r="B501" s="83"/>
      <c r="D501" s="83"/>
      <c r="E501" s="83"/>
      <c r="G501" s="83"/>
      <c r="H501" s="83"/>
      <c r="I501" s="83"/>
      <c r="J501" s="360"/>
      <c r="K501" s="360"/>
      <c r="L501" s="83"/>
      <c r="M501" s="83"/>
      <c r="N501" s="360"/>
      <c r="O501" s="360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  <c r="AF501" s="359"/>
      <c r="AG501" s="359"/>
      <c r="AH501" s="112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</row>
    <row r="502" spans="1:44" s="98" customFormat="1">
      <c r="A502" s="83"/>
      <c r="B502" s="83"/>
      <c r="D502" s="83"/>
      <c r="E502" s="83"/>
      <c r="G502" s="83"/>
      <c r="H502" s="83"/>
      <c r="I502" s="83"/>
      <c r="J502" s="360"/>
      <c r="K502" s="360"/>
      <c r="L502" s="83"/>
      <c r="M502" s="83"/>
      <c r="N502" s="360"/>
      <c r="O502" s="360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  <c r="AF502" s="359"/>
      <c r="AG502" s="359"/>
      <c r="AH502" s="112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</row>
    <row r="503" spans="1:44" s="98" customFormat="1">
      <c r="A503" s="83"/>
      <c r="B503" s="83"/>
      <c r="D503" s="83"/>
      <c r="E503" s="83"/>
      <c r="G503" s="83"/>
      <c r="H503" s="83"/>
      <c r="I503" s="83"/>
      <c r="J503" s="360"/>
      <c r="K503" s="360"/>
      <c r="L503" s="83"/>
      <c r="M503" s="83"/>
      <c r="N503" s="360"/>
      <c r="O503" s="360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  <c r="AF503" s="359"/>
      <c r="AG503" s="359"/>
      <c r="AH503" s="112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</row>
    <row r="504" spans="1:44" s="98" customFormat="1">
      <c r="A504" s="83"/>
      <c r="B504" s="83"/>
      <c r="D504" s="83"/>
      <c r="E504" s="83"/>
      <c r="G504" s="83"/>
      <c r="H504" s="83"/>
      <c r="I504" s="83"/>
      <c r="J504" s="360"/>
      <c r="K504" s="360"/>
      <c r="L504" s="83"/>
      <c r="M504" s="83"/>
      <c r="N504" s="360"/>
      <c r="O504" s="360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  <c r="AF504" s="359"/>
      <c r="AG504" s="359"/>
      <c r="AH504" s="112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</row>
    <row r="505" spans="1:44" s="98" customFormat="1">
      <c r="A505" s="83"/>
      <c r="B505" s="83"/>
      <c r="D505" s="83"/>
      <c r="E505" s="83"/>
      <c r="G505" s="83"/>
      <c r="H505" s="83"/>
      <c r="I505" s="83"/>
      <c r="J505" s="360"/>
      <c r="K505" s="360"/>
      <c r="L505" s="83"/>
      <c r="M505" s="83"/>
      <c r="N505" s="360"/>
      <c r="O505" s="360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  <c r="AF505" s="359"/>
      <c r="AG505" s="359"/>
      <c r="AH505" s="112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</row>
    <row r="506" spans="1:44" s="98" customFormat="1">
      <c r="A506" s="83"/>
      <c r="B506" s="83"/>
      <c r="D506" s="83"/>
      <c r="E506" s="83"/>
      <c r="G506" s="83"/>
      <c r="H506" s="83"/>
      <c r="I506" s="83"/>
      <c r="J506" s="360"/>
      <c r="K506" s="360"/>
      <c r="L506" s="83"/>
      <c r="M506" s="83"/>
      <c r="N506" s="360"/>
      <c r="O506" s="360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  <c r="AF506" s="359"/>
      <c r="AG506" s="359"/>
      <c r="AH506" s="112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</row>
    <row r="507" spans="1:44" s="98" customFormat="1">
      <c r="A507" s="83"/>
      <c r="B507" s="83"/>
      <c r="D507" s="83"/>
      <c r="E507" s="83"/>
      <c r="G507" s="83"/>
      <c r="H507" s="83"/>
      <c r="I507" s="83"/>
      <c r="J507" s="360"/>
      <c r="K507" s="360"/>
      <c r="L507" s="83"/>
      <c r="M507" s="83"/>
      <c r="N507" s="360"/>
      <c r="O507" s="360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  <c r="AF507" s="359"/>
      <c r="AG507" s="359"/>
      <c r="AH507" s="112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</row>
    <row r="508" spans="1:44" s="98" customFormat="1">
      <c r="A508" s="83"/>
      <c r="B508" s="83"/>
      <c r="D508" s="83"/>
      <c r="E508" s="83"/>
      <c r="G508" s="83"/>
      <c r="H508" s="83"/>
      <c r="I508" s="83"/>
      <c r="J508" s="360"/>
      <c r="K508" s="360"/>
      <c r="L508" s="83"/>
      <c r="M508" s="83"/>
      <c r="N508" s="360"/>
      <c r="O508" s="360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  <c r="AF508" s="359"/>
      <c r="AG508" s="359"/>
      <c r="AH508" s="112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</row>
    <row r="509" spans="1:44" s="98" customFormat="1">
      <c r="A509" s="83"/>
      <c r="B509" s="83"/>
      <c r="D509" s="83"/>
      <c r="E509" s="83"/>
      <c r="G509" s="83"/>
      <c r="H509" s="83"/>
      <c r="I509" s="83"/>
      <c r="J509" s="360"/>
      <c r="K509" s="360"/>
      <c r="L509" s="83"/>
      <c r="M509" s="83"/>
      <c r="N509" s="360"/>
      <c r="O509" s="360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  <c r="AF509" s="359"/>
      <c r="AG509" s="359"/>
      <c r="AH509" s="112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</row>
    <row r="510" spans="1:44" s="98" customFormat="1">
      <c r="A510" s="83"/>
      <c r="B510" s="83"/>
      <c r="D510" s="83"/>
      <c r="E510" s="83"/>
      <c r="G510" s="83"/>
      <c r="H510" s="83"/>
      <c r="I510" s="83"/>
      <c r="J510" s="360"/>
      <c r="K510" s="360"/>
      <c r="L510" s="83"/>
      <c r="M510" s="83"/>
      <c r="N510" s="360"/>
      <c r="O510" s="360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  <c r="AF510" s="359"/>
      <c r="AG510" s="359"/>
      <c r="AH510" s="112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</row>
    <row r="511" spans="1:44" s="98" customFormat="1">
      <c r="A511" s="83"/>
      <c r="B511" s="83"/>
      <c r="D511" s="83"/>
      <c r="E511" s="83"/>
      <c r="G511" s="83"/>
      <c r="H511" s="83"/>
      <c r="I511" s="83"/>
      <c r="J511" s="360"/>
      <c r="K511" s="360"/>
      <c r="L511" s="83"/>
      <c r="M511" s="83"/>
      <c r="N511" s="360"/>
      <c r="O511" s="360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  <c r="AF511" s="359"/>
      <c r="AG511" s="359"/>
      <c r="AH511" s="112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</row>
    <row r="512" spans="1:44" s="98" customFormat="1">
      <c r="A512" s="83"/>
      <c r="B512" s="83"/>
      <c r="D512" s="83"/>
      <c r="E512" s="83"/>
      <c r="G512" s="83"/>
      <c r="H512" s="83"/>
      <c r="I512" s="83"/>
      <c r="J512" s="360"/>
      <c r="K512" s="360"/>
      <c r="L512" s="83"/>
      <c r="M512" s="83"/>
      <c r="N512" s="360"/>
      <c r="O512" s="360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  <c r="AF512" s="359"/>
      <c r="AG512" s="359"/>
      <c r="AH512" s="112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</row>
    <row r="513" spans="1:44" s="98" customFormat="1">
      <c r="A513" s="83"/>
      <c r="B513" s="83"/>
      <c r="D513" s="83"/>
      <c r="E513" s="83"/>
      <c r="G513" s="83"/>
      <c r="H513" s="83"/>
      <c r="I513" s="83"/>
      <c r="J513" s="360"/>
      <c r="K513" s="360"/>
      <c r="L513" s="83"/>
      <c r="M513" s="83"/>
      <c r="N513" s="360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  <c r="AF513" s="359"/>
      <c r="AG513" s="359"/>
      <c r="AH513" s="112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</row>
    <row r="514" spans="1:44" s="98" customFormat="1">
      <c r="A514" s="83"/>
      <c r="B514" s="83"/>
      <c r="D514" s="83"/>
      <c r="E514" s="83"/>
      <c r="G514" s="83"/>
      <c r="H514" s="83"/>
      <c r="I514" s="83"/>
      <c r="J514" s="360"/>
      <c r="K514" s="360"/>
      <c r="L514" s="83"/>
      <c r="M514" s="83"/>
      <c r="N514" s="360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  <c r="AF514" s="359"/>
      <c r="AG514" s="359"/>
      <c r="AH514" s="112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</row>
    <row r="515" spans="1:44" s="98" customFormat="1">
      <c r="A515" s="83"/>
      <c r="B515" s="83"/>
      <c r="D515" s="83"/>
      <c r="E515" s="83"/>
      <c r="G515" s="83"/>
      <c r="H515" s="83"/>
      <c r="I515" s="83"/>
      <c r="J515" s="360"/>
      <c r="K515" s="360"/>
      <c r="L515" s="83"/>
      <c r="M515" s="83"/>
      <c r="N515" s="360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  <c r="AF515" s="359"/>
      <c r="AG515" s="359"/>
      <c r="AH515" s="112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</row>
    <row r="516" spans="1:44" s="98" customFormat="1">
      <c r="A516" s="83"/>
      <c r="B516" s="83"/>
      <c r="D516" s="83"/>
      <c r="E516" s="83"/>
      <c r="G516" s="83"/>
      <c r="H516" s="83"/>
      <c r="I516" s="83"/>
      <c r="J516" s="360"/>
      <c r="K516" s="360"/>
      <c r="L516" s="83"/>
      <c r="M516" s="83"/>
      <c r="N516" s="360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  <c r="AF516" s="359"/>
      <c r="AG516" s="359"/>
      <c r="AH516" s="112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</row>
    <row r="517" spans="1:44" s="98" customFormat="1">
      <c r="A517" s="83"/>
      <c r="B517" s="83"/>
      <c r="D517" s="83"/>
      <c r="E517" s="83"/>
      <c r="G517" s="83"/>
      <c r="H517" s="83"/>
      <c r="I517" s="83"/>
      <c r="J517" s="360"/>
      <c r="K517" s="360"/>
      <c r="L517" s="83"/>
      <c r="M517" s="83"/>
      <c r="N517" s="360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  <c r="AF517" s="359"/>
      <c r="AG517" s="359"/>
      <c r="AH517" s="112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</row>
    <row r="518" spans="1:44" s="98" customFormat="1">
      <c r="A518" s="83"/>
      <c r="B518" s="83"/>
      <c r="D518" s="83"/>
      <c r="E518" s="83"/>
      <c r="G518" s="83"/>
      <c r="H518" s="83"/>
      <c r="I518" s="83"/>
      <c r="J518" s="360"/>
      <c r="K518" s="360"/>
      <c r="L518" s="83"/>
      <c r="M518" s="83"/>
      <c r="N518" s="360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  <c r="AF518" s="359"/>
      <c r="AG518" s="359"/>
      <c r="AH518" s="112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</row>
    <row r="519" spans="1:44" s="98" customFormat="1">
      <c r="A519" s="83"/>
      <c r="B519" s="83"/>
      <c r="D519" s="83"/>
      <c r="E519" s="83"/>
      <c r="G519" s="83"/>
      <c r="H519" s="83"/>
      <c r="I519" s="83"/>
      <c r="J519" s="360"/>
      <c r="K519" s="360"/>
      <c r="L519" s="83"/>
      <c r="M519" s="83"/>
      <c r="N519" s="360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  <c r="AF519" s="359"/>
      <c r="AG519" s="359"/>
      <c r="AH519" s="112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</row>
    <row r="520" spans="1:44" s="98" customFormat="1">
      <c r="A520" s="83"/>
      <c r="B520" s="83"/>
      <c r="D520" s="83"/>
      <c r="E520" s="83"/>
      <c r="G520" s="83"/>
      <c r="H520" s="83"/>
      <c r="I520" s="83"/>
      <c r="J520" s="360"/>
      <c r="K520" s="360"/>
      <c r="L520" s="83"/>
      <c r="M520" s="83"/>
      <c r="N520" s="360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  <c r="AF520" s="359"/>
      <c r="AG520" s="359"/>
      <c r="AH520" s="112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</row>
    <row r="521" spans="1:44" s="98" customFormat="1">
      <c r="A521" s="83"/>
      <c r="B521" s="83"/>
      <c r="D521" s="83"/>
      <c r="E521" s="83"/>
      <c r="G521" s="83"/>
      <c r="H521" s="83"/>
      <c r="I521" s="83"/>
      <c r="J521" s="360"/>
      <c r="K521" s="360"/>
      <c r="L521" s="83"/>
      <c r="M521" s="83"/>
      <c r="N521" s="360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  <c r="AF521" s="359"/>
      <c r="AG521" s="359"/>
      <c r="AH521" s="112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</row>
    <row r="522" spans="1:44" s="98" customFormat="1">
      <c r="A522" s="83"/>
      <c r="B522" s="83"/>
      <c r="D522" s="83"/>
      <c r="E522" s="83"/>
      <c r="G522" s="83"/>
      <c r="H522" s="83"/>
      <c r="I522" s="83"/>
      <c r="J522" s="360"/>
      <c r="K522" s="360"/>
      <c r="L522" s="83"/>
      <c r="M522" s="83"/>
      <c r="N522" s="360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  <c r="AF522" s="359"/>
      <c r="AG522" s="359"/>
      <c r="AH522" s="112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</row>
    <row r="523" spans="1:44" s="98" customFormat="1">
      <c r="A523" s="83"/>
      <c r="B523" s="83"/>
      <c r="D523" s="83"/>
      <c r="E523" s="83"/>
      <c r="G523" s="83"/>
      <c r="H523" s="83"/>
      <c r="I523" s="83"/>
      <c r="J523" s="360"/>
      <c r="K523" s="360"/>
      <c r="L523" s="83"/>
      <c r="M523" s="83"/>
      <c r="N523" s="360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  <c r="AF523" s="359"/>
      <c r="AG523" s="359"/>
      <c r="AH523" s="112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</row>
    <row r="524" spans="1:44" s="98" customFormat="1">
      <c r="A524" s="83"/>
      <c r="B524" s="83"/>
      <c r="D524" s="83"/>
      <c r="E524" s="83"/>
      <c r="G524" s="83"/>
      <c r="H524" s="83"/>
      <c r="I524" s="83"/>
      <c r="J524" s="360"/>
      <c r="K524" s="360"/>
      <c r="L524" s="83"/>
      <c r="M524" s="83"/>
      <c r="N524" s="360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  <c r="AF524" s="359"/>
      <c r="AG524" s="359"/>
      <c r="AH524" s="112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</row>
    <row r="525" spans="1:44" s="98" customFormat="1">
      <c r="A525" s="83"/>
      <c r="B525" s="83"/>
      <c r="D525" s="83"/>
      <c r="E525" s="83"/>
      <c r="G525" s="83"/>
      <c r="H525" s="83"/>
      <c r="I525" s="83"/>
      <c r="J525" s="360"/>
      <c r="K525" s="360"/>
      <c r="L525" s="83"/>
      <c r="M525" s="83"/>
      <c r="N525" s="360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  <c r="AF525" s="359"/>
      <c r="AG525" s="359"/>
      <c r="AH525" s="112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</row>
    <row r="526" spans="1:44" s="98" customFormat="1">
      <c r="A526" s="83"/>
      <c r="B526" s="83"/>
      <c r="D526" s="83"/>
      <c r="E526" s="83"/>
      <c r="G526" s="83"/>
      <c r="H526" s="83"/>
      <c r="I526" s="83"/>
      <c r="J526" s="360"/>
      <c r="K526" s="360"/>
      <c r="L526" s="83"/>
      <c r="M526" s="83"/>
      <c r="N526" s="360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  <c r="AF526" s="359"/>
      <c r="AG526" s="359"/>
      <c r="AH526" s="112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</row>
    <row r="527" spans="1:44" s="98" customFormat="1">
      <c r="A527" s="83"/>
      <c r="B527" s="83"/>
      <c r="D527" s="83"/>
      <c r="E527" s="83"/>
      <c r="G527" s="83"/>
      <c r="H527" s="83"/>
      <c r="I527" s="83"/>
      <c r="J527" s="360"/>
      <c r="K527" s="360"/>
      <c r="L527" s="83"/>
      <c r="M527" s="83"/>
      <c r="N527" s="360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  <c r="AF527" s="359"/>
      <c r="AG527" s="359"/>
      <c r="AH527" s="112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</row>
    <row r="528" spans="1:44" s="98" customFormat="1">
      <c r="A528" s="83"/>
      <c r="B528" s="83"/>
      <c r="D528" s="83"/>
      <c r="E528" s="83"/>
      <c r="G528" s="83"/>
      <c r="H528" s="83"/>
      <c r="I528" s="83"/>
      <c r="J528" s="360"/>
      <c r="K528" s="360"/>
      <c r="L528" s="83"/>
      <c r="M528" s="83"/>
      <c r="N528" s="360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  <c r="AF528" s="359"/>
      <c r="AG528" s="359"/>
      <c r="AH528" s="112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</row>
    <row r="529" spans="1:44" s="98" customFormat="1">
      <c r="A529" s="83"/>
      <c r="B529" s="83"/>
      <c r="D529" s="83"/>
      <c r="E529" s="83"/>
      <c r="G529" s="83"/>
      <c r="H529" s="83"/>
      <c r="I529" s="83"/>
      <c r="J529" s="360"/>
      <c r="K529" s="360"/>
      <c r="L529" s="83"/>
      <c r="M529" s="83"/>
      <c r="N529" s="360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  <c r="AF529" s="359"/>
      <c r="AG529" s="359"/>
      <c r="AH529" s="112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</row>
    <row r="530" spans="1:44" s="98" customFormat="1">
      <c r="A530" s="83"/>
      <c r="B530" s="83"/>
      <c r="D530" s="83"/>
      <c r="E530" s="83"/>
      <c r="G530" s="83"/>
      <c r="H530" s="83"/>
      <c r="I530" s="83"/>
      <c r="J530" s="360"/>
      <c r="K530" s="360"/>
      <c r="L530" s="83"/>
      <c r="M530" s="83"/>
      <c r="N530" s="360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  <c r="AF530" s="359"/>
      <c r="AG530" s="359"/>
      <c r="AH530" s="112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</row>
    <row r="531" spans="1:44" s="98" customFormat="1">
      <c r="A531" s="83"/>
      <c r="B531" s="83"/>
      <c r="D531" s="83"/>
      <c r="E531" s="83"/>
      <c r="G531" s="83"/>
      <c r="H531" s="83"/>
      <c r="I531" s="83"/>
      <c r="J531" s="360"/>
      <c r="K531" s="360"/>
      <c r="L531" s="83"/>
      <c r="M531" s="83"/>
      <c r="N531" s="360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  <c r="AF531" s="359"/>
      <c r="AG531" s="359"/>
      <c r="AH531" s="112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</row>
    <row r="532" spans="1:44" s="98" customFormat="1">
      <c r="A532" s="83"/>
      <c r="B532" s="83"/>
      <c r="D532" s="83"/>
      <c r="E532" s="83"/>
      <c r="G532" s="83"/>
      <c r="H532" s="83"/>
      <c r="I532" s="83"/>
      <c r="J532" s="360"/>
      <c r="K532" s="360"/>
      <c r="L532" s="83"/>
      <c r="M532" s="83"/>
      <c r="N532" s="360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  <c r="AF532" s="359"/>
      <c r="AG532" s="359"/>
      <c r="AH532" s="112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</row>
    <row r="533" spans="1:44" s="98" customFormat="1">
      <c r="A533" s="83"/>
      <c r="B533" s="83"/>
      <c r="D533" s="83"/>
      <c r="E533" s="83"/>
      <c r="G533" s="83"/>
      <c r="H533" s="83"/>
      <c r="I533" s="83"/>
      <c r="J533" s="360"/>
      <c r="K533" s="360"/>
      <c r="L533" s="83"/>
      <c r="M533" s="83"/>
      <c r="N533" s="360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  <c r="AF533" s="359"/>
      <c r="AG533" s="359"/>
      <c r="AH533" s="112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</row>
    <row r="534" spans="1:44" s="98" customFormat="1">
      <c r="A534" s="83"/>
      <c r="B534" s="83"/>
      <c r="D534" s="83"/>
      <c r="E534" s="83"/>
      <c r="G534" s="83"/>
      <c r="H534" s="83"/>
      <c r="I534" s="83"/>
      <c r="J534" s="360"/>
      <c r="K534" s="360"/>
      <c r="L534" s="83"/>
      <c r="M534" s="83"/>
      <c r="N534" s="360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  <c r="AF534" s="359"/>
      <c r="AG534" s="359"/>
      <c r="AH534" s="112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</row>
    <row r="535" spans="1:44" s="98" customFormat="1">
      <c r="A535" s="83"/>
      <c r="B535" s="83"/>
      <c r="D535" s="83"/>
      <c r="E535" s="83"/>
      <c r="G535" s="83"/>
      <c r="H535" s="83"/>
      <c r="I535" s="83"/>
      <c r="J535" s="360"/>
      <c r="K535" s="360"/>
      <c r="L535" s="83"/>
      <c r="M535" s="83"/>
      <c r="N535" s="360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  <c r="AF535" s="359"/>
      <c r="AG535" s="359"/>
      <c r="AH535" s="112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</row>
    <row r="536" spans="1:44" s="98" customFormat="1">
      <c r="A536" s="83"/>
      <c r="B536" s="83"/>
      <c r="D536" s="83"/>
      <c r="E536" s="83"/>
      <c r="G536" s="83"/>
      <c r="H536" s="83"/>
      <c r="I536" s="83"/>
      <c r="J536" s="360"/>
      <c r="K536" s="360"/>
      <c r="L536" s="83"/>
      <c r="M536" s="83"/>
      <c r="N536" s="360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  <c r="AF536" s="359"/>
      <c r="AG536" s="359"/>
      <c r="AH536" s="112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</row>
    <row r="537" spans="1:44" s="98" customFormat="1">
      <c r="A537" s="83"/>
      <c r="B537" s="83"/>
      <c r="D537" s="83"/>
      <c r="E537" s="83"/>
      <c r="G537" s="83"/>
      <c r="H537" s="83"/>
      <c r="I537" s="83"/>
      <c r="J537" s="360"/>
      <c r="K537" s="360"/>
      <c r="L537" s="83"/>
      <c r="M537" s="83"/>
      <c r="N537" s="360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  <c r="AF537" s="359"/>
      <c r="AG537" s="359"/>
      <c r="AH537" s="112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</row>
    <row r="538" spans="1:44" s="98" customFormat="1">
      <c r="A538" s="83"/>
      <c r="B538" s="83"/>
      <c r="D538" s="83"/>
      <c r="E538" s="83"/>
      <c r="G538" s="83"/>
      <c r="H538" s="83"/>
      <c r="I538" s="83"/>
      <c r="J538" s="360"/>
      <c r="K538" s="360"/>
      <c r="L538" s="83"/>
      <c r="M538" s="83"/>
      <c r="N538" s="360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  <c r="AF538" s="359"/>
      <c r="AG538" s="359"/>
      <c r="AH538" s="112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</row>
    <row r="539" spans="1:44" s="98" customFormat="1">
      <c r="A539" s="83"/>
      <c r="B539" s="83"/>
      <c r="D539" s="83"/>
      <c r="E539" s="83"/>
      <c r="G539" s="83"/>
      <c r="H539" s="83"/>
      <c r="I539" s="83"/>
      <c r="J539" s="360"/>
      <c r="K539" s="360"/>
      <c r="L539" s="83"/>
      <c r="M539" s="83"/>
      <c r="N539" s="360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  <c r="AF539" s="359"/>
      <c r="AG539" s="359"/>
      <c r="AH539" s="112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</row>
    <row r="540" spans="1:44" s="98" customFormat="1">
      <c r="A540" s="83"/>
      <c r="B540" s="83"/>
      <c r="D540" s="83"/>
      <c r="E540" s="83"/>
      <c r="G540" s="83"/>
      <c r="H540" s="83"/>
      <c r="I540" s="83"/>
      <c r="J540" s="360"/>
      <c r="K540" s="360"/>
      <c r="L540" s="83"/>
      <c r="M540" s="83"/>
      <c r="N540" s="360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  <c r="AF540" s="359"/>
      <c r="AG540" s="359"/>
      <c r="AH540" s="112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</row>
    <row r="541" spans="1:44" s="98" customFormat="1">
      <c r="A541" s="83"/>
      <c r="B541" s="83"/>
      <c r="D541" s="83"/>
      <c r="E541" s="83"/>
      <c r="G541" s="83"/>
      <c r="H541" s="83"/>
      <c r="I541" s="83"/>
      <c r="J541" s="360"/>
      <c r="K541" s="360"/>
      <c r="L541" s="83"/>
      <c r="M541" s="83"/>
      <c r="N541" s="360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  <c r="AF541" s="359"/>
      <c r="AG541" s="359"/>
      <c r="AH541" s="112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</row>
    <row r="542" spans="1:44" s="98" customFormat="1">
      <c r="A542" s="83"/>
      <c r="B542" s="83"/>
      <c r="D542" s="83"/>
      <c r="E542" s="83"/>
      <c r="G542" s="83"/>
      <c r="H542" s="83"/>
      <c r="I542" s="83"/>
      <c r="J542" s="360"/>
      <c r="K542" s="360"/>
      <c r="L542" s="83"/>
      <c r="M542" s="83"/>
      <c r="N542" s="360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  <c r="AF542" s="359"/>
      <c r="AG542" s="359"/>
      <c r="AH542" s="112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</row>
    <row r="543" spans="1:44" s="98" customFormat="1">
      <c r="A543" s="83"/>
      <c r="B543" s="83"/>
      <c r="D543" s="83"/>
      <c r="E543" s="83"/>
      <c r="G543" s="83"/>
      <c r="H543" s="83"/>
      <c r="I543" s="83"/>
      <c r="J543" s="360"/>
      <c r="K543" s="360"/>
      <c r="L543" s="83"/>
      <c r="M543" s="83"/>
      <c r="N543" s="360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  <c r="AF543" s="359"/>
      <c r="AG543" s="359"/>
      <c r="AH543" s="112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</row>
    <row r="544" spans="1:44" s="98" customFormat="1">
      <c r="A544" s="83"/>
      <c r="B544" s="83"/>
      <c r="D544" s="83"/>
      <c r="E544" s="83"/>
      <c r="G544" s="83"/>
      <c r="H544" s="83"/>
      <c r="I544" s="83"/>
      <c r="J544" s="360"/>
      <c r="K544" s="360"/>
      <c r="L544" s="83"/>
      <c r="M544" s="83"/>
      <c r="N544" s="360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  <c r="AF544" s="359"/>
      <c r="AG544" s="359"/>
      <c r="AH544" s="112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</row>
    <row r="545" spans="1:44" s="98" customFormat="1">
      <c r="A545" s="83"/>
      <c r="B545" s="83"/>
      <c r="D545" s="83"/>
      <c r="E545" s="83"/>
      <c r="G545" s="83"/>
      <c r="H545" s="83"/>
      <c r="I545" s="83"/>
      <c r="J545" s="360"/>
      <c r="K545" s="360"/>
      <c r="L545" s="83"/>
      <c r="M545" s="83"/>
      <c r="N545" s="360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  <c r="AF545" s="359"/>
      <c r="AG545" s="359"/>
      <c r="AH545" s="112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</row>
    <row r="546" spans="1:44" s="98" customFormat="1">
      <c r="A546" s="83"/>
      <c r="B546" s="83"/>
      <c r="D546" s="83"/>
      <c r="E546" s="83"/>
      <c r="G546" s="83"/>
      <c r="H546" s="83"/>
      <c r="I546" s="83"/>
      <c r="J546" s="360"/>
      <c r="K546" s="360"/>
      <c r="L546" s="83"/>
      <c r="M546" s="83"/>
      <c r="N546" s="360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  <c r="AF546" s="359"/>
      <c r="AG546" s="359"/>
      <c r="AH546" s="112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</row>
    <row r="547" spans="1:44" s="98" customFormat="1">
      <c r="A547" s="83"/>
      <c r="B547" s="83"/>
      <c r="D547" s="83"/>
      <c r="E547" s="83"/>
      <c r="G547" s="83"/>
      <c r="H547" s="83"/>
      <c r="I547" s="83"/>
      <c r="J547" s="360"/>
      <c r="K547" s="360"/>
      <c r="L547" s="83"/>
      <c r="M547" s="83"/>
      <c r="N547" s="360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  <c r="AF547" s="359"/>
      <c r="AG547" s="359"/>
      <c r="AH547" s="112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</row>
    <row r="548" spans="1:44" s="98" customFormat="1">
      <c r="A548" s="83"/>
      <c r="B548" s="83"/>
      <c r="D548" s="83"/>
      <c r="E548" s="83"/>
      <c r="G548" s="83"/>
      <c r="H548" s="83"/>
      <c r="I548" s="83"/>
      <c r="J548" s="360"/>
      <c r="K548" s="360"/>
      <c r="L548" s="83"/>
      <c r="M548" s="83"/>
      <c r="N548" s="360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  <c r="AF548" s="359"/>
      <c r="AG548" s="359"/>
      <c r="AH548" s="112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</row>
    <row r="549" spans="1:44" s="98" customFormat="1">
      <c r="A549" s="83"/>
      <c r="B549" s="83"/>
      <c r="D549" s="83"/>
      <c r="E549" s="83"/>
      <c r="G549" s="83"/>
      <c r="H549" s="83"/>
      <c r="I549" s="83"/>
      <c r="J549" s="360"/>
      <c r="K549" s="360"/>
      <c r="L549" s="83"/>
      <c r="M549" s="83"/>
      <c r="N549" s="360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  <c r="AF549" s="359"/>
      <c r="AG549" s="359"/>
      <c r="AH549" s="112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</row>
    <row r="550" spans="1:44" s="98" customFormat="1">
      <c r="A550" s="83"/>
      <c r="B550" s="83"/>
      <c r="D550" s="83"/>
      <c r="E550" s="83"/>
      <c r="G550" s="83"/>
      <c r="H550" s="83"/>
      <c r="I550" s="83"/>
      <c r="J550" s="360"/>
      <c r="K550" s="360"/>
      <c r="L550" s="83"/>
      <c r="M550" s="83"/>
      <c r="N550" s="360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  <c r="AF550" s="359"/>
      <c r="AG550" s="359"/>
      <c r="AH550" s="112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</row>
    <row r="551" spans="1:44" s="98" customFormat="1">
      <c r="A551" s="83"/>
      <c r="B551" s="83"/>
      <c r="D551" s="83"/>
      <c r="E551" s="83"/>
      <c r="G551" s="83"/>
      <c r="H551" s="83"/>
      <c r="I551" s="83"/>
      <c r="J551" s="360"/>
      <c r="K551" s="360"/>
      <c r="L551" s="83"/>
      <c r="M551" s="83"/>
      <c r="N551" s="360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  <c r="AF551" s="359"/>
      <c r="AG551" s="359"/>
      <c r="AH551" s="112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</row>
    <row r="552" spans="1:44" s="98" customFormat="1">
      <c r="A552" s="83"/>
      <c r="B552" s="83"/>
      <c r="D552" s="83"/>
      <c r="E552" s="83"/>
      <c r="G552" s="83"/>
      <c r="H552" s="83"/>
      <c r="I552" s="83"/>
      <c r="J552" s="360"/>
      <c r="K552" s="360"/>
      <c r="L552" s="83"/>
      <c r="M552" s="83"/>
      <c r="N552" s="360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  <c r="AF552" s="359"/>
      <c r="AG552" s="359"/>
      <c r="AH552" s="112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</row>
    <row r="553" spans="1:44" s="98" customFormat="1">
      <c r="A553" s="83"/>
      <c r="B553" s="83"/>
      <c r="D553" s="83"/>
      <c r="E553" s="83"/>
      <c r="G553" s="83"/>
      <c r="H553" s="83"/>
      <c r="I553" s="83"/>
      <c r="J553" s="360"/>
      <c r="K553" s="360"/>
      <c r="L553" s="83"/>
      <c r="M553" s="83"/>
      <c r="N553" s="360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  <c r="AF553" s="359"/>
      <c r="AG553" s="359"/>
      <c r="AH553" s="112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</row>
    <row r="554" spans="1:44" s="98" customFormat="1">
      <c r="A554" s="83"/>
      <c r="B554" s="83"/>
      <c r="D554" s="83"/>
      <c r="E554" s="83"/>
      <c r="G554" s="83"/>
      <c r="H554" s="83"/>
      <c r="I554" s="83"/>
      <c r="J554" s="360"/>
      <c r="K554" s="360"/>
      <c r="L554" s="83"/>
      <c r="M554" s="83"/>
      <c r="N554" s="360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  <c r="AF554" s="359"/>
      <c r="AG554" s="359"/>
      <c r="AH554" s="112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</row>
    <row r="555" spans="1:44" s="98" customFormat="1">
      <c r="A555" s="83"/>
      <c r="B555" s="83"/>
      <c r="D555" s="83"/>
      <c r="E555" s="83"/>
      <c r="G555" s="83"/>
      <c r="H555" s="83"/>
      <c r="I555" s="83"/>
      <c r="J555" s="360"/>
      <c r="K555" s="360"/>
      <c r="L555" s="83"/>
      <c r="M555" s="83"/>
      <c r="N555" s="360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  <c r="AF555" s="359"/>
      <c r="AG555" s="359"/>
      <c r="AH555" s="112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</row>
    <row r="556" spans="1:44" s="98" customFormat="1">
      <c r="A556" s="83"/>
      <c r="B556" s="83"/>
      <c r="D556" s="83"/>
      <c r="E556" s="83"/>
      <c r="G556" s="83"/>
      <c r="H556" s="83"/>
      <c r="I556" s="83"/>
      <c r="J556" s="360"/>
      <c r="K556" s="360"/>
      <c r="L556" s="83"/>
      <c r="M556" s="83"/>
      <c r="N556" s="360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  <c r="AF556" s="359"/>
      <c r="AG556" s="359"/>
      <c r="AH556" s="112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</row>
    <row r="557" spans="1:44" s="98" customFormat="1">
      <c r="A557" s="83"/>
      <c r="B557" s="83"/>
      <c r="D557" s="83"/>
      <c r="E557" s="83"/>
      <c r="G557" s="83"/>
      <c r="H557" s="83"/>
      <c r="I557" s="83"/>
      <c r="J557" s="360"/>
      <c r="K557" s="360"/>
      <c r="L557" s="83"/>
      <c r="M557" s="83"/>
      <c r="N557" s="360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  <c r="AF557" s="359"/>
      <c r="AG557" s="359"/>
      <c r="AH557" s="112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</row>
    <row r="558" spans="1:44" s="98" customFormat="1">
      <c r="A558" s="83"/>
      <c r="B558" s="83"/>
      <c r="D558" s="83"/>
      <c r="E558" s="83"/>
      <c r="G558" s="83"/>
      <c r="H558" s="83"/>
      <c r="I558" s="83"/>
      <c r="J558" s="360"/>
      <c r="K558" s="360"/>
      <c r="L558" s="83"/>
      <c r="M558" s="83"/>
      <c r="N558" s="360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  <c r="AF558" s="359"/>
      <c r="AG558" s="359"/>
      <c r="AH558" s="112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</row>
    <row r="559" spans="1:44" s="98" customFormat="1">
      <c r="A559" s="83"/>
      <c r="B559" s="83"/>
      <c r="D559" s="83"/>
      <c r="E559" s="83"/>
      <c r="G559" s="83"/>
      <c r="H559" s="83"/>
      <c r="I559" s="83"/>
      <c r="J559" s="360"/>
      <c r="K559" s="360"/>
      <c r="L559" s="83"/>
      <c r="M559" s="83"/>
      <c r="N559" s="360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  <c r="AF559" s="359"/>
      <c r="AG559" s="359"/>
      <c r="AH559" s="112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</row>
    <row r="560" spans="1:44" s="98" customFormat="1">
      <c r="A560" s="83"/>
      <c r="B560" s="83"/>
      <c r="D560" s="83"/>
      <c r="E560" s="83"/>
      <c r="G560" s="83"/>
      <c r="H560" s="83"/>
      <c r="I560" s="83"/>
      <c r="J560" s="360"/>
      <c r="K560" s="360"/>
      <c r="L560" s="83"/>
      <c r="M560" s="83"/>
      <c r="N560" s="360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  <c r="AF560" s="359"/>
      <c r="AG560" s="359"/>
      <c r="AH560" s="112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</row>
    <row r="561" spans="1:44" s="98" customFormat="1">
      <c r="A561" s="83"/>
      <c r="B561" s="83"/>
      <c r="D561" s="83"/>
      <c r="E561" s="83"/>
      <c r="G561" s="83"/>
      <c r="H561" s="83"/>
      <c r="I561" s="83"/>
      <c r="J561" s="360"/>
      <c r="K561" s="360"/>
      <c r="L561" s="83"/>
      <c r="M561" s="83"/>
      <c r="N561" s="360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  <c r="AF561" s="359"/>
      <c r="AG561" s="359"/>
      <c r="AH561" s="112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</row>
    <row r="562" spans="1:44" s="98" customFormat="1">
      <c r="A562" s="83"/>
      <c r="B562" s="83"/>
      <c r="D562" s="83"/>
      <c r="E562" s="83"/>
      <c r="G562" s="83"/>
      <c r="H562" s="83"/>
      <c r="I562" s="83"/>
      <c r="J562" s="360"/>
      <c r="K562" s="360"/>
      <c r="L562" s="83"/>
      <c r="M562" s="83"/>
      <c r="N562" s="360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  <c r="AF562" s="359"/>
      <c r="AG562" s="359"/>
      <c r="AH562" s="112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</row>
    <row r="563" spans="1:44" s="98" customFormat="1">
      <c r="A563" s="83"/>
      <c r="B563" s="83"/>
      <c r="D563" s="83"/>
      <c r="E563" s="83"/>
      <c r="G563" s="83"/>
      <c r="H563" s="83"/>
      <c r="I563" s="83"/>
      <c r="J563" s="360"/>
      <c r="K563" s="360"/>
      <c r="L563" s="83"/>
      <c r="M563" s="83"/>
      <c r="N563" s="360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  <c r="AF563" s="359"/>
      <c r="AG563" s="359"/>
      <c r="AH563" s="112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</row>
    <row r="564" spans="1:44" s="98" customFormat="1">
      <c r="A564" s="83"/>
      <c r="B564" s="83"/>
      <c r="D564" s="83"/>
      <c r="E564" s="83"/>
      <c r="G564" s="83"/>
      <c r="H564" s="83"/>
      <c r="I564" s="83"/>
      <c r="J564" s="360"/>
      <c r="K564" s="360"/>
      <c r="L564" s="83"/>
      <c r="M564" s="83"/>
      <c r="N564" s="360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  <c r="AF564" s="359"/>
      <c r="AG564" s="359"/>
      <c r="AH564" s="112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</row>
    <row r="565" spans="1:44" s="98" customFormat="1">
      <c r="A565" s="83"/>
      <c r="B565" s="83"/>
      <c r="D565" s="83"/>
      <c r="E565" s="83"/>
      <c r="G565" s="83"/>
      <c r="H565" s="83"/>
      <c r="I565" s="83"/>
      <c r="J565" s="360"/>
      <c r="K565" s="360"/>
      <c r="L565" s="83"/>
      <c r="M565" s="83"/>
      <c r="N565" s="360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  <c r="AF565" s="359"/>
      <c r="AG565" s="359"/>
      <c r="AH565" s="112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</row>
    <row r="566" spans="1:44" s="98" customFormat="1">
      <c r="A566" s="83"/>
      <c r="B566" s="83"/>
      <c r="D566" s="83"/>
      <c r="E566" s="83"/>
      <c r="G566" s="83"/>
      <c r="H566" s="83"/>
      <c r="I566" s="83"/>
      <c r="J566" s="360"/>
      <c r="K566" s="360"/>
      <c r="L566" s="83"/>
      <c r="M566" s="83"/>
      <c r="N566" s="360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  <c r="AF566" s="359"/>
      <c r="AG566" s="359"/>
      <c r="AH566" s="112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</row>
    <row r="567" spans="1:44" s="98" customFormat="1">
      <c r="A567" s="83"/>
      <c r="B567" s="83"/>
      <c r="D567" s="83"/>
      <c r="E567" s="83"/>
      <c r="G567" s="83"/>
      <c r="H567" s="83"/>
      <c r="I567" s="83"/>
      <c r="J567" s="360"/>
      <c r="K567" s="360"/>
      <c r="L567" s="83"/>
      <c r="M567" s="83"/>
      <c r="N567" s="360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  <c r="AF567" s="359"/>
      <c r="AG567" s="359"/>
      <c r="AH567" s="112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</row>
    <row r="568" spans="1:44" s="98" customFormat="1">
      <c r="A568" s="83"/>
      <c r="B568" s="83"/>
      <c r="D568" s="83"/>
      <c r="E568" s="83"/>
      <c r="G568" s="83"/>
      <c r="H568" s="83"/>
      <c r="I568" s="83"/>
      <c r="J568" s="360"/>
      <c r="K568" s="360"/>
      <c r="L568" s="83"/>
      <c r="M568" s="83"/>
      <c r="N568" s="360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  <c r="AF568" s="359"/>
      <c r="AG568" s="359"/>
      <c r="AH568" s="112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</row>
    <row r="569" spans="1:44" s="98" customFormat="1">
      <c r="A569" s="83"/>
      <c r="B569" s="83"/>
      <c r="D569" s="83"/>
      <c r="E569" s="83"/>
      <c r="G569" s="83"/>
      <c r="H569" s="83"/>
      <c r="I569" s="83"/>
      <c r="J569" s="360"/>
      <c r="K569" s="360"/>
      <c r="L569" s="83"/>
      <c r="M569" s="83"/>
      <c r="N569" s="360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  <c r="AF569" s="359"/>
      <c r="AG569" s="359"/>
      <c r="AH569" s="112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</row>
    <row r="570" spans="1:44" s="98" customFormat="1">
      <c r="A570" s="83"/>
      <c r="B570" s="83"/>
      <c r="D570" s="83"/>
      <c r="E570" s="83"/>
      <c r="G570" s="83"/>
      <c r="H570" s="83"/>
      <c r="I570" s="83"/>
      <c r="J570" s="360"/>
      <c r="K570" s="360"/>
      <c r="L570" s="83"/>
      <c r="M570" s="83"/>
      <c r="N570" s="360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  <c r="AF570" s="359"/>
      <c r="AG570" s="359"/>
      <c r="AH570" s="112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</row>
    <row r="571" spans="1:44" s="98" customFormat="1">
      <c r="A571" s="83"/>
      <c r="B571" s="83"/>
      <c r="D571" s="83"/>
      <c r="E571" s="83"/>
      <c r="G571" s="83"/>
      <c r="H571" s="83"/>
      <c r="I571" s="83"/>
      <c r="J571" s="360"/>
      <c r="K571" s="360"/>
      <c r="L571" s="83"/>
      <c r="M571" s="83"/>
      <c r="N571" s="360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  <c r="AF571" s="359"/>
      <c r="AG571" s="359"/>
      <c r="AH571" s="112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</row>
    <row r="572" spans="1:44" s="98" customFormat="1">
      <c r="A572" s="83"/>
      <c r="B572" s="83"/>
      <c r="D572" s="83"/>
      <c r="E572" s="83"/>
      <c r="G572" s="83"/>
      <c r="H572" s="83"/>
      <c r="I572" s="83"/>
      <c r="J572" s="360"/>
      <c r="K572" s="360"/>
      <c r="L572" s="83"/>
      <c r="M572" s="83"/>
      <c r="N572" s="360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  <c r="AF572" s="359"/>
      <c r="AG572" s="359"/>
      <c r="AH572" s="112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</row>
    <row r="573" spans="1:44" s="98" customFormat="1">
      <c r="A573" s="83"/>
      <c r="B573" s="83"/>
      <c r="D573" s="83"/>
      <c r="E573" s="83"/>
      <c r="G573" s="83"/>
      <c r="H573" s="83"/>
      <c r="I573" s="83"/>
      <c r="J573" s="360"/>
      <c r="K573" s="360"/>
      <c r="L573" s="83"/>
      <c r="M573" s="83"/>
      <c r="N573" s="360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  <c r="AF573" s="359"/>
      <c r="AG573" s="359"/>
      <c r="AH573" s="112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</row>
    <row r="574" spans="1:44" s="98" customFormat="1">
      <c r="A574" s="83"/>
      <c r="B574" s="83"/>
      <c r="D574" s="83"/>
      <c r="E574" s="83"/>
      <c r="G574" s="83"/>
      <c r="H574" s="83"/>
      <c r="I574" s="83"/>
      <c r="J574" s="360"/>
      <c r="K574" s="360"/>
      <c r="L574" s="83"/>
      <c r="M574" s="83"/>
      <c r="N574" s="360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  <c r="AF574" s="359"/>
      <c r="AG574" s="359"/>
      <c r="AH574" s="112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</row>
    <row r="575" spans="1:44" s="98" customFormat="1">
      <c r="A575" s="83"/>
      <c r="B575" s="83"/>
      <c r="D575" s="83"/>
      <c r="E575" s="83"/>
      <c r="G575" s="83"/>
      <c r="H575" s="83"/>
      <c r="I575" s="83"/>
      <c r="J575" s="360"/>
      <c r="K575" s="360"/>
      <c r="L575" s="83"/>
      <c r="M575" s="83"/>
      <c r="N575" s="360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  <c r="AF575" s="359"/>
      <c r="AG575" s="359"/>
      <c r="AH575" s="112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</row>
    <row r="576" spans="1:44" s="98" customFormat="1">
      <c r="A576" s="83"/>
      <c r="B576" s="83"/>
      <c r="D576" s="83"/>
      <c r="E576" s="83"/>
      <c r="G576" s="83"/>
      <c r="H576" s="83"/>
      <c r="I576" s="83"/>
      <c r="J576" s="360"/>
      <c r="K576" s="360"/>
      <c r="L576" s="83"/>
      <c r="M576" s="83"/>
      <c r="N576" s="360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  <c r="AF576" s="359"/>
      <c r="AG576" s="359"/>
      <c r="AH576" s="112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</row>
    <row r="577" spans="1:44" s="98" customFormat="1">
      <c r="A577" s="83"/>
      <c r="B577" s="83"/>
      <c r="D577" s="83"/>
      <c r="E577" s="83"/>
      <c r="G577" s="83"/>
      <c r="H577" s="83"/>
      <c r="I577" s="83"/>
      <c r="J577" s="360"/>
      <c r="K577" s="360"/>
      <c r="L577" s="83"/>
      <c r="M577" s="83"/>
      <c r="N577" s="360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  <c r="AF577" s="359"/>
      <c r="AG577" s="359"/>
      <c r="AH577" s="112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</row>
    <row r="578" spans="1:44" s="98" customFormat="1">
      <c r="A578" s="83"/>
      <c r="B578" s="83"/>
      <c r="D578" s="83"/>
      <c r="E578" s="83"/>
      <c r="G578" s="83"/>
      <c r="H578" s="83"/>
      <c r="I578" s="83"/>
      <c r="J578" s="360"/>
      <c r="K578" s="360"/>
      <c r="L578" s="83"/>
      <c r="M578" s="83"/>
      <c r="N578" s="360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  <c r="AF578" s="359"/>
      <c r="AG578" s="359"/>
      <c r="AH578" s="112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</row>
    <row r="579" spans="1:44" s="98" customFormat="1">
      <c r="A579" s="83"/>
      <c r="B579" s="83"/>
      <c r="D579" s="83"/>
      <c r="E579" s="83"/>
      <c r="G579" s="83"/>
      <c r="H579" s="83"/>
      <c r="I579" s="83"/>
      <c r="J579" s="360"/>
      <c r="K579" s="360"/>
      <c r="L579" s="83"/>
      <c r="M579" s="83"/>
      <c r="N579" s="360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  <c r="AF579" s="359"/>
      <c r="AG579" s="359"/>
      <c r="AH579" s="112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</row>
    <row r="580" spans="1:44" s="98" customFormat="1">
      <c r="A580" s="83"/>
      <c r="B580" s="83"/>
      <c r="D580" s="83"/>
      <c r="E580" s="83"/>
      <c r="G580" s="83"/>
      <c r="H580" s="83"/>
      <c r="I580" s="83"/>
      <c r="J580" s="360"/>
      <c r="K580" s="360"/>
      <c r="L580" s="83"/>
      <c r="M580" s="83"/>
      <c r="N580" s="360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  <c r="AF580" s="359"/>
      <c r="AG580" s="359"/>
      <c r="AH580" s="112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</row>
    <row r="581" spans="1:44" s="98" customFormat="1">
      <c r="A581" s="83"/>
      <c r="B581" s="83"/>
      <c r="D581" s="83"/>
      <c r="E581" s="83"/>
      <c r="G581" s="83"/>
      <c r="H581" s="83"/>
      <c r="I581" s="83"/>
      <c r="J581" s="360"/>
      <c r="K581" s="360"/>
      <c r="L581" s="83"/>
      <c r="M581" s="83"/>
      <c r="N581" s="360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  <c r="AF581" s="359"/>
      <c r="AG581" s="359"/>
      <c r="AH581" s="112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</row>
    <row r="582" spans="1:44" s="98" customFormat="1">
      <c r="A582" s="83"/>
      <c r="B582" s="83"/>
      <c r="D582" s="83"/>
      <c r="E582" s="83"/>
      <c r="G582" s="83"/>
      <c r="H582" s="83"/>
      <c r="I582" s="83"/>
      <c r="J582" s="360"/>
      <c r="K582" s="360"/>
      <c r="L582" s="83"/>
      <c r="M582" s="83"/>
      <c r="N582" s="360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  <c r="AF582" s="359"/>
      <c r="AG582" s="359"/>
      <c r="AH582" s="112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</row>
    <row r="583" spans="1:44" s="98" customFormat="1">
      <c r="A583" s="83"/>
      <c r="B583" s="83"/>
      <c r="D583" s="83"/>
      <c r="E583" s="83"/>
      <c r="G583" s="83"/>
      <c r="H583" s="83"/>
      <c r="I583" s="83"/>
      <c r="J583" s="360"/>
      <c r="K583" s="360"/>
      <c r="L583" s="83"/>
      <c r="M583" s="83"/>
      <c r="N583" s="360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  <c r="AF583" s="359"/>
      <c r="AG583" s="359"/>
      <c r="AH583" s="112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</row>
    <row r="584" spans="1:44" s="98" customFormat="1">
      <c r="A584" s="83"/>
      <c r="B584" s="83"/>
      <c r="D584" s="83"/>
      <c r="E584" s="83"/>
      <c r="G584" s="83"/>
      <c r="H584" s="83"/>
      <c r="I584" s="83"/>
      <c r="J584" s="360"/>
      <c r="K584" s="360"/>
      <c r="L584" s="83"/>
      <c r="M584" s="83"/>
      <c r="N584" s="360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  <c r="AF584" s="359"/>
      <c r="AG584" s="359"/>
      <c r="AH584" s="112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</row>
    <row r="585" spans="1:44" s="98" customFormat="1">
      <c r="A585" s="83"/>
      <c r="B585" s="83"/>
      <c r="D585" s="83"/>
      <c r="E585" s="83"/>
      <c r="G585" s="83"/>
      <c r="H585" s="83"/>
      <c r="I585" s="83"/>
      <c r="J585" s="360"/>
      <c r="K585" s="360"/>
      <c r="L585" s="83"/>
      <c r="M585" s="83"/>
      <c r="N585" s="360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  <c r="AF585" s="359"/>
      <c r="AG585" s="359"/>
      <c r="AH585" s="112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</row>
    <row r="586" spans="1:44" s="98" customFormat="1">
      <c r="A586" s="83"/>
      <c r="B586" s="83"/>
      <c r="D586" s="83"/>
      <c r="E586" s="83"/>
      <c r="G586" s="83"/>
      <c r="H586" s="83"/>
      <c r="I586" s="83"/>
      <c r="J586" s="360"/>
      <c r="K586" s="360"/>
      <c r="L586" s="83"/>
      <c r="M586" s="83"/>
      <c r="N586" s="360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  <c r="AF586" s="359"/>
      <c r="AG586" s="359"/>
      <c r="AH586" s="112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</row>
    <row r="587" spans="1:44" s="98" customFormat="1">
      <c r="A587" s="83"/>
      <c r="B587" s="83"/>
      <c r="D587" s="83"/>
      <c r="E587" s="83"/>
      <c r="G587" s="83"/>
      <c r="H587" s="83"/>
      <c r="I587" s="83"/>
      <c r="J587" s="360"/>
      <c r="K587" s="360"/>
      <c r="L587" s="83"/>
      <c r="M587" s="83"/>
      <c r="N587" s="360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  <c r="AF587" s="359"/>
      <c r="AG587" s="359"/>
      <c r="AH587" s="112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</row>
    <row r="588" spans="1:44" s="98" customFormat="1">
      <c r="A588" s="83"/>
      <c r="B588" s="83"/>
      <c r="D588" s="83"/>
      <c r="E588" s="83"/>
      <c r="G588" s="83"/>
      <c r="H588" s="83"/>
      <c r="I588" s="83"/>
      <c r="J588" s="360"/>
      <c r="K588" s="360"/>
      <c r="L588" s="83"/>
      <c r="M588" s="83"/>
      <c r="N588" s="360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  <c r="AF588" s="359"/>
      <c r="AG588" s="359"/>
      <c r="AH588" s="112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</row>
    <row r="589" spans="1:44" s="98" customFormat="1">
      <c r="A589" s="83"/>
      <c r="B589" s="83"/>
      <c r="D589" s="83"/>
      <c r="E589" s="83"/>
      <c r="G589" s="83"/>
      <c r="H589" s="83"/>
      <c r="I589" s="83"/>
      <c r="J589" s="360"/>
      <c r="K589" s="360"/>
      <c r="L589" s="83"/>
      <c r="M589" s="83"/>
      <c r="N589" s="360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  <c r="AF589" s="359"/>
      <c r="AG589" s="359"/>
      <c r="AH589" s="112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</row>
    <row r="590" spans="1:44" s="98" customFormat="1">
      <c r="A590" s="83"/>
      <c r="B590" s="83"/>
      <c r="D590" s="83"/>
      <c r="E590" s="83"/>
      <c r="G590" s="83"/>
      <c r="H590" s="83"/>
      <c r="I590" s="83"/>
      <c r="J590" s="360"/>
      <c r="K590" s="360"/>
      <c r="L590" s="83"/>
      <c r="M590" s="83"/>
      <c r="N590" s="360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  <c r="AF590" s="359"/>
      <c r="AG590" s="359"/>
      <c r="AH590" s="112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</row>
    <row r="591" spans="1:44" s="98" customFormat="1">
      <c r="A591" s="83"/>
      <c r="B591" s="83"/>
      <c r="D591" s="83"/>
      <c r="E591" s="83"/>
      <c r="G591" s="83"/>
      <c r="H591" s="83"/>
      <c r="I591" s="83"/>
      <c r="J591" s="360"/>
      <c r="K591" s="360"/>
      <c r="L591" s="83"/>
      <c r="M591" s="83"/>
      <c r="N591" s="360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  <c r="AF591" s="359"/>
      <c r="AG591" s="359"/>
      <c r="AH591" s="112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</row>
    <row r="592" spans="1:44" s="98" customFormat="1">
      <c r="A592" s="83"/>
      <c r="B592" s="83"/>
      <c r="D592" s="83"/>
      <c r="E592" s="83"/>
      <c r="G592" s="83"/>
      <c r="H592" s="83"/>
      <c r="I592" s="83"/>
      <c r="J592" s="360"/>
      <c r="K592" s="360"/>
      <c r="L592" s="83"/>
      <c r="M592" s="83"/>
      <c r="N592" s="360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  <c r="AF592" s="359"/>
      <c r="AG592" s="359"/>
      <c r="AH592" s="112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</row>
    <row r="593" spans="1:44" s="98" customFormat="1">
      <c r="A593" s="83"/>
      <c r="B593" s="83"/>
      <c r="D593" s="83"/>
      <c r="E593" s="83"/>
      <c r="G593" s="83"/>
      <c r="H593" s="83"/>
      <c r="I593" s="83"/>
      <c r="J593" s="360"/>
      <c r="K593" s="360"/>
      <c r="L593" s="83"/>
      <c r="M593" s="83"/>
      <c r="N593" s="360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  <c r="AF593" s="359"/>
      <c r="AG593" s="359"/>
      <c r="AH593" s="112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</row>
    <row r="594" spans="1:44" s="98" customFormat="1">
      <c r="A594" s="83"/>
      <c r="B594" s="83"/>
      <c r="D594" s="83"/>
      <c r="E594" s="83"/>
      <c r="G594" s="83"/>
      <c r="H594" s="83"/>
      <c r="I594" s="83"/>
      <c r="J594" s="360"/>
      <c r="K594" s="360"/>
      <c r="L594" s="83"/>
      <c r="M594" s="83"/>
      <c r="N594" s="360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  <c r="AF594" s="359"/>
      <c r="AG594" s="359"/>
      <c r="AH594" s="112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</row>
    <row r="595" spans="1:44" s="98" customFormat="1">
      <c r="A595" s="83"/>
      <c r="B595" s="83"/>
      <c r="D595" s="83"/>
      <c r="E595" s="83"/>
      <c r="G595" s="83"/>
      <c r="H595" s="83"/>
      <c r="I595" s="83"/>
      <c r="J595" s="360"/>
      <c r="K595" s="360"/>
      <c r="L595" s="83"/>
      <c r="M595" s="83"/>
      <c r="N595" s="360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  <c r="AF595" s="359"/>
      <c r="AG595" s="359"/>
      <c r="AH595" s="112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</row>
    <row r="596" spans="1:44" s="98" customFormat="1">
      <c r="A596" s="83"/>
      <c r="B596" s="83"/>
      <c r="D596" s="83"/>
      <c r="E596" s="83"/>
      <c r="G596" s="83"/>
      <c r="H596" s="83"/>
      <c r="I596" s="83"/>
      <c r="J596" s="360"/>
      <c r="K596" s="360"/>
      <c r="L596" s="83"/>
      <c r="M596" s="83"/>
      <c r="N596" s="360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  <c r="AF596" s="359"/>
      <c r="AG596" s="359"/>
      <c r="AH596" s="112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</row>
    <row r="597" spans="1:44" s="98" customFormat="1">
      <c r="A597" s="83"/>
      <c r="B597" s="83"/>
      <c r="D597" s="83"/>
      <c r="E597" s="83"/>
      <c r="G597" s="83"/>
      <c r="H597" s="83"/>
      <c r="I597" s="83"/>
      <c r="J597" s="360"/>
      <c r="K597" s="360"/>
      <c r="L597" s="83"/>
      <c r="M597" s="83"/>
      <c r="N597" s="360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  <c r="AF597" s="359"/>
      <c r="AG597" s="359"/>
      <c r="AH597" s="112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</row>
    <row r="598" spans="1:44" s="98" customFormat="1">
      <c r="A598" s="83"/>
      <c r="B598" s="83"/>
      <c r="D598" s="83"/>
      <c r="E598" s="83"/>
      <c r="G598" s="83"/>
      <c r="H598" s="83"/>
      <c r="I598" s="83"/>
      <c r="J598" s="360"/>
      <c r="K598" s="360"/>
      <c r="L598" s="83"/>
      <c r="M598" s="83"/>
      <c r="N598" s="360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  <c r="AF598" s="359"/>
      <c r="AG598" s="359"/>
      <c r="AH598" s="112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</row>
    <row r="599" spans="1:44" s="98" customFormat="1">
      <c r="A599" s="83"/>
      <c r="B599" s="83"/>
      <c r="D599" s="83"/>
      <c r="E599" s="83"/>
      <c r="G599" s="83"/>
      <c r="H599" s="83"/>
      <c r="I599" s="83"/>
      <c r="J599" s="360"/>
      <c r="K599" s="360"/>
      <c r="L599" s="83"/>
      <c r="M599" s="83"/>
      <c r="N599" s="360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  <c r="AF599" s="359"/>
      <c r="AG599" s="359"/>
      <c r="AH599" s="112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</row>
    <row r="600" spans="1:44" s="98" customFormat="1">
      <c r="A600" s="83"/>
      <c r="B600" s="83"/>
      <c r="D600" s="83"/>
      <c r="E600" s="83"/>
      <c r="G600" s="83"/>
      <c r="H600" s="83"/>
      <c r="I600" s="83"/>
      <c r="J600" s="360"/>
      <c r="K600" s="360"/>
      <c r="L600" s="83"/>
      <c r="M600" s="83"/>
      <c r="N600" s="360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  <c r="AF600" s="359"/>
      <c r="AG600" s="359"/>
      <c r="AH600" s="112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</row>
    <row r="601" spans="1:44" s="98" customFormat="1">
      <c r="A601" s="83"/>
      <c r="B601" s="83"/>
      <c r="D601" s="83"/>
      <c r="E601" s="83"/>
      <c r="G601" s="83"/>
      <c r="H601" s="83"/>
      <c r="I601" s="83"/>
      <c r="J601" s="360"/>
      <c r="K601" s="360"/>
      <c r="L601" s="83"/>
      <c r="M601" s="83"/>
      <c r="N601" s="360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  <c r="AF601" s="359"/>
      <c r="AG601" s="359"/>
      <c r="AH601" s="112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</row>
    <row r="602" spans="1:44" s="98" customFormat="1">
      <c r="A602" s="83"/>
      <c r="B602" s="83"/>
      <c r="D602" s="83"/>
      <c r="E602" s="83"/>
      <c r="G602" s="83"/>
      <c r="H602" s="83"/>
      <c r="I602" s="83"/>
      <c r="J602" s="360"/>
      <c r="K602" s="360"/>
      <c r="L602" s="83"/>
      <c r="M602" s="83"/>
      <c r="N602" s="360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  <c r="AF602" s="359"/>
      <c r="AG602" s="359"/>
      <c r="AH602" s="112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</row>
    <row r="603" spans="1:44" s="98" customFormat="1">
      <c r="A603" s="83"/>
      <c r="B603" s="83"/>
      <c r="D603" s="83"/>
      <c r="E603" s="83"/>
      <c r="G603" s="83"/>
      <c r="H603" s="83"/>
      <c r="I603" s="83"/>
      <c r="J603" s="360"/>
      <c r="K603" s="360"/>
      <c r="L603" s="83"/>
      <c r="M603" s="83"/>
      <c r="N603" s="360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  <c r="AF603" s="359"/>
      <c r="AG603" s="359"/>
      <c r="AH603" s="112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</row>
    <row r="604" spans="1:44" s="98" customFormat="1">
      <c r="A604" s="83"/>
      <c r="B604" s="83"/>
      <c r="D604" s="83"/>
      <c r="E604" s="83"/>
      <c r="G604" s="83"/>
      <c r="H604" s="83"/>
      <c r="I604" s="83"/>
      <c r="J604" s="360"/>
      <c r="K604" s="360"/>
      <c r="L604" s="83"/>
      <c r="M604" s="83"/>
      <c r="N604" s="360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  <c r="AF604" s="359"/>
      <c r="AG604" s="359"/>
      <c r="AH604" s="112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</row>
    <row r="605" spans="1:44" s="98" customFormat="1">
      <c r="A605" s="83"/>
      <c r="B605" s="83"/>
      <c r="D605" s="83"/>
      <c r="E605" s="83"/>
      <c r="G605" s="83"/>
      <c r="H605" s="83"/>
      <c r="I605" s="83"/>
      <c r="J605" s="360"/>
      <c r="K605" s="360"/>
      <c r="L605" s="83"/>
      <c r="M605" s="83"/>
      <c r="N605" s="360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  <c r="AF605" s="359"/>
      <c r="AG605" s="359"/>
      <c r="AH605" s="112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</row>
    <row r="606" spans="1:44" s="98" customFormat="1">
      <c r="A606" s="83"/>
      <c r="B606" s="83"/>
      <c r="D606" s="83"/>
      <c r="E606" s="83"/>
      <c r="G606" s="83"/>
      <c r="H606" s="83"/>
      <c r="I606" s="83"/>
      <c r="J606" s="360"/>
      <c r="K606" s="360"/>
      <c r="L606" s="83"/>
      <c r="M606" s="83"/>
      <c r="N606" s="360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  <c r="AF606" s="359"/>
      <c r="AG606" s="359"/>
      <c r="AH606" s="112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</row>
    <row r="607" spans="1:44" s="98" customFormat="1">
      <c r="A607" s="83"/>
      <c r="B607" s="83"/>
      <c r="D607" s="83"/>
      <c r="E607" s="83"/>
      <c r="G607" s="83"/>
      <c r="H607" s="83"/>
      <c r="I607" s="83"/>
      <c r="J607" s="360"/>
      <c r="K607" s="360"/>
      <c r="L607" s="83"/>
      <c r="M607" s="83"/>
      <c r="N607" s="360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  <c r="AF607" s="359"/>
      <c r="AG607" s="359"/>
      <c r="AH607" s="112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</row>
    <row r="608" spans="1:44" s="98" customFormat="1">
      <c r="A608" s="83"/>
      <c r="B608" s="83"/>
      <c r="D608" s="83"/>
      <c r="E608" s="83"/>
      <c r="G608" s="83"/>
      <c r="H608" s="83"/>
      <c r="I608" s="83"/>
      <c r="J608" s="360"/>
      <c r="K608" s="360"/>
      <c r="L608" s="83"/>
      <c r="M608" s="83"/>
      <c r="N608" s="360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  <c r="AF608" s="359"/>
      <c r="AG608" s="359"/>
      <c r="AH608" s="112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</row>
    <row r="609" spans="1:44" s="98" customFormat="1">
      <c r="A609" s="83"/>
      <c r="B609" s="83"/>
      <c r="D609" s="83"/>
      <c r="E609" s="83"/>
      <c r="G609" s="83"/>
      <c r="H609" s="83"/>
      <c r="I609" s="83"/>
      <c r="J609" s="360"/>
      <c r="K609" s="360"/>
      <c r="L609" s="83"/>
      <c r="M609" s="83"/>
      <c r="N609" s="360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  <c r="AF609" s="359"/>
      <c r="AG609" s="359"/>
      <c r="AH609" s="112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</row>
    <row r="610" spans="1:44" s="98" customFormat="1">
      <c r="A610" s="83"/>
      <c r="B610" s="83"/>
      <c r="D610" s="83"/>
      <c r="E610" s="83"/>
      <c r="G610" s="83"/>
      <c r="H610" s="83"/>
      <c r="I610" s="83"/>
      <c r="J610" s="360"/>
      <c r="K610" s="360"/>
      <c r="L610" s="83"/>
      <c r="M610" s="83"/>
      <c r="N610" s="360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  <c r="AF610" s="359"/>
      <c r="AG610" s="359"/>
      <c r="AH610" s="112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</row>
    <row r="611" spans="1:44" s="98" customFormat="1">
      <c r="A611" s="83"/>
      <c r="B611" s="83"/>
      <c r="D611" s="83"/>
      <c r="E611" s="83"/>
      <c r="G611" s="83"/>
      <c r="H611" s="83"/>
      <c r="I611" s="83"/>
      <c r="J611" s="360"/>
      <c r="K611" s="360"/>
      <c r="L611" s="83"/>
      <c r="M611" s="83"/>
      <c r="N611" s="360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  <c r="AF611" s="359"/>
      <c r="AG611" s="359"/>
      <c r="AH611" s="112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</row>
    <row r="612" spans="1:44" s="98" customFormat="1">
      <c r="A612" s="83"/>
      <c r="B612" s="83"/>
      <c r="D612" s="83"/>
      <c r="E612" s="83"/>
      <c r="G612" s="83"/>
      <c r="H612" s="83"/>
      <c r="I612" s="83"/>
      <c r="J612" s="360"/>
      <c r="K612" s="360"/>
      <c r="L612" s="83"/>
      <c r="M612" s="83"/>
      <c r="N612" s="360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  <c r="AF612" s="359"/>
      <c r="AG612" s="359"/>
      <c r="AH612" s="112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</row>
    <row r="613" spans="1:44" s="98" customFormat="1">
      <c r="A613" s="83"/>
      <c r="B613" s="83"/>
      <c r="D613" s="83"/>
      <c r="E613" s="83"/>
      <c r="G613" s="83"/>
      <c r="H613" s="83"/>
      <c r="I613" s="83"/>
      <c r="J613" s="360"/>
      <c r="K613" s="360"/>
      <c r="L613" s="83"/>
      <c r="M613" s="83"/>
      <c r="N613" s="360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  <c r="AF613" s="359"/>
      <c r="AG613" s="359"/>
      <c r="AH613" s="112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</row>
    <row r="614" spans="1:44" s="98" customFormat="1">
      <c r="A614" s="83"/>
      <c r="B614" s="83"/>
      <c r="D614" s="83"/>
      <c r="E614" s="83"/>
      <c r="G614" s="83"/>
      <c r="H614" s="83"/>
      <c r="I614" s="83"/>
      <c r="J614" s="360"/>
      <c r="K614" s="360"/>
      <c r="L614" s="83"/>
      <c r="M614" s="83"/>
      <c r="N614" s="360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  <c r="AF614" s="359"/>
      <c r="AG614" s="359"/>
      <c r="AH614" s="112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</row>
    <row r="615" spans="1:44" s="98" customFormat="1">
      <c r="A615" s="83"/>
      <c r="B615" s="83"/>
      <c r="D615" s="83"/>
      <c r="E615" s="83"/>
      <c r="G615" s="83"/>
      <c r="H615" s="83"/>
      <c r="I615" s="83"/>
      <c r="J615" s="360"/>
      <c r="K615" s="360"/>
      <c r="L615" s="83"/>
      <c r="M615" s="83"/>
      <c r="N615" s="360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  <c r="AF615" s="359"/>
      <c r="AG615" s="359"/>
      <c r="AH615" s="112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</row>
    <row r="616" spans="1:44" s="98" customFormat="1">
      <c r="A616" s="83"/>
      <c r="B616" s="83"/>
      <c r="D616" s="83"/>
      <c r="E616" s="83"/>
      <c r="G616" s="83"/>
      <c r="H616" s="83"/>
      <c r="I616" s="83"/>
      <c r="J616" s="360"/>
      <c r="K616" s="360"/>
      <c r="L616" s="83"/>
      <c r="M616" s="83"/>
      <c r="N616" s="360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  <c r="AF616" s="359"/>
      <c r="AG616" s="359"/>
      <c r="AH616" s="112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</row>
    <row r="617" spans="1:44" s="98" customFormat="1">
      <c r="A617" s="83"/>
      <c r="B617" s="83"/>
      <c r="D617" s="83"/>
      <c r="E617" s="83"/>
      <c r="G617" s="83"/>
      <c r="H617" s="83"/>
      <c r="I617" s="83"/>
      <c r="J617" s="360"/>
      <c r="K617" s="360"/>
      <c r="L617" s="83"/>
      <c r="M617" s="83"/>
      <c r="N617" s="360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  <c r="AF617" s="359"/>
      <c r="AG617" s="359"/>
      <c r="AH617" s="112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</row>
    <row r="618" spans="1:44" s="98" customFormat="1">
      <c r="A618" s="83"/>
      <c r="B618" s="83"/>
      <c r="D618" s="83"/>
      <c r="E618" s="83"/>
      <c r="G618" s="83"/>
      <c r="H618" s="83"/>
      <c r="I618" s="83"/>
      <c r="J618" s="360"/>
      <c r="K618" s="360"/>
      <c r="L618" s="83"/>
      <c r="M618" s="83"/>
      <c r="N618" s="360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  <c r="AF618" s="359"/>
      <c r="AG618" s="359"/>
      <c r="AH618" s="112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</row>
    <row r="619" spans="1:44" s="98" customFormat="1">
      <c r="A619" s="83"/>
      <c r="B619" s="83"/>
      <c r="D619" s="83"/>
      <c r="E619" s="83"/>
      <c r="G619" s="83"/>
      <c r="H619" s="83"/>
      <c r="I619" s="83"/>
      <c r="J619" s="360"/>
      <c r="K619" s="360"/>
      <c r="L619" s="83"/>
      <c r="M619" s="83"/>
      <c r="N619" s="360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  <c r="AF619" s="359"/>
      <c r="AG619" s="359"/>
      <c r="AH619" s="112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</row>
    <row r="620" spans="1:44" s="98" customFormat="1">
      <c r="A620" s="83"/>
      <c r="B620" s="83"/>
      <c r="D620" s="83"/>
      <c r="E620" s="83"/>
      <c r="G620" s="83"/>
      <c r="H620" s="83"/>
      <c r="I620" s="83"/>
      <c r="J620" s="360"/>
      <c r="K620" s="360"/>
      <c r="L620" s="83"/>
      <c r="M620" s="83"/>
      <c r="N620" s="360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  <c r="AF620" s="359"/>
      <c r="AG620" s="359"/>
      <c r="AH620" s="112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</row>
    <row r="621" spans="1:44" s="98" customFormat="1">
      <c r="A621" s="83"/>
      <c r="B621" s="83"/>
      <c r="D621" s="83"/>
      <c r="E621" s="83"/>
      <c r="G621" s="83"/>
      <c r="H621" s="83"/>
      <c r="I621" s="83"/>
      <c r="J621" s="360"/>
      <c r="K621" s="360"/>
      <c r="L621" s="83"/>
      <c r="M621" s="83"/>
      <c r="N621" s="360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  <c r="AF621" s="359"/>
      <c r="AG621" s="359"/>
      <c r="AH621" s="112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</row>
    <row r="622" spans="1:44" s="98" customFormat="1">
      <c r="A622" s="83"/>
      <c r="B622" s="83"/>
      <c r="D622" s="83"/>
      <c r="E622" s="83"/>
      <c r="G622" s="83"/>
      <c r="H622" s="83"/>
      <c r="I622" s="83"/>
      <c r="J622" s="360"/>
      <c r="K622" s="360"/>
      <c r="L622" s="83"/>
      <c r="M622" s="83"/>
      <c r="N622" s="360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  <c r="AF622" s="359"/>
      <c r="AG622" s="359"/>
      <c r="AH622" s="112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</row>
    <row r="623" spans="1:44" s="98" customFormat="1">
      <c r="A623" s="83"/>
      <c r="B623" s="83"/>
      <c r="D623" s="83"/>
      <c r="E623" s="83"/>
      <c r="G623" s="83"/>
      <c r="H623" s="83"/>
      <c r="I623" s="83"/>
      <c r="J623" s="360"/>
      <c r="K623" s="360"/>
      <c r="L623" s="83"/>
      <c r="M623" s="83"/>
      <c r="N623" s="360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  <c r="AF623" s="359"/>
      <c r="AG623" s="359"/>
      <c r="AH623" s="112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</row>
    <row r="624" spans="1:44" s="98" customFormat="1">
      <c r="A624" s="83"/>
      <c r="B624" s="83"/>
      <c r="D624" s="83"/>
      <c r="E624" s="83"/>
      <c r="G624" s="83"/>
      <c r="H624" s="83"/>
      <c r="I624" s="83"/>
      <c r="J624" s="360"/>
      <c r="K624" s="360"/>
      <c r="L624" s="83"/>
      <c r="M624" s="83"/>
      <c r="N624" s="360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  <c r="AF624" s="359"/>
      <c r="AG624" s="359"/>
      <c r="AH624" s="112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</row>
    <row r="625" spans="1:44" s="98" customFormat="1">
      <c r="A625" s="83"/>
      <c r="B625" s="83"/>
      <c r="D625" s="83"/>
      <c r="E625" s="83"/>
      <c r="G625" s="83"/>
      <c r="H625" s="83"/>
      <c r="I625" s="83"/>
      <c r="J625" s="360"/>
      <c r="K625" s="360"/>
      <c r="L625" s="83"/>
      <c r="M625" s="83"/>
      <c r="N625" s="360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  <c r="AF625" s="359"/>
      <c r="AG625" s="359"/>
      <c r="AH625" s="112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</row>
    <row r="626" spans="1:44" s="98" customFormat="1">
      <c r="A626" s="83"/>
      <c r="B626" s="83"/>
      <c r="D626" s="83"/>
      <c r="E626" s="83"/>
      <c r="G626" s="83"/>
      <c r="H626" s="83"/>
      <c r="I626" s="83"/>
      <c r="J626" s="360"/>
      <c r="K626" s="360"/>
      <c r="L626" s="83"/>
      <c r="M626" s="83"/>
      <c r="N626" s="360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  <c r="AF626" s="359"/>
      <c r="AG626" s="359"/>
      <c r="AH626" s="112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</row>
    <row r="627" spans="1:44" s="98" customFormat="1">
      <c r="A627" s="83"/>
      <c r="B627" s="83"/>
      <c r="D627" s="83"/>
      <c r="E627" s="83"/>
      <c r="G627" s="83"/>
      <c r="H627" s="83"/>
      <c r="I627" s="83"/>
      <c r="J627" s="360"/>
      <c r="K627" s="360"/>
      <c r="L627" s="83"/>
      <c r="M627" s="83"/>
      <c r="N627" s="360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  <c r="AF627" s="359"/>
      <c r="AG627" s="359"/>
      <c r="AH627" s="112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</row>
    <row r="628" spans="1:44" s="98" customFormat="1">
      <c r="A628" s="83"/>
      <c r="B628" s="83"/>
      <c r="D628" s="83"/>
      <c r="E628" s="83"/>
      <c r="G628" s="83"/>
      <c r="H628" s="83"/>
      <c r="I628" s="83"/>
      <c r="J628" s="360"/>
      <c r="K628" s="360"/>
      <c r="L628" s="83"/>
      <c r="M628" s="83"/>
      <c r="N628" s="360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  <c r="AF628" s="359"/>
      <c r="AG628" s="359"/>
      <c r="AH628" s="112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</row>
    <row r="629" spans="1:44" s="98" customFormat="1">
      <c r="A629" s="83"/>
      <c r="B629" s="83"/>
      <c r="D629" s="83"/>
      <c r="E629" s="83"/>
      <c r="G629" s="83"/>
      <c r="H629" s="83"/>
      <c r="I629" s="83"/>
      <c r="J629" s="360"/>
      <c r="K629" s="360"/>
      <c r="L629" s="83"/>
      <c r="M629" s="83"/>
      <c r="N629" s="360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  <c r="AF629" s="359"/>
      <c r="AG629" s="359"/>
      <c r="AH629" s="112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</row>
    <row r="630" spans="1:44" s="98" customFormat="1">
      <c r="A630" s="83"/>
      <c r="B630" s="83"/>
      <c r="D630" s="83"/>
      <c r="E630" s="83"/>
      <c r="G630" s="83"/>
      <c r="H630" s="83"/>
      <c r="I630" s="83"/>
      <c r="J630" s="360"/>
      <c r="K630" s="360"/>
      <c r="L630" s="83"/>
      <c r="M630" s="83"/>
      <c r="N630" s="360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  <c r="AF630" s="359"/>
      <c r="AG630" s="359"/>
      <c r="AH630" s="112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</row>
    <row r="631" spans="1:44" s="98" customFormat="1">
      <c r="A631" s="83"/>
      <c r="B631" s="83"/>
      <c r="D631" s="83"/>
      <c r="E631" s="83"/>
      <c r="G631" s="83"/>
      <c r="H631" s="83"/>
      <c r="I631" s="83"/>
      <c r="J631" s="360"/>
      <c r="K631" s="360"/>
      <c r="L631" s="83"/>
      <c r="M631" s="83"/>
      <c r="N631" s="360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  <c r="AF631" s="359"/>
      <c r="AG631" s="359"/>
      <c r="AH631" s="112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</row>
    <row r="632" spans="1:44" s="98" customFormat="1">
      <c r="A632" s="83"/>
      <c r="B632" s="83"/>
      <c r="D632" s="83"/>
      <c r="E632" s="83"/>
      <c r="G632" s="83"/>
      <c r="H632" s="83"/>
      <c r="I632" s="83"/>
      <c r="J632" s="360"/>
      <c r="K632" s="360"/>
      <c r="L632" s="83"/>
      <c r="M632" s="83"/>
      <c r="N632" s="360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  <c r="AF632" s="359"/>
      <c r="AG632" s="359"/>
      <c r="AH632" s="112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</row>
    <row r="633" spans="1:44" s="98" customFormat="1">
      <c r="A633" s="83"/>
      <c r="B633" s="83"/>
      <c r="D633" s="83"/>
      <c r="E633" s="83"/>
      <c r="G633" s="83"/>
      <c r="H633" s="83"/>
      <c r="I633" s="83"/>
      <c r="J633" s="360"/>
      <c r="K633" s="360"/>
      <c r="L633" s="83"/>
      <c r="M633" s="83"/>
      <c r="N633" s="360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  <c r="AF633" s="359"/>
      <c r="AG633" s="359"/>
      <c r="AH633" s="112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</row>
    <row r="634" spans="1:44" s="98" customFormat="1">
      <c r="A634" s="83"/>
      <c r="B634" s="83"/>
      <c r="D634" s="83"/>
      <c r="E634" s="83"/>
      <c r="G634" s="83"/>
      <c r="H634" s="83"/>
      <c r="I634" s="83"/>
      <c r="J634" s="360"/>
      <c r="K634" s="360"/>
      <c r="L634" s="83"/>
      <c r="M634" s="83"/>
      <c r="N634" s="360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  <c r="AF634" s="359"/>
      <c r="AG634" s="359"/>
      <c r="AH634" s="112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</row>
    <row r="635" spans="1:44" s="98" customFormat="1">
      <c r="A635" s="83"/>
      <c r="B635" s="83"/>
      <c r="D635" s="83"/>
      <c r="E635" s="83"/>
      <c r="G635" s="83"/>
      <c r="H635" s="83"/>
      <c r="I635" s="83"/>
      <c r="J635" s="360"/>
      <c r="K635" s="360"/>
      <c r="L635" s="83"/>
      <c r="M635" s="83"/>
      <c r="N635" s="360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  <c r="AF635" s="359"/>
      <c r="AG635" s="359"/>
      <c r="AH635" s="112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</row>
    <row r="636" spans="1:44" s="98" customFormat="1">
      <c r="A636" s="83"/>
      <c r="B636" s="83"/>
      <c r="D636" s="83"/>
      <c r="E636" s="83"/>
      <c r="G636" s="83"/>
      <c r="H636" s="83"/>
      <c r="I636" s="83"/>
      <c r="J636" s="360"/>
      <c r="K636" s="360"/>
      <c r="L636" s="83"/>
      <c r="M636" s="83"/>
      <c r="N636" s="360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  <c r="AF636" s="359"/>
      <c r="AG636" s="359"/>
      <c r="AH636" s="112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</row>
    <row r="637" spans="1:44" s="98" customFormat="1">
      <c r="A637" s="83"/>
      <c r="B637" s="83"/>
      <c r="D637" s="83"/>
      <c r="E637" s="83"/>
      <c r="G637" s="83"/>
      <c r="H637" s="83"/>
      <c r="I637" s="83"/>
      <c r="J637" s="360"/>
      <c r="K637" s="360"/>
      <c r="L637" s="83"/>
      <c r="M637" s="83"/>
      <c r="N637" s="360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  <c r="AF637" s="359"/>
      <c r="AG637" s="359"/>
      <c r="AH637" s="112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</row>
    <row r="638" spans="1:44" s="98" customFormat="1">
      <c r="A638" s="83"/>
      <c r="B638" s="83"/>
      <c r="D638" s="83"/>
      <c r="E638" s="83"/>
      <c r="G638" s="83"/>
      <c r="H638" s="83"/>
      <c r="I638" s="83"/>
      <c r="J638" s="360"/>
      <c r="K638" s="360"/>
      <c r="L638" s="83"/>
      <c r="M638" s="83"/>
      <c r="N638" s="360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  <c r="AF638" s="359"/>
      <c r="AG638" s="359"/>
      <c r="AH638" s="112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</row>
    <row r="639" spans="1:44" s="98" customFormat="1">
      <c r="A639" s="83"/>
      <c r="B639" s="83"/>
      <c r="D639" s="83"/>
      <c r="E639" s="83"/>
      <c r="G639" s="83"/>
      <c r="H639" s="83"/>
      <c r="I639" s="83"/>
      <c r="J639" s="360"/>
      <c r="K639" s="360"/>
      <c r="L639" s="83"/>
      <c r="M639" s="83"/>
      <c r="N639" s="360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  <c r="AF639" s="359"/>
      <c r="AG639" s="359"/>
      <c r="AH639" s="112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</row>
    <row r="640" spans="1:44" s="98" customFormat="1">
      <c r="A640" s="83"/>
      <c r="B640" s="83"/>
      <c r="D640" s="83"/>
      <c r="E640" s="83"/>
      <c r="G640" s="83"/>
      <c r="H640" s="83"/>
      <c r="I640" s="83"/>
      <c r="J640" s="360"/>
      <c r="K640" s="360"/>
      <c r="L640" s="83"/>
      <c r="M640" s="83"/>
      <c r="N640" s="360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  <c r="AF640" s="359"/>
      <c r="AG640" s="359"/>
      <c r="AH640" s="112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</row>
    <row r="641" spans="1:44" s="98" customFormat="1">
      <c r="A641" s="83"/>
      <c r="B641" s="83"/>
      <c r="D641" s="83"/>
      <c r="E641" s="83"/>
      <c r="G641" s="83"/>
      <c r="H641" s="83"/>
      <c r="I641" s="83"/>
      <c r="J641" s="360"/>
      <c r="K641" s="360"/>
      <c r="L641" s="83"/>
      <c r="M641" s="83"/>
      <c r="N641" s="360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  <c r="AF641" s="359"/>
      <c r="AG641" s="359"/>
      <c r="AH641" s="112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</row>
    <row r="642" spans="1:44" s="98" customFormat="1">
      <c r="A642" s="83"/>
      <c r="B642" s="83"/>
      <c r="D642" s="83"/>
      <c r="E642" s="83"/>
      <c r="G642" s="83"/>
      <c r="H642" s="83"/>
      <c r="I642" s="83"/>
      <c r="J642" s="360"/>
      <c r="K642" s="360"/>
      <c r="L642" s="83"/>
      <c r="M642" s="83"/>
      <c r="N642" s="360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  <c r="AF642" s="359"/>
      <c r="AG642" s="359"/>
      <c r="AH642" s="112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</row>
    <row r="643" spans="1:44" s="98" customFormat="1">
      <c r="A643" s="83"/>
      <c r="B643" s="83"/>
      <c r="D643" s="83"/>
      <c r="E643" s="83"/>
      <c r="G643" s="83"/>
      <c r="H643" s="83"/>
      <c r="I643" s="83"/>
      <c r="J643" s="360"/>
      <c r="K643" s="360"/>
      <c r="L643" s="83"/>
      <c r="M643" s="83"/>
      <c r="N643" s="360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  <c r="AF643" s="359"/>
      <c r="AG643" s="359"/>
      <c r="AH643" s="112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</row>
    <row r="644" spans="1:44" s="98" customFormat="1">
      <c r="A644" s="83"/>
      <c r="B644" s="83"/>
      <c r="D644" s="83"/>
      <c r="E644" s="83"/>
      <c r="G644" s="83"/>
      <c r="H644" s="83"/>
      <c r="I644" s="83"/>
      <c r="J644" s="360"/>
      <c r="K644" s="360"/>
      <c r="L644" s="83"/>
      <c r="M644" s="83"/>
      <c r="N644" s="360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  <c r="AF644" s="359"/>
      <c r="AG644" s="359"/>
      <c r="AH644" s="112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</row>
    <row r="645" spans="1:44" s="98" customFormat="1">
      <c r="A645" s="83"/>
      <c r="B645" s="83"/>
      <c r="D645" s="83"/>
      <c r="E645" s="83"/>
      <c r="G645" s="83"/>
      <c r="H645" s="83"/>
      <c r="I645" s="83"/>
      <c r="J645" s="360"/>
      <c r="K645" s="360"/>
      <c r="L645" s="83"/>
      <c r="M645" s="83"/>
      <c r="N645" s="360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  <c r="AF645" s="359"/>
      <c r="AG645" s="359"/>
      <c r="AH645" s="112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</row>
    <row r="646" spans="1:44" s="98" customFormat="1">
      <c r="A646" s="83"/>
      <c r="B646" s="83"/>
      <c r="D646" s="83"/>
      <c r="E646" s="83"/>
      <c r="G646" s="83"/>
      <c r="H646" s="83"/>
      <c r="I646" s="83"/>
      <c r="J646" s="360"/>
      <c r="K646" s="360"/>
      <c r="L646" s="83"/>
      <c r="M646" s="83"/>
      <c r="N646" s="360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  <c r="AF646" s="359"/>
      <c r="AG646" s="359"/>
      <c r="AH646" s="112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</row>
    <row r="647" spans="1:44" s="98" customFormat="1">
      <c r="A647" s="83"/>
      <c r="B647" s="83"/>
      <c r="D647" s="83"/>
      <c r="E647" s="83"/>
      <c r="G647" s="83"/>
      <c r="H647" s="83"/>
      <c r="I647" s="83"/>
      <c r="J647" s="360"/>
      <c r="K647" s="360"/>
      <c r="L647" s="83"/>
      <c r="M647" s="83"/>
      <c r="N647" s="360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  <c r="AF647" s="359"/>
      <c r="AG647" s="359"/>
      <c r="AH647" s="112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</row>
    <row r="648" spans="1:44" s="98" customFormat="1">
      <c r="A648" s="83"/>
      <c r="B648" s="83"/>
      <c r="D648" s="83"/>
      <c r="E648" s="83"/>
      <c r="G648" s="83"/>
      <c r="H648" s="83"/>
      <c r="I648" s="83"/>
      <c r="J648" s="360"/>
      <c r="K648" s="360"/>
      <c r="L648" s="83"/>
      <c r="M648" s="83"/>
      <c r="N648" s="360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  <c r="AF648" s="359"/>
      <c r="AG648" s="359"/>
      <c r="AH648" s="112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</row>
    <row r="649" spans="1:44" s="98" customFormat="1">
      <c r="A649" s="83"/>
      <c r="B649" s="83"/>
      <c r="D649" s="83"/>
      <c r="E649" s="83"/>
      <c r="G649" s="83"/>
      <c r="H649" s="83"/>
      <c r="I649" s="83"/>
      <c r="J649" s="360"/>
      <c r="K649" s="360"/>
      <c r="L649" s="83"/>
      <c r="M649" s="83"/>
      <c r="N649" s="360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  <c r="AF649" s="359"/>
      <c r="AG649" s="359"/>
      <c r="AH649" s="112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</row>
    <row r="650" spans="1:44" s="98" customFormat="1">
      <c r="A650" s="83"/>
      <c r="B650" s="83"/>
      <c r="D650" s="83"/>
      <c r="E650" s="83"/>
      <c r="G650" s="83"/>
      <c r="H650" s="83"/>
      <c r="I650" s="83"/>
      <c r="J650" s="360"/>
      <c r="K650" s="360"/>
      <c r="L650" s="83"/>
      <c r="M650" s="83"/>
      <c r="N650" s="360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  <c r="AF650" s="359"/>
      <c r="AG650" s="359"/>
      <c r="AH650" s="112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</row>
    <row r="651" spans="1:44" s="98" customFormat="1">
      <c r="A651" s="83"/>
      <c r="B651" s="83"/>
      <c r="D651" s="83"/>
      <c r="E651" s="83"/>
      <c r="G651" s="83"/>
      <c r="H651" s="83"/>
      <c r="I651" s="83"/>
      <c r="J651" s="360"/>
      <c r="K651" s="360"/>
      <c r="L651" s="83"/>
      <c r="M651" s="83"/>
      <c r="N651" s="360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  <c r="AF651" s="359"/>
      <c r="AG651" s="359"/>
      <c r="AH651" s="112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</row>
    <row r="652" spans="1:44" s="98" customFormat="1">
      <c r="A652" s="83"/>
      <c r="B652" s="83"/>
      <c r="D652" s="83"/>
      <c r="E652" s="83"/>
      <c r="G652" s="83"/>
      <c r="H652" s="83"/>
      <c r="I652" s="83"/>
      <c r="J652" s="360"/>
      <c r="K652" s="360"/>
      <c r="L652" s="83"/>
      <c r="M652" s="83"/>
      <c r="N652" s="360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  <c r="AF652" s="359"/>
      <c r="AG652" s="359"/>
      <c r="AH652" s="112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</row>
    <row r="653" spans="1:44" s="98" customFormat="1">
      <c r="A653" s="83"/>
      <c r="B653" s="83"/>
      <c r="D653" s="83"/>
      <c r="E653" s="83"/>
      <c r="G653" s="83"/>
      <c r="H653" s="83"/>
      <c r="I653" s="83"/>
      <c r="J653" s="360"/>
      <c r="K653" s="360"/>
      <c r="L653" s="83"/>
      <c r="M653" s="83"/>
      <c r="N653" s="360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  <c r="AF653" s="359"/>
      <c r="AG653" s="359"/>
      <c r="AH653" s="112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</row>
    <row r="654" spans="1:44" s="98" customFormat="1">
      <c r="A654" s="83"/>
      <c r="B654" s="83"/>
      <c r="D654" s="83"/>
      <c r="E654" s="83"/>
      <c r="G654" s="83"/>
      <c r="H654" s="83"/>
      <c r="I654" s="83"/>
      <c r="J654" s="360"/>
      <c r="K654" s="360"/>
      <c r="L654" s="83"/>
      <c r="M654" s="83"/>
      <c r="N654" s="360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  <c r="AF654" s="359"/>
      <c r="AG654" s="359"/>
      <c r="AH654" s="112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</row>
    <row r="655" spans="1:44" s="98" customFormat="1">
      <c r="A655" s="83"/>
      <c r="B655" s="83"/>
      <c r="D655" s="83"/>
      <c r="E655" s="83"/>
      <c r="G655" s="83"/>
      <c r="H655" s="83"/>
      <c r="I655" s="83"/>
      <c r="J655" s="360"/>
      <c r="K655" s="360"/>
      <c r="L655" s="83"/>
      <c r="M655" s="83"/>
      <c r="N655" s="360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  <c r="AF655" s="359"/>
      <c r="AG655" s="359"/>
      <c r="AH655" s="112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</row>
    <row r="656" spans="1:44" s="98" customFormat="1">
      <c r="A656" s="83"/>
      <c r="B656" s="83"/>
      <c r="D656" s="83"/>
      <c r="E656" s="83"/>
      <c r="G656" s="83"/>
      <c r="H656" s="83"/>
      <c r="I656" s="83"/>
      <c r="J656" s="360"/>
      <c r="K656" s="360"/>
      <c r="L656" s="83"/>
      <c r="M656" s="83"/>
      <c r="N656" s="360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  <c r="AF656" s="359"/>
      <c r="AG656" s="359"/>
      <c r="AH656" s="112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</row>
    <row r="657" spans="1:44" s="98" customFormat="1">
      <c r="A657" s="83"/>
      <c r="B657" s="83"/>
      <c r="D657" s="83"/>
      <c r="E657" s="83"/>
      <c r="G657" s="83"/>
      <c r="H657" s="83"/>
      <c r="I657" s="83"/>
      <c r="J657" s="360"/>
      <c r="K657" s="360"/>
      <c r="L657" s="83"/>
      <c r="M657" s="83"/>
      <c r="N657" s="360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  <c r="AF657" s="359"/>
      <c r="AG657" s="359"/>
      <c r="AH657" s="112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</row>
    <row r="658" spans="1:44" s="98" customFormat="1">
      <c r="A658" s="83"/>
      <c r="B658" s="83"/>
      <c r="D658" s="83"/>
      <c r="E658" s="83"/>
      <c r="G658" s="83"/>
      <c r="H658" s="83"/>
      <c r="I658" s="83"/>
      <c r="J658" s="360"/>
      <c r="K658" s="360"/>
      <c r="L658" s="83"/>
      <c r="M658" s="83"/>
      <c r="N658" s="360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  <c r="AF658" s="359"/>
      <c r="AG658" s="359"/>
      <c r="AH658" s="112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</row>
    <row r="659" spans="1:44" s="98" customFormat="1">
      <c r="A659" s="83"/>
      <c r="B659" s="83"/>
      <c r="D659" s="83"/>
      <c r="E659" s="83"/>
      <c r="G659" s="83"/>
      <c r="H659" s="83"/>
      <c r="I659" s="83"/>
      <c r="J659" s="360"/>
      <c r="K659" s="360"/>
      <c r="L659" s="83"/>
      <c r="M659" s="83"/>
      <c r="N659" s="360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  <c r="AF659" s="359"/>
      <c r="AG659" s="359"/>
      <c r="AH659" s="112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</row>
    <row r="660" spans="1:44" s="98" customFormat="1">
      <c r="A660" s="83"/>
      <c r="B660" s="83"/>
      <c r="D660" s="83"/>
      <c r="E660" s="83"/>
      <c r="G660" s="83"/>
      <c r="H660" s="83"/>
      <c r="I660" s="83"/>
      <c r="J660" s="360"/>
      <c r="K660" s="360"/>
      <c r="L660" s="83"/>
      <c r="M660" s="83"/>
      <c r="N660" s="360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  <c r="AF660" s="359"/>
      <c r="AG660" s="359"/>
      <c r="AH660" s="112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</row>
    <row r="661" spans="1:44" s="98" customFormat="1">
      <c r="A661" s="83"/>
      <c r="B661" s="83"/>
      <c r="D661" s="83"/>
      <c r="E661" s="83"/>
      <c r="G661" s="83"/>
      <c r="H661" s="83"/>
      <c r="I661" s="83"/>
      <c r="J661" s="360"/>
      <c r="K661" s="360"/>
      <c r="L661" s="83"/>
      <c r="M661" s="83"/>
      <c r="N661" s="360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  <c r="AF661" s="359"/>
      <c r="AG661" s="359"/>
      <c r="AH661" s="112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</row>
    <row r="662" spans="1:44" s="98" customFormat="1">
      <c r="A662" s="83"/>
      <c r="B662" s="83"/>
      <c r="D662" s="83"/>
      <c r="E662" s="83"/>
      <c r="G662" s="83"/>
      <c r="H662" s="83"/>
      <c r="I662" s="83"/>
      <c r="J662" s="360"/>
      <c r="K662" s="360"/>
      <c r="L662" s="83"/>
      <c r="M662" s="83"/>
      <c r="N662" s="360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  <c r="AF662" s="359"/>
      <c r="AG662" s="359"/>
      <c r="AH662" s="112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</row>
    <row r="663" spans="1:44" s="98" customFormat="1">
      <c r="A663" s="83"/>
      <c r="B663" s="83"/>
      <c r="D663" s="83"/>
      <c r="E663" s="83"/>
      <c r="G663" s="83"/>
      <c r="H663" s="83"/>
      <c r="I663" s="83"/>
      <c r="J663" s="360"/>
      <c r="K663" s="360"/>
      <c r="L663" s="83"/>
      <c r="M663" s="83"/>
      <c r="N663" s="360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  <c r="AF663" s="359"/>
      <c r="AG663" s="359"/>
      <c r="AH663" s="112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</row>
    <row r="664" spans="1:44" s="98" customFormat="1">
      <c r="A664" s="83"/>
      <c r="B664" s="83"/>
      <c r="D664" s="83"/>
      <c r="E664" s="83"/>
      <c r="G664" s="83"/>
      <c r="H664" s="83"/>
      <c r="I664" s="83"/>
      <c r="J664" s="360"/>
      <c r="K664" s="360"/>
      <c r="L664" s="83"/>
      <c r="M664" s="83"/>
      <c r="N664" s="360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  <c r="AF664" s="359"/>
      <c r="AG664" s="359"/>
      <c r="AH664" s="112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</row>
    <row r="665" spans="1:44" s="98" customFormat="1">
      <c r="A665" s="83"/>
      <c r="B665" s="83"/>
      <c r="D665" s="83"/>
      <c r="E665" s="83"/>
      <c r="G665" s="83"/>
      <c r="H665" s="83"/>
      <c r="I665" s="83"/>
      <c r="J665" s="360"/>
      <c r="K665" s="360"/>
      <c r="L665" s="83"/>
      <c r="M665" s="83"/>
      <c r="N665" s="360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  <c r="AF665" s="359"/>
      <c r="AG665" s="359"/>
      <c r="AH665" s="112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</row>
  </sheetData>
  <autoFilter ref="A2:M100" xr:uid="{00000000-0009-0000-0000-00000B000000}"/>
  <mergeCells count="23">
    <mergeCell ref="L95:M95"/>
    <mergeCell ref="L96:M96"/>
    <mergeCell ref="L97:M97"/>
    <mergeCell ref="L98:M98"/>
    <mergeCell ref="L99:M99"/>
    <mergeCell ref="AH2:AH3"/>
    <mergeCell ref="A92:I92"/>
    <mergeCell ref="L92:M92"/>
    <mergeCell ref="L93:M93"/>
    <mergeCell ref="A2:A3"/>
    <mergeCell ref="B2:B3"/>
    <mergeCell ref="C2:C3"/>
    <mergeCell ref="D2:D3"/>
    <mergeCell ref="E2:E3"/>
    <mergeCell ref="F2:F3"/>
    <mergeCell ref="L94:M94"/>
    <mergeCell ref="G2:G3"/>
    <mergeCell ref="H2:H3"/>
    <mergeCell ref="I2:I3"/>
    <mergeCell ref="J2:J3"/>
    <mergeCell ref="K2:K3"/>
    <mergeCell ref="L2:L3"/>
    <mergeCell ref="M2:M3"/>
  </mergeCells>
  <phoneticPr fontId="19" type="noConversion"/>
  <conditionalFormatting sqref="N3:Y3">
    <cfRule type="containsText" dxfId="5353" priority="81" operator="containsText" text="日">
      <formula>NOT(ISERROR(SEARCH("日",N3)))</formula>
    </cfRule>
    <cfRule type="containsText" dxfId="5352" priority="82" operator="containsText" text="六">
      <formula>NOT(ISERROR(SEARCH("六",N3)))</formula>
    </cfRule>
  </conditionalFormatting>
  <conditionalFormatting sqref="N92:Y92">
    <cfRule type="containsText" dxfId="5351" priority="77" operator="containsText" text="日">
      <formula>NOT(ISERROR(SEARCH("日",N92)))</formula>
    </cfRule>
    <cfRule type="containsText" dxfId="5350" priority="78" operator="containsText" text="六">
      <formula>NOT(ISERROR(SEARCH("六",N92)))</formula>
    </cfRule>
  </conditionalFormatting>
  <conditionalFormatting sqref="N99:Y99">
    <cfRule type="cellIs" dxfId="5349" priority="64" operator="greaterThan">
      <formula>0</formula>
    </cfRule>
  </conditionalFormatting>
  <conditionalFormatting sqref="G4:G64 G66:G91">
    <cfRule type="cellIs" dxfId="5348" priority="70" operator="equal">
      <formula>"重要不紧急"</formula>
    </cfRule>
    <cfRule type="cellIs" dxfId="5347" priority="71" operator="equal">
      <formula>"重要且紧急"</formula>
    </cfRule>
    <cfRule type="cellIs" dxfId="5346" priority="72" operator="equal">
      <formula>"紧急不重要"</formula>
    </cfRule>
  </conditionalFormatting>
  <conditionalFormatting sqref="L4:L64 L66:L91">
    <cfRule type="containsText" dxfId="5345" priority="73" operator="containsText" text="进行中">
      <formula>NOT(ISERROR(SEARCH("进行中",L4)))</formula>
    </cfRule>
    <cfRule type="containsText" dxfId="5344" priority="74" operator="containsText" text="延迟">
      <formula>NOT(ISERROR(SEARCH("延迟",L4)))</formula>
    </cfRule>
    <cfRule type="containsText" dxfId="5343" priority="75" operator="containsText" text="已完成">
      <formula>NOT(ISERROR(SEARCH("已完成",L4)))</formula>
    </cfRule>
    <cfRule type="containsText" dxfId="5342" priority="76" operator="containsText" text="已中止">
      <formula>NOT(ISERROR(SEARCH("已中止",L4)))</formula>
    </cfRule>
  </conditionalFormatting>
  <conditionalFormatting sqref="A8:J9 B16:C16 B4:Y4 A90:C91 F90:J91 B7:C7 F7:J7 A10:C15 G10:J16 B71:J73 A86:J89 B85:J85 A74:J84 M4:M43 A56:J64 A17:J43 B5:J6 B49:J55 Z4:AH43 A45:J48 A44:AH44 K45:AH64 K66:AH91 X65:AH65 A66:J70 A65:C65 K5:Y43">
    <cfRule type="expression" dxfId="5341" priority="67">
      <formula>CELL("row")=ROW()</formula>
    </cfRule>
    <cfRule type="expression" dxfId="5340" priority="68">
      <formula>$A4&lt;&gt;""</formula>
    </cfRule>
  </conditionalFormatting>
  <conditionalFormatting sqref="N4:AG64 N66:AG91 X65:AG65">
    <cfRule type="cellIs" dxfId="5339" priority="69" operator="greaterThan">
      <formula>0</formula>
    </cfRule>
  </conditionalFormatting>
  <conditionalFormatting sqref="J93:K99">
    <cfRule type="expression" dxfId="5338" priority="62">
      <formula>CELL("row")=ROW()</formula>
    </cfRule>
    <cfRule type="expression" dxfId="5337" priority="63">
      <formula>$A93&lt;&gt;""</formula>
    </cfRule>
  </conditionalFormatting>
  <conditionalFormatting sqref="N93:Y98">
    <cfRule type="cellIs" dxfId="5336" priority="79" operator="greaterThanOrEqual">
      <formula>8</formula>
    </cfRule>
    <cfRule type="cellIs" dxfId="5335" priority="80" operator="between">
      <formula>0.01</formula>
      <formula>7.99</formula>
    </cfRule>
  </conditionalFormatting>
  <conditionalFormatting sqref="N666:Y1048576 O513:Y665 P400:Y512 Q388:Y399 R318:Y387 S214:Y317 T192:Y213 U145:Y191 V133:Y144 W121:Y132 X109:Y120 Y105:Y108">
    <cfRule type="cellIs" dxfId="5334" priority="83" operator="between">
      <formula>6</formula>
      <formula>24</formula>
    </cfRule>
    <cfRule type="cellIs" dxfId="5333" priority="84" operator="between">
      <formula>4</formula>
      <formula>6</formula>
    </cfRule>
    <cfRule type="cellIs" dxfId="5332" priority="85" operator="between">
      <formula>0.01</formula>
      <formula>3</formula>
    </cfRule>
  </conditionalFormatting>
  <conditionalFormatting sqref="A5:A7 A49:A53">
    <cfRule type="expression" dxfId="5331" priority="61">
      <formula>MOD(ROW(),2)=1</formula>
    </cfRule>
  </conditionalFormatting>
  <conditionalFormatting sqref="A16">
    <cfRule type="expression" dxfId="5330" priority="59">
      <formula>MOD(ROW(),2)=1</formula>
    </cfRule>
  </conditionalFormatting>
  <conditionalFormatting sqref="A4">
    <cfRule type="expression" dxfId="5329" priority="58">
      <formula>MOD(ROW(),2)=1</formula>
    </cfRule>
  </conditionalFormatting>
  <conditionalFormatting sqref="A54">
    <cfRule type="expression" dxfId="5328" priority="56">
      <formula>MOD(ROW(),2)=1</formula>
    </cfRule>
  </conditionalFormatting>
  <conditionalFormatting sqref="A55">
    <cfRule type="expression" dxfId="5327" priority="55">
      <formula>MOD(ROW(),2)=1</formula>
    </cfRule>
  </conditionalFormatting>
  <conditionalFormatting sqref="E91">
    <cfRule type="expression" dxfId="5326" priority="51">
      <formula>CELL("row")=ROW()</formula>
    </cfRule>
    <cfRule type="expression" dxfId="5325" priority="52">
      <formula>$A91&lt;&gt;""</formula>
    </cfRule>
  </conditionalFormatting>
  <conditionalFormatting sqref="D91">
    <cfRule type="expression" dxfId="5324" priority="54">
      <formula>$A91&lt;&gt;""</formula>
    </cfRule>
  </conditionalFormatting>
  <conditionalFormatting sqref="D91">
    <cfRule type="expression" dxfId="5323" priority="53">
      <formula>CELL("row")=ROW()</formula>
    </cfRule>
  </conditionalFormatting>
  <conditionalFormatting sqref="E90">
    <cfRule type="expression" dxfId="5322" priority="47">
      <formula>CELL("row")=ROW()</formula>
    </cfRule>
    <cfRule type="expression" dxfId="5321" priority="48">
      <formula>$A90&lt;&gt;""</formula>
    </cfRule>
  </conditionalFormatting>
  <conditionalFormatting sqref="D90">
    <cfRule type="expression" dxfId="5320" priority="50">
      <formula>$A90&lt;&gt;""</formula>
    </cfRule>
  </conditionalFormatting>
  <conditionalFormatting sqref="D90">
    <cfRule type="expression" dxfId="5319" priority="49">
      <formula>CELL("row")=ROW()</formula>
    </cfRule>
  </conditionalFormatting>
  <conditionalFormatting sqref="D7:E7">
    <cfRule type="expression" dxfId="5318" priority="621">
      <formula>CELL("row")=ROW()</formula>
    </cfRule>
    <cfRule type="expression" dxfId="5317" priority="622">
      <formula>#REF!&lt;&gt;""</formula>
    </cfRule>
  </conditionalFormatting>
  <conditionalFormatting sqref="D10:F12 D14:F16 D13 F13">
    <cfRule type="expression" dxfId="5316" priority="45">
      <formula>CELL("row")=ROW()</formula>
    </cfRule>
    <cfRule type="expression" dxfId="5315" priority="46">
      <formula>$A10&lt;&gt;""</formula>
    </cfRule>
  </conditionalFormatting>
  <conditionalFormatting sqref="A71">
    <cfRule type="expression" dxfId="5314" priority="44">
      <formula>MOD(ROW(),2)=1</formula>
    </cfRule>
  </conditionalFormatting>
  <conditionalFormatting sqref="A72">
    <cfRule type="expression" dxfId="5313" priority="43">
      <formula>MOD(ROW(),2)=1</formula>
    </cfRule>
  </conditionalFormatting>
  <conditionalFormatting sqref="A73">
    <cfRule type="expression" dxfId="5312" priority="42">
      <formula>MOD(ROW(),2)=1</formula>
    </cfRule>
  </conditionalFormatting>
  <conditionalFormatting sqref="O100">
    <cfRule type="cellIs" dxfId="5311" priority="41" operator="greaterThan">
      <formula>0</formula>
    </cfRule>
  </conditionalFormatting>
  <conditionalFormatting sqref="U100">
    <cfRule type="cellIs" dxfId="5310" priority="40" operator="greaterThan">
      <formula>0</formula>
    </cfRule>
  </conditionalFormatting>
  <conditionalFormatting sqref="Z3:AF3">
    <cfRule type="containsText" dxfId="5309" priority="35" operator="containsText" text="日">
      <formula>NOT(ISERROR(SEARCH("日",Z3)))</formula>
    </cfRule>
    <cfRule type="containsText" dxfId="5308" priority="36" operator="containsText" text="六">
      <formula>NOT(ISERROR(SEARCH("六",Z3)))</formula>
    </cfRule>
  </conditionalFormatting>
  <conditionalFormatting sqref="Z92:AF92">
    <cfRule type="containsText" dxfId="5307" priority="31" operator="containsText" text="日">
      <formula>NOT(ISERROR(SEARCH("日",Z92)))</formula>
    </cfRule>
    <cfRule type="containsText" dxfId="5306" priority="32" operator="containsText" text="六">
      <formula>NOT(ISERROR(SEARCH("六",Z92)))</formula>
    </cfRule>
  </conditionalFormatting>
  <conditionalFormatting sqref="Z99:AF99">
    <cfRule type="cellIs" dxfId="5305" priority="27" operator="greaterThan">
      <formula>0</formula>
    </cfRule>
  </conditionalFormatting>
  <conditionalFormatting sqref="Z93:AF98">
    <cfRule type="cellIs" dxfId="5304" priority="33" operator="greaterThanOrEqual">
      <formula>8</formula>
    </cfRule>
    <cfRule type="cellIs" dxfId="5303" priority="34" operator="between">
      <formula>0.01</formula>
      <formula>7.99</formula>
    </cfRule>
  </conditionalFormatting>
  <conditionalFormatting sqref="Z214:AF1048576 AA192:AF213 AB145:AF191 AC133:AF144 AD121:AF132 AE109:AF120 AF105:AF108">
    <cfRule type="cellIs" dxfId="5302" priority="37" operator="between">
      <formula>6</formula>
      <formula>24</formula>
    </cfRule>
    <cfRule type="cellIs" dxfId="5301" priority="38" operator="between">
      <formula>4</formula>
      <formula>6</formula>
    </cfRule>
    <cfRule type="cellIs" dxfId="5300" priority="39" operator="between">
      <formula>0.01</formula>
      <formula>3</formula>
    </cfRule>
  </conditionalFormatting>
  <conditionalFormatting sqref="AB100">
    <cfRule type="cellIs" dxfId="5299" priority="26" operator="greaterThan">
      <formula>0</formula>
    </cfRule>
  </conditionalFormatting>
  <conditionalFormatting sqref="AG3">
    <cfRule type="containsText" dxfId="5298" priority="21" operator="containsText" text="日">
      <formula>NOT(ISERROR(SEARCH("日",AG3)))</formula>
    </cfRule>
    <cfRule type="containsText" dxfId="5297" priority="22" operator="containsText" text="六">
      <formula>NOT(ISERROR(SEARCH("六",AG3)))</formula>
    </cfRule>
  </conditionalFormatting>
  <conditionalFormatting sqref="AG92">
    <cfRule type="containsText" dxfId="5296" priority="17" operator="containsText" text="日">
      <formula>NOT(ISERROR(SEARCH("日",AG92)))</formula>
    </cfRule>
    <cfRule type="containsText" dxfId="5295" priority="18" operator="containsText" text="六">
      <formula>NOT(ISERROR(SEARCH("六",AG92)))</formula>
    </cfRule>
  </conditionalFormatting>
  <conditionalFormatting sqref="AG99">
    <cfRule type="cellIs" dxfId="5294" priority="13" operator="greaterThan">
      <formula>0</formula>
    </cfRule>
  </conditionalFormatting>
  <conditionalFormatting sqref="AG93:AG98">
    <cfRule type="cellIs" dxfId="5293" priority="19" operator="greaterThanOrEqual">
      <formula>8</formula>
    </cfRule>
    <cfRule type="cellIs" dxfId="5292" priority="20" operator="between">
      <formula>0.01</formula>
      <formula>7.99</formula>
    </cfRule>
  </conditionalFormatting>
  <conditionalFormatting sqref="AG105:AG1048576">
    <cfRule type="cellIs" dxfId="5291" priority="23" operator="between">
      <formula>6</formula>
      <formula>24</formula>
    </cfRule>
    <cfRule type="cellIs" dxfId="5290" priority="24" operator="between">
      <formula>4</formula>
      <formula>6</formula>
    </cfRule>
    <cfRule type="cellIs" dxfId="5289" priority="25" operator="between">
      <formula>0.01</formula>
      <formula>3</formula>
    </cfRule>
  </conditionalFormatting>
  <conditionalFormatting sqref="M66:M91 M4:M64">
    <cfRule type="dataBar" priority="7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{E5166881-7638-4F62-8DC6-86A8B96A0835}</x14:id>
        </ext>
      </extLst>
    </cfRule>
    <cfRule type="dataBar" priority="7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{7775C2A7-4F72-428F-BDFE-B39310386B05}</x14:id>
        </ext>
      </extLst>
    </cfRule>
  </conditionalFormatting>
  <conditionalFormatting sqref="G65">
    <cfRule type="cellIs" dxfId="5288" priority="4" operator="equal">
      <formula>"重要不紧急"</formula>
    </cfRule>
    <cfRule type="cellIs" dxfId="5287" priority="5" operator="equal">
      <formula>"重要且紧急"</formula>
    </cfRule>
    <cfRule type="cellIs" dxfId="5286" priority="6" operator="equal">
      <formula>"紧急不重要"</formula>
    </cfRule>
  </conditionalFormatting>
  <conditionalFormatting sqref="L65">
    <cfRule type="containsText" dxfId="5285" priority="7" operator="containsText" text="进行中">
      <formula>NOT(ISERROR(SEARCH("进行中",L65)))</formula>
    </cfRule>
    <cfRule type="containsText" dxfId="5284" priority="8" operator="containsText" text="延迟">
      <formula>NOT(ISERROR(SEARCH("延迟",L65)))</formula>
    </cfRule>
    <cfRule type="containsText" dxfId="5283" priority="9" operator="containsText" text="已完成">
      <formula>NOT(ISERROR(SEARCH("已完成",L65)))</formula>
    </cfRule>
    <cfRule type="containsText" dxfId="5282" priority="10" operator="containsText" text="已中止">
      <formula>NOT(ISERROR(SEARCH("已中止",L65)))</formula>
    </cfRule>
  </conditionalFormatting>
  <conditionalFormatting sqref="D65:W65">
    <cfRule type="expression" dxfId="5281" priority="1">
      <formula>CELL("row")=ROW()</formula>
    </cfRule>
    <cfRule type="expression" dxfId="5280" priority="2">
      <formula>$A65&lt;&gt;""</formula>
    </cfRule>
  </conditionalFormatting>
  <conditionalFormatting sqref="N65:W65">
    <cfRule type="cellIs" dxfId="5279" priority="3" operator="greaterThan">
      <formula>0</formula>
    </cfRule>
  </conditionalFormatting>
  <conditionalFormatting sqref="M65">
    <cfRule type="dataBar" priority="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{78F145F4-CA6B-493B-857D-1E55FA1E33D4}</x14:id>
        </ext>
      </extLst>
    </cfRule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{5B71C17B-9D31-4FF4-8540-0869C613C45C}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166881-7638-4F62-8DC6-86A8B96A083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775C2A7-4F72-428F-BDFE-B39310386B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M66:M91 M4:M64</xm:sqref>
        </x14:conditionalFormatting>
        <x14:conditionalFormatting xmlns:xm="http://schemas.microsoft.com/office/excel/2006/main">
          <x14:cfRule type="dataBar" id="{78F145F4-CA6B-493B-857D-1E55FA1E33D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B71C17B-9D31-4FF4-8540-0869C613C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B00-000000000000}">
          <x14:formula1>
            <xm:f>Data!$H$2:$H$6</xm:f>
          </x14:formula1>
          <xm:sqref>G4:G91</xm:sqref>
        </x14:dataValidation>
        <x14:dataValidation type="list" allowBlank="1" showInputMessage="1" showErrorMessage="1" xr:uid="{00000000-0002-0000-0B00-000001000000}">
          <x14:formula1>
            <xm:f>Data!$I$2:$I$7</xm:f>
          </x14:formula1>
          <xm:sqref>L4:L91</xm:sqref>
        </x14:dataValidation>
        <x14:dataValidation type="list" allowBlank="1" showInputMessage="1" showErrorMessage="1" xr:uid="{00000000-0002-0000-0B00-000002000000}">
          <x14:formula1>
            <xm:f>Data!$J$2:$J$11</xm:f>
          </x14:formula1>
          <xm:sqref>F4:F91</xm:sqref>
        </x14:dataValidation>
        <x14:dataValidation type="list" allowBlank="1" showInputMessage="1" showErrorMessage="1" xr:uid="{00000000-0002-0000-0B00-000003000000}">
          <x14:formula1>
            <xm:f>Data!$A$2:$A$25</xm:f>
          </x14:formula1>
          <xm:sqref>D4:D91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662"/>
  <sheetViews>
    <sheetView zoomScale="115" zoomScaleNormal="115" workbookViewId="0">
      <pane xSplit="6" ySplit="3" topLeftCell="G4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J1" sqref="J1"/>
    </sheetView>
  </sheetViews>
  <sheetFormatPr defaultColWidth="9" defaultRowHeight="14.25"/>
  <cols>
    <col min="1" max="1" width="4.75" customWidth="1"/>
    <col min="2" max="2" width="5.625" customWidth="1"/>
    <col min="3" max="3" width="4.5" style="5" customWidth="1"/>
    <col min="4" max="4" width="7.25" customWidth="1"/>
    <col min="5" max="5" width="37.5" customWidth="1"/>
    <col min="6" max="6" width="7.5" style="5" customWidth="1"/>
    <col min="7" max="7" width="7.625" customWidth="1"/>
    <col min="8" max="8" width="10" customWidth="1"/>
    <col min="9" max="9" width="10.875" customWidth="1"/>
    <col min="10" max="10" width="5.25" style="482" customWidth="1"/>
    <col min="11" max="11" width="5.375" style="482" customWidth="1"/>
    <col min="12" max="12" width="6.875" customWidth="1"/>
    <col min="13" max="13" width="5.875" customWidth="1"/>
    <col min="14" max="14" width="6.875" style="485" customWidth="1"/>
    <col min="15" max="16" width="3.125" style="485" customWidth="1"/>
    <col min="17" max="17" width="3.125" style="485" hidden="1" customWidth="1"/>
    <col min="18" max="18" width="2.5" style="485" hidden="1" customWidth="1"/>
    <col min="19" max="22" width="3.125" style="485" customWidth="1"/>
    <col min="23" max="23" width="3.375" style="485" bestFit="1" customWidth="1"/>
    <col min="24" max="25" width="3.5" style="485" hidden="1" customWidth="1"/>
    <col min="26" max="30" width="3.125" style="485" customWidth="1"/>
    <col min="31" max="31" width="3.5" style="485" hidden="1" customWidth="1"/>
    <col min="32" max="37" width="3.125" style="485" customWidth="1"/>
    <col min="38" max="38" width="37.75" style="294" customWidth="1"/>
    <col min="39" max="45" width="15.625" customWidth="1"/>
    <col min="46" max="47" width="19.875" customWidth="1"/>
    <col min="48" max="48" width="6.75" customWidth="1"/>
    <col min="49" max="49" width="8.25" customWidth="1"/>
    <col min="50" max="51" width="10.875" customWidth="1"/>
    <col min="52" max="52" width="5.25" customWidth="1"/>
  </cols>
  <sheetData>
    <row r="1" spans="1:48" s="1" customFormat="1">
      <c r="A1" s="6" t="s">
        <v>186</v>
      </c>
      <c r="B1" s="7" t="s">
        <v>553</v>
      </c>
      <c r="C1" s="8"/>
      <c r="D1" s="7"/>
      <c r="F1" s="9"/>
      <c r="G1" s="6" t="s">
        <v>69</v>
      </c>
      <c r="H1" s="10">
        <f>VLOOKUP(B1,与!A4:C9,2,FALSE)</f>
        <v>42886</v>
      </c>
      <c r="I1" s="10">
        <f>VLOOKUP(B1,与!A4:C9,3,FALSE)</f>
        <v>42909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288"/>
    </row>
    <row r="2" spans="1:48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31</v>
      </c>
      <c r="O2" s="470">
        <f>DAY($H$1+(COLUMN(O2)-COLUMN($N$2)))</f>
        <v>1</v>
      </c>
      <c r="P2" s="470">
        <f t="shared" ref="P2:AK2" si="0">DAY($H$1+(COLUMN(P2)-COLUMN($N$2)))</f>
        <v>2</v>
      </c>
      <c r="Q2" s="470">
        <f t="shared" si="0"/>
        <v>3</v>
      </c>
      <c r="R2" s="470">
        <f t="shared" si="0"/>
        <v>4</v>
      </c>
      <c r="S2" s="470">
        <f t="shared" si="0"/>
        <v>5</v>
      </c>
      <c r="T2" s="470">
        <f t="shared" si="0"/>
        <v>6</v>
      </c>
      <c r="U2" s="470">
        <f t="shared" si="0"/>
        <v>7</v>
      </c>
      <c r="V2" s="470">
        <f t="shared" si="0"/>
        <v>8</v>
      </c>
      <c r="W2" s="470">
        <f t="shared" si="0"/>
        <v>9</v>
      </c>
      <c r="X2" s="470">
        <f t="shared" si="0"/>
        <v>10</v>
      </c>
      <c r="Y2" s="470">
        <f t="shared" si="0"/>
        <v>11</v>
      </c>
      <c r="Z2" s="470">
        <f t="shared" si="0"/>
        <v>12</v>
      </c>
      <c r="AA2" s="470">
        <f t="shared" si="0"/>
        <v>13</v>
      </c>
      <c r="AB2" s="470">
        <f t="shared" si="0"/>
        <v>14</v>
      </c>
      <c r="AC2" s="470">
        <f t="shared" si="0"/>
        <v>15</v>
      </c>
      <c r="AD2" s="470">
        <f t="shared" si="0"/>
        <v>16</v>
      </c>
      <c r="AE2" s="470">
        <f t="shared" si="0"/>
        <v>17</v>
      </c>
      <c r="AF2" s="470">
        <f t="shared" si="0"/>
        <v>18</v>
      </c>
      <c r="AG2" s="470">
        <f t="shared" si="0"/>
        <v>19</v>
      </c>
      <c r="AH2" s="470">
        <f t="shared" si="0"/>
        <v>20</v>
      </c>
      <c r="AI2" s="470">
        <f t="shared" si="0"/>
        <v>21</v>
      </c>
      <c r="AJ2" s="470">
        <f t="shared" si="0"/>
        <v>22</v>
      </c>
      <c r="AK2" s="470">
        <f t="shared" si="0"/>
        <v>23</v>
      </c>
      <c r="AL2" s="536" t="s">
        <v>6</v>
      </c>
      <c r="AM2"/>
      <c r="AN2"/>
      <c r="AO2"/>
      <c r="AP2"/>
      <c r="AQ2"/>
      <c r="AR2"/>
      <c r="AS2"/>
      <c r="AT2"/>
      <c r="AU2"/>
      <c r="AV2"/>
    </row>
    <row r="3" spans="1:48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三</v>
      </c>
      <c r="O3" s="471" t="str">
        <f>MID("一二三四五六日",WEEKDAY($H$1+(COLUMN(O2)-COLUMN($N$2)),2),1)</f>
        <v>四</v>
      </c>
      <c r="P3" s="471" t="str">
        <f t="shared" ref="P3:AG3" si="1">MID("一二三四五六日",WEEKDAY($H$1+(COLUMN(P2)-COLUMN($N$2)),2),1)</f>
        <v>五</v>
      </c>
      <c r="Q3" s="471" t="str">
        <f t="shared" si="1"/>
        <v>六</v>
      </c>
      <c r="R3" s="471" t="str">
        <f t="shared" si="1"/>
        <v>日</v>
      </c>
      <c r="S3" s="471" t="str">
        <f t="shared" si="1"/>
        <v>一</v>
      </c>
      <c r="T3" s="471" t="str">
        <f t="shared" si="1"/>
        <v>二</v>
      </c>
      <c r="U3" s="471" t="str">
        <f t="shared" si="1"/>
        <v>三</v>
      </c>
      <c r="V3" s="471" t="str">
        <f t="shared" si="1"/>
        <v>四</v>
      </c>
      <c r="W3" s="471" t="str">
        <f t="shared" si="1"/>
        <v>五</v>
      </c>
      <c r="X3" s="471" t="str">
        <f t="shared" ref="X3:AB3" si="2">MID("一二三四五六日",WEEKDAY($H$1+(COLUMN(X2)-COLUMN($N$2)),2),1)</f>
        <v>六</v>
      </c>
      <c r="Y3" s="471" t="str">
        <f t="shared" si="2"/>
        <v>日</v>
      </c>
      <c r="Z3" s="471" t="str">
        <f t="shared" si="2"/>
        <v>一</v>
      </c>
      <c r="AA3" s="471" t="str">
        <f t="shared" si="2"/>
        <v>二</v>
      </c>
      <c r="AB3" s="471" t="str">
        <f t="shared" si="2"/>
        <v>三</v>
      </c>
      <c r="AC3" s="471" t="str">
        <f t="shared" si="1"/>
        <v>四</v>
      </c>
      <c r="AD3" s="471" t="str">
        <f t="shared" si="1"/>
        <v>五</v>
      </c>
      <c r="AE3" s="471" t="str">
        <f t="shared" si="1"/>
        <v>六</v>
      </c>
      <c r="AF3" s="471" t="str">
        <f t="shared" si="1"/>
        <v>日</v>
      </c>
      <c r="AG3" s="471" t="str">
        <f t="shared" si="1"/>
        <v>一</v>
      </c>
      <c r="AH3" s="471" t="str">
        <f t="shared" ref="AH3:AI3" si="3">MID("一二三四五六日",WEEKDAY($H$1+(COLUMN(AH2)-COLUMN($N$2)),2),1)</f>
        <v>二</v>
      </c>
      <c r="AI3" s="471" t="str">
        <f t="shared" si="3"/>
        <v>三</v>
      </c>
      <c r="AJ3" s="471" t="str">
        <f t="shared" ref="AJ3:AK3" si="4">MID("一二三四五六日",WEEKDAY($H$1+(COLUMN(AJ2)-COLUMN($N$2)),2),1)</f>
        <v>四</v>
      </c>
      <c r="AK3" s="471" t="str">
        <f t="shared" si="4"/>
        <v>五</v>
      </c>
      <c r="AL3" s="536"/>
      <c r="AM3"/>
      <c r="AN3"/>
      <c r="AO3"/>
      <c r="AP3"/>
      <c r="AQ3"/>
      <c r="AR3"/>
      <c r="AS3"/>
      <c r="AT3"/>
      <c r="AU3"/>
      <c r="AV3"/>
    </row>
    <row r="4" spans="1:48">
      <c r="A4" s="11" t="s">
        <v>556</v>
      </c>
      <c r="B4" s="12" t="str">
        <f>IF(A4="","",IFERROR(VLOOKUP(A4,Story!C:D,2,FALSE),""))</f>
        <v>实现进程插件的生命周期管理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82" si="5">IF(E4="","",IF(H4+J4/8&gt;$I$1,$I$1,H4+J4/8))</f>
        <v/>
      </c>
      <c r="J4" s="480"/>
      <c r="K4" s="480">
        <f>SUM(N4:AD4)</f>
        <v>0</v>
      </c>
      <c r="L4" s="11" t="s">
        <v>18</v>
      </c>
      <c r="M4" s="16">
        <f t="shared" ref="M4:M64" si="6">IF(L4="未开始",0,IF(L4="已完成",1, 0.1))</f>
        <v>0</v>
      </c>
      <c r="N4" s="483"/>
      <c r="O4" s="483"/>
      <c r="P4" s="483"/>
      <c r="Q4" s="483"/>
      <c r="R4" s="483"/>
      <c r="S4" s="483"/>
      <c r="T4" s="483"/>
      <c r="U4" s="483"/>
      <c r="V4" s="483"/>
      <c r="W4" s="483"/>
      <c r="X4" s="483"/>
      <c r="Y4" s="483"/>
      <c r="Z4" s="483"/>
      <c r="AA4" s="483"/>
      <c r="AB4" s="483"/>
      <c r="AC4" s="483"/>
      <c r="AD4" s="483"/>
      <c r="AE4" s="483"/>
      <c r="AF4" s="483"/>
      <c r="AG4" s="483"/>
      <c r="AH4" s="483"/>
      <c r="AI4" s="483"/>
      <c r="AJ4" s="483"/>
      <c r="AK4" s="483"/>
      <c r="AL4" s="292"/>
    </row>
    <row r="5" spans="1:48" s="3" customFormat="1">
      <c r="A5" s="11"/>
      <c r="B5" s="12" t="str">
        <f>IF(A5="","",IFERROR(VLOOKUP(A5,Story!C:D,2,FALSE),""))</f>
        <v/>
      </c>
      <c r="C5" s="13"/>
      <c r="D5" s="11" t="s">
        <v>196</v>
      </c>
      <c r="E5" s="56" t="s">
        <v>558</v>
      </c>
      <c r="F5" s="13" t="s">
        <v>59</v>
      </c>
      <c r="G5" s="11"/>
      <c r="H5" s="14">
        <f t="shared" ref="H5:H87" si="7">IF(E5="","",$H$1)</f>
        <v>42886</v>
      </c>
      <c r="I5" s="14">
        <f t="shared" si="5"/>
        <v>42886</v>
      </c>
      <c r="J5" s="480"/>
      <c r="K5" s="480">
        <f t="shared" ref="K5:K80" si="8">SUM(N5:AD5)</f>
        <v>0</v>
      </c>
      <c r="L5" s="11" t="s">
        <v>195</v>
      </c>
      <c r="M5" s="16">
        <f t="shared" si="6"/>
        <v>0.1</v>
      </c>
      <c r="N5" s="483"/>
      <c r="O5" s="483"/>
      <c r="P5" s="483"/>
      <c r="Q5" s="483"/>
      <c r="R5" s="483"/>
      <c r="S5" s="483"/>
      <c r="T5" s="483"/>
      <c r="U5" s="483"/>
      <c r="V5" s="483"/>
      <c r="W5" s="483"/>
      <c r="X5" s="483"/>
      <c r="Y5" s="483"/>
      <c r="Z5" s="483"/>
      <c r="AA5" s="483"/>
      <c r="AB5" s="483"/>
      <c r="AC5" s="483"/>
      <c r="AD5" s="483"/>
      <c r="AE5" s="483"/>
      <c r="AF5" s="483"/>
      <c r="AG5" s="483"/>
      <c r="AH5" s="483"/>
      <c r="AI5" s="483"/>
      <c r="AJ5" s="483"/>
      <c r="AK5" s="483"/>
      <c r="AL5" s="292"/>
    </row>
    <row r="6" spans="1:48" s="3" customFormat="1">
      <c r="A6" s="11"/>
      <c r="B6" s="12" t="str">
        <f>IF(A6="","",IFERROR(VLOOKUP(A6,Story!C:D,2,FALSE),""))</f>
        <v/>
      </c>
      <c r="C6" s="13"/>
      <c r="D6" s="11" t="s">
        <v>196</v>
      </c>
      <c r="E6" s="56" t="s">
        <v>559</v>
      </c>
      <c r="F6" s="13" t="s">
        <v>59</v>
      </c>
      <c r="G6" s="11"/>
      <c r="H6" s="14">
        <f t="shared" si="7"/>
        <v>42886</v>
      </c>
      <c r="I6" s="14">
        <f t="shared" si="5"/>
        <v>42886</v>
      </c>
      <c r="J6" s="480"/>
      <c r="K6" s="480">
        <f t="shared" si="8"/>
        <v>5</v>
      </c>
      <c r="L6" s="11" t="s">
        <v>9</v>
      </c>
      <c r="M6" s="16">
        <v>1</v>
      </c>
      <c r="N6" s="483"/>
      <c r="O6" s="483"/>
      <c r="P6" s="483"/>
      <c r="Q6" s="483"/>
      <c r="R6" s="483"/>
      <c r="S6" s="483"/>
      <c r="T6" s="483"/>
      <c r="U6" s="483">
        <v>5</v>
      </c>
      <c r="V6" s="483"/>
      <c r="W6" s="483"/>
      <c r="X6" s="483"/>
      <c r="Y6" s="483"/>
      <c r="Z6" s="483"/>
      <c r="AA6" s="483"/>
      <c r="AB6" s="483"/>
      <c r="AC6" s="483"/>
      <c r="AD6" s="483"/>
      <c r="AE6" s="483"/>
      <c r="AF6" s="483"/>
      <c r="AG6" s="483"/>
      <c r="AH6" s="483"/>
      <c r="AI6" s="483"/>
      <c r="AJ6" s="483"/>
      <c r="AK6" s="483"/>
      <c r="AL6" s="292"/>
    </row>
    <row r="7" spans="1:48" s="3" customFormat="1">
      <c r="A7" s="11"/>
      <c r="B7" s="12" t="str">
        <f>IF(A7="","",IFERROR(VLOOKUP(A7,Story!C:D,2,FALSE),""))</f>
        <v/>
      </c>
      <c r="C7" s="13"/>
      <c r="D7" s="11" t="s">
        <v>196</v>
      </c>
      <c r="E7" s="56" t="s">
        <v>578</v>
      </c>
      <c r="F7" s="13" t="s">
        <v>59</v>
      </c>
      <c r="G7" s="11"/>
      <c r="H7" s="14">
        <f t="shared" si="7"/>
        <v>42886</v>
      </c>
      <c r="I7" s="14">
        <f t="shared" si="5"/>
        <v>42886</v>
      </c>
      <c r="J7" s="480"/>
      <c r="K7" s="480">
        <f t="shared" si="8"/>
        <v>8</v>
      </c>
      <c r="L7" s="11" t="s">
        <v>248</v>
      </c>
      <c r="M7" s="16">
        <v>0.7</v>
      </c>
      <c r="N7" s="483"/>
      <c r="O7" s="483"/>
      <c r="P7" s="483"/>
      <c r="Q7" s="483"/>
      <c r="R7" s="483"/>
      <c r="S7" s="483"/>
      <c r="T7" s="483">
        <v>8</v>
      </c>
      <c r="U7" s="483"/>
      <c r="V7" s="483"/>
      <c r="W7" s="483"/>
      <c r="X7" s="483"/>
      <c r="Y7" s="483"/>
      <c r="Z7" s="483"/>
      <c r="AA7" s="483"/>
      <c r="AB7" s="483"/>
      <c r="AC7" s="483"/>
      <c r="AD7" s="483"/>
      <c r="AE7" s="483"/>
      <c r="AF7" s="483"/>
      <c r="AG7" s="483"/>
      <c r="AH7" s="483"/>
      <c r="AI7" s="483"/>
      <c r="AJ7" s="483"/>
      <c r="AK7" s="483"/>
      <c r="AL7" s="292"/>
    </row>
    <row r="8" spans="1:48" s="3" customFormat="1">
      <c r="A8" s="11"/>
      <c r="B8" s="12" t="str">
        <f>IF(A8="","",IFERROR(VLOOKUP(A8,Story!C:D,2,FALSE),""))</f>
        <v/>
      </c>
      <c r="C8" s="13"/>
      <c r="D8" s="11" t="s">
        <v>560</v>
      </c>
      <c r="E8" s="56"/>
      <c r="F8" s="13"/>
      <c r="G8" s="11"/>
      <c r="H8" s="14" t="str">
        <f t="shared" si="7"/>
        <v/>
      </c>
      <c r="I8" s="14" t="str">
        <f t="shared" si="5"/>
        <v/>
      </c>
      <c r="J8" s="480"/>
      <c r="K8" s="480">
        <f t="shared" si="8"/>
        <v>0</v>
      </c>
      <c r="L8" s="11" t="s">
        <v>18</v>
      </c>
      <c r="M8" s="16">
        <f t="shared" si="6"/>
        <v>0</v>
      </c>
      <c r="N8" s="483"/>
      <c r="O8" s="483"/>
      <c r="P8" s="483"/>
      <c r="Q8" s="483"/>
      <c r="R8" s="483"/>
      <c r="S8" s="483"/>
      <c r="T8" s="483"/>
      <c r="U8" s="483"/>
      <c r="V8" s="483"/>
      <c r="W8" s="483"/>
      <c r="X8" s="483"/>
      <c r="Y8" s="483"/>
      <c r="Z8" s="483"/>
      <c r="AA8" s="483"/>
      <c r="AB8" s="483"/>
      <c r="AC8" s="483"/>
      <c r="AD8" s="483"/>
      <c r="AE8" s="483"/>
      <c r="AF8" s="483"/>
      <c r="AG8" s="483"/>
      <c r="AH8" s="483"/>
      <c r="AI8" s="483"/>
      <c r="AJ8" s="483"/>
      <c r="AK8" s="483"/>
      <c r="AL8" s="292"/>
    </row>
    <row r="9" spans="1:48" s="3" customFormat="1">
      <c r="A9" s="11"/>
      <c r="B9" s="12" t="str">
        <f>IF(A9="","",IFERROR(VLOOKUP(A9,Story!C:D,2,FALSE),""))</f>
        <v/>
      </c>
      <c r="C9" s="13"/>
      <c r="D9" s="11"/>
      <c r="E9" s="12"/>
      <c r="F9" s="13"/>
      <c r="G9" s="11"/>
      <c r="H9" s="14" t="str">
        <f t="shared" si="7"/>
        <v/>
      </c>
      <c r="I9" s="14" t="str">
        <f t="shared" si="5"/>
        <v/>
      </c>
      <c r="J9" s="480"/>
      <c r="K9" s="480">
        <f t="shared" si="8"/>
        <v>0</v>
      </c>
      <c r="L9" s="11" t="s">
        <v>18</v>
      </c>
      <c r="M9" s="16">
        <f t="shared" si="6"/>
        <v>0</v>
      </c>
      <c r="N9" s="483"/>
      <c r="O9" s="483"/>
      <c r="P9" s="483"/>
      <c r="Q9" s="483"/>
      <c r="R9" s="483"/>
      <c r="S9" s="483"/>
      <c r="T9" s="483"/>
      <c r="U9" s="483"/>
      <c r="V9" s="483"/>
      <c r="W9" s="483"/>
      <c r="X9" s="483"/>
      <c r="Y9" s="483"/>
      <c r="Z9" s="483"/>
      <c r="AA9" s="483"/>
      <c r="AB9" s="483"/>
      <c r="AC9" s="483"/>
      <c r="AD9" s="483"/>
      <c r="AE9" s="483"/>
      <c r="AF9" s="483"/>
      <c r="AG9" s="483"/>
      <c r="AH9" s="483"/>
      <c r="AI9" s="483"/>
      <c r="AJ9" s="483"/>
      <c r="AK9" s="483"/>
      <c r="AL9" s="292"/>
    </row>
    <row r="10" spans="1:48" s="3" customFormat="1">
      <c r="A10" s="24" t="s">
        <v>392</v>
      </c>
      <c r="B10" s="12" t="str">
        <f>IF(A10="","",IFERROR(VLOOKUP(A10,Story!C:D,2,FALSE),""))</f>
        <v>Qt远程调用库</v>
      </c>
      <c r="C10" s="13"/>
      <c r="D10" s="11"/>
      <c r="E10" s="12"/>
      <c r="F10" s="13"/>
      <c r="G10" s="11"/>
      <c r="H10" s="14" t="str">
        <f t="shared" si="7"/>
        <v/>
      </c>
      <c r="I10" s="14" t="str">
        <f t="shared" si="5"/>
        <v/>
      </c>
      <c r="J10" s="480"/>
      <c r="K10" s="480">
        <f t="shared" si="8"/>
        <v>0</v>
      </c>
      <c r="L10" s="11" t="s">
        <v>18</v>
      </c>
      <c r="M10" s="16">
        <f t="shared" si="6"/>
        <v>0</v>
      </c>
      <c r="N10" s="483"/>
      <c r="O10" s="483"/>
      <c r="P10" s="483"/>
      <c r="Q10" s="483"/>
      <c r="R10" s="483"/>
      <c r="S10" s="483"/>
      <c r="T10" s="483"/>
      <c r="U10" s="483"/>
      <c r="V10" s="483"/>
      <c r="W10" s="483"/>
      <c r="X10" s="483"/>
      <c r="Y10" s="483"/>
      <c r="Z10" s="483"/>
      <c r="AA10" s="483"/>
      <c r="AB10" s="483"/>
      <c r="AC10" s="483"/>
      <c r="AD10" s="483"/>
      <c r="AE10" s="483"/>
      <c r="AF10" s="483"/>
      <c r="AG10" s="483"/>
      <c r="AH10" s="483"/>
      <c r="AI10" s="483"/>
      <c r="AJ10" s="483"/>
      <c r="AK10" s="483"/>
      <c r="AL10" s="292"/>
    </row>
    <row r="11" spans="1:48" s="3" customFormat="1">
      <c r="A11" s="11"/>
      <c r="B11" s="12" t="str">
        <f>IF(A11="","",IFERROR(VLOOKUP(A11,Story!C:D,2,FALSE),""))</f>
        <v/>
      </c>
      <c r="C11" s="13"/>
      <c r="D11" s="11" t="s">
        <v>196</v>
      </c>
      <c r="E11" s="56" t="s">
        <v>562</v>
      </c>
      <c r="F11" s="13" t="s">
        <v>77</v>
      </c>
      <c r="G11" s="11"/>
      <c r="H11" s="14">
        <f t="shared" si="7"/>
        <v>42886</v>
      </c>
      <c r="I11" s="14">
        <f t="shared" si="5"/>
        <v>42886</v>
      </c>
      <c r="J11" s="480"/>
      <c r="K11" s="480">
        <f t="shared" si="8"/>
        <v>0</v>
      </c>
      <c r="L11" s="11" t="s">
        <v>248</v>
      </c>
      <c r="M11" s="16">
        <f t="shared" si="6"/>
        <v>0.1</v>
      </c>
      <c r="N11" s="483"/>
      <c r="O11" s="483"/>
      <c r="P11" s="483"/>
      <c r="Q11" s="483"/>
      <c r="R11" s="483"/>
      <c r="S11" s="483"/>
      <c r="T11" s="483"/>
      <c r="U11" s="483"/>
      <c r="V11" s="483"/>
      <c r="W11" s="483"/>
      <c r="X11" s="483"/>
      <c r="Y11" s="483"/>
      <c r="Z11" s="483"/>
      <c r="AA11" s="483"/>
      <c r="AB11" s="483"/>
      <c r="AC11" s="483"/>
      <c r="AD11" s="483"/>
      <c r="AE11" s="483"/>
      <c r="AF11" s="483"/>
      <c r="AG11" s="483"/>
      <c r="AH11" s="483"/>
      <c r="AI11" s="483"/>
      <c r="AJ11" s="483"/>
      <c r="AK11" s="483"/>
      <c r="AL11" s="292"/>
    </row>
    <row r="12" spans="1:48" s="3" customFormat="1">
      <c r="A12" s="11"/>
      <c r="B12" s="12" t="str">
        <f>IF(A12="","",IFERROR(VLOOKUP(A12,Story!C:D,2,FALSE),""))</f>
        <v/>
      </c>
      <c r="C12" s="13"/>
      <c r="D12" s="11" t="s">
        <v>196</v>
      </c>
      <c r="E12" s="56" t="s">
        <v>563</v>
      </c>
      <c r="F12" s="13" t="s">
        <v>77</v>
      </c>
      <c r="G12" s="11"/>
      <c r="H12" s="14">
        <f t="shared" si="7"/>
        <v>42886</v>
      </c>
      <c r="I12" s="14">
        <f t="shared" si="5"/>
        <v>42886</v>
      </c>
      <c r="J12" s="480"/>
      <c r="K12" s="480">
        <f t="shared" si="8"/>
        <v>7.5</v>
      </c>
      <c r="L12" s="11" t="s">
        <v>248</v>
      </c>
      <c r="M12" s="16">
        <f t="shared" si="6"/>
        <v>0.1</v>
      </c>
      <c r="N12" s="483"/>
      <c r="O12" s="483"/>
      <c r="P12" s="483">
        <v>6</v>
      </c>
      <c r="Q12" s="483"/>
      <c r="R12" s="483"/>
      <c r="S12" s="483"/>
      <c r="T12" s="483">
        <v>1.5</v>
      </c>
      <c r="U12" s="483"/>
      <c r="V12" s="483"/>
      <c r="W12" s="483"/>
      <c r="X12" s="483"/>
      <c r="Y12" s="483"/>
      <c r="Z12" s="483"/>
      <c r="AA12" s="483"/>
      <c r="AB12" s="483"/>
      <c r="AC12" s="483"/>
      <c r="AD12" s="483"/>
      <c r="AE12" s="483"/>
      <c r="AF12" s="483"/>
      <c r="AG12" s="483"/>
      <c r="AH12" s="483"/>
      <c r="AI12" s="483"/>
      <c r="AJ12" s="483"/>
      <c r="AK12" s="483"/>
      <c r="AL12" s="292"/>
    </row>
    <row r="13" spans="1:48">
      <c r="A13" s="11"/>
      <c r="B13" s="12" t="str">
        <f>IF(A13="","",IFERROR(VLOOKUP(A13,Story!C:D,2,FALSE),""))</f>
        <v/>
      </c>
      <c r="C13" s="13"/>
      <c r="D13" s="11" t="s">
        <v>196</v>
      </c>
      <c r="E13" s="56" t="s">
        <v>579</v>
      </c>
      <c r="F13" s="13" t="s">
        <v>77</v>
      </c>
      <c r="G13" s="11"/>
      <c r="H13" s="14">
        <f t="shared" si="7"/>
        <v>42886</v>
      </c>
      <c r="I13" s="14">
        <f t="shared" si="5"/>
        <v>42886</v>
      </c>
      <c r="J13" s="480"/>
      <c r="K13" s="480">
        <f t="shared" si="8"/>
        <v>8.5</v>
      </c>
      <c r="L13" s="11" t="s">
        <v>248</v>
      </c>
      <c r="M13" s="16">
        <f t="shared" si="6"/>
        <v>0.1</v>
      </c>
      <c r="N13" s="483"/>
      <c r="O13" s="483"/>
      <c r="P13" s="483"/>
      <c r="Q13" s="483"/>
      <c r="R13" s="483"/>
      <c r="S13" s="483">
        <v>3.5</v>
      </c>
      <c r="T13" s="483">
        <v>5</v>
      </c>
      <c r="U13" s="483"/>
      <c r="V13" s="483"/>
      <c r="W13" s="483"/>
      <c r="X13" s="483"/>
      <c r="Y13" s="483"/>
      <c r="Z13" s="483"/>
      <c r="AA13" s="483"/>
      <c r="AB13" s="483"/>
      <c r="AC13" s="483"/>
      <c r="AD13" s="483"/>
      <c r="AE13" s="483"/>
      <c r="AF13" s="483"/>
      <c r="AG13" s="483"/>
      <c r="AH13" s="483"/>
      <c r="AI13" s="483"/>
      <c r="AJ13" s="483"/>
      <c r="AK13" s="483"/>
      <c r="AL13" s="292"/>
    </row>
    <row r="14" spans="1:48" s="3" customFormat="1">
      <c r="A14" s="11"/>
      <c r="B14" s="12" t="str">
        <f>IF(A14="","",IFERROR(VLOOKUP(A14,Story!C:D,2,FALSE),""))</f>
        <v/>
      </c>
      <c r="C14" s="13"/>
      <c r="D14" s="11" t="s">
        <v>196</v>
      </c>
      <c r="E14" s="12" t="s">
        <v>598</v>
      </c>
      <c r="F14" s="59" t="s">
        <v>603</v>
      </c>
      <c r="G14" s="11"/>
      <c r="H14" s="14">
        <f t="shared" si="7"/>
        <v>42886</v>
      </c>
      <c r="I14" s="14">
        <f t="shared" si="5"/>
        <v>42886</v>
      </c>
      <c r="J14" s="480"/>
      <c r="K14" s="480">
        <f t="shared" si="8"/>
        <v>12</v>
      </c>
      <c r="L14" s="11" t="s">
        <v>248</v>
      </c>
      <c r="M14" s="16">
        <f t="shared" si="6"/>
        <v>0.1</v>
      </c>
      <c r="N14" s="483"/>
      <c r="O14" s="483">
        <v>8</v>
      </c>
      <c r="P14" s="483"/>
      <c r="Q14" s="483"/>
      <c r="R14" s="483"/>
      <c r="S14" s="483"/>
      <c r="T14" s="483"/>
      <c r="U14" s="483">
        <v>4</v>
      </c>
      <c r="V14" s="483"/>
      <c r="W14" s="483"/>
      <c r="X14" s="483"/>
      <c r="Y14" s="483"/>
      <c r="Z14" s="483"/>
      <c r="AA14" s="483"/>
      <c r="AB14" s="483"/>
      <c r="AC14" s="483"/>
      <c r="AD14" s="483"/>
      <c r="AE14" s="483"/>
      <c r="AF14" s="483"/>
      <c r="AG14" s="483"/>
      <c r="AH14" s="483"/>
      <c r="AI14" s="483"/>
      <c r="AJ14" s="483"/>
      <c r="AK14" s="483"/>
      <c r="AL14" s="292"/>
    </row>
    <row r="15" spans="1:48" s="3" customFormat="1">
      <c r="A15" s="11"/>
      <c r="B15" s="12" t="str">
        <f>IF(A15="","",IFERROR(VLOOKUP(A15,Story!C:D,2,FALSE),""))</f>
        <v/>
      </c>
      <c r="C15" s="13"/>
      <c r="D15" s="11" t="s">
        <v>204</v>
      </c>
      <c r="E15" s="56" t="s">
        <v>599</v>
      </c>
      <c r="F15" s="13" t="s">
        <v>77</v>
      </c>
      <c r="G15" s="11"/>
      <c r="H15" s="14">
        <f t="shared" si="7"/>
        <v>42886</v>
      </c>
      <c r="I15" s="14">
        <f t="shared" si="5"/>
        <v>42886</v>
      </c>
      <c r="J15" s="480"/>
      <c r="K15" s="480">
        <f t="shared" si="8"/>
        <v>6.5</v>
      </c>
      <c r="L15" s="11" t="s">
        <v>248</v>
      </c>
      <c r="M15" s="16">
        <f t="shared" si="6"/>
        <v>0.1</v>
      </c>
      <c r="N15" s="483">
        <v>6.5</v>
      </c>
      <c r="O15" s="483"/>
      <c r="P15" s="483"/>
      <c r="Q15" s="483"/>
      <c r="R15" s="483"/>
      <c r="S15" s="483"/>
      <c r="T15" s="483"/>
      <c r="U15" s="483"/>
      <c r="V15" s="483"/>
      <c r="W15" s="483"/>
      <c r="X15" s="483"/>
      <c r="Y15" s="483"/>
      <c r="Z15" s="483"/>
      <c r="AA15" s="483"/>
      <c r="AB15" s="483"/>
      <c r="AC15" s="483"/>
      <c r="AD15" s="483"/>
      <c r="AE15" s="483"/>
      <c r="AF15" s="483"/>
      <c r="AG15" s="483"/>
      <c r="AH15" s="483"/>
      <c r="AI15" s="483"/>
      <c r="AJ15" s="483"/>
      <c r="AK15" s="483"/>
      <c r="AL15" s="292"/>
    </row>
    <row r="16" spans="1:48" s="3" customFormat="1">
      <c r="A16" s="24" t="s">
        <v>384</v>
      </c>
      <c r="B16" s="12" t="str">
        <f>IF(A16="","",IFERROR(VLOOKUP(A16,Story!C:D,2,FALSE),""))</f>
        <v>实现进程插件注册服务和引用服务</v>
      </c>
      <c r="C16" s="13"/>
      <c r="D16" s="11"/>
      <c r="E16" s="12"/>
      <c r="F16" s="13"/>
      <c r="G16" s="11"/>
      <c r="H16" s="14" t="str">
        <f t="shared" si="7"/>
        <v/>
      </c>
      <c r="I16" s="14" t="str">
        <f t="shared" si="5"/>
        <v/>
      </c>
      <c r="J16" s="480"/>
      <c r="K16" s="480">
        <f t="shared" si="8"/>
        <v>0</v>
      </c>
      <c r="L16" s="11" t="s">
        <v>248</v>
      </c>
      <c r="M16" s="16">
        <f t="shared" si="6"/>
        <v>0.1</v>
      </c>
      <c r="N16" s="483"/>
      <c r="O16" s="483"/>
      <c r="P16" s="483"/>
      <c r="Q16" s="483"/>
      <c r="R16" s="483"/>
      <c r="S16" s="483"/>
      <c r="T16" s="483"/>
      <c r="U16" s="483"/>
      <c r="V16" s="483"/>
      <c r="W16" s="483"/>
      <c r="X16" s="483"/>
      <c r="Y16" s="483"/>
      <c r="Z16" s="483"/>
      <c r="AA16" s="483"/>
      <c r="AB16" s="483"/>
      <c r="AC16" s="483"/>
      <c r="AD16" s="483"/>
      <c r="AE16" s="483"/>
      <c r="AF16" s="483"/>
      <c r="AG16" s="483"/>
      <c r="AH16" s="483"/>
      <c r="AI16" s="483"/>
      <c r="AJ16" s="483"/>
      <c r="AK16" s="483"/>
      <c r="AL16" s="292"/>
    </row>
    <row r="17" spans="1:38" s="3" customFormat="1">
      <c r="A17" s="11"/>
      <c r="B17" s="12" t="str">
        <f>IF(A17="","",IFERROR(VLOOKUP(A17,Story!C:D,2,FALSE),""))</f>
        <v/>
      </c>
      <c r="C17" s="13"/>
      <c r="D17" s="11" t="s">
        <v>196</v>
      </c>
      <c r="E17" s="56" t="s">
        <v>564</v>
      </c>
      <c r="F17" s="13"/>
      <c r="G17" s="11"/>
      <c r="H17" s="14">
        <f t="shared" si="7"/>
        <v>42886</v>
      </c>
      <c r="I17" s="14">
        <f t="shared" si="5"/>
        <v>42886</v>
      </c>
      <c r="J17" s="480"/>
      <c r="K17" s="480">
        <f t="shared" si="8"/>
        <v>0</v>
      </c>
      <c r="L17" s="11" t="s">
        <v>248</v>
      </c>
      <c r="M17" s="16">
        <f t="shared" si="6"/>
        <v>0.1</v>
      </c>
      <c r="N17" s="483"/>
      <c r="O17" s="483"/>
      <c r="P17" s="483"/>
      <c r="Q17" s="483"/>
      <c r="R17" s="483"/>
      <c r="S17" s="483"/>
      <c r="T17" s="483"/>
      <c r="U17" s="483"/>
      <c r="V17" s="483"/>
      <c r="W17" s="483"/>
      <c r="X17" s="483"/>
      <c r="Y17" s="483"/>
      <c r="Z17" s="483"/>
      <c r="AA17" s="483"/>
      <c r="AB17" s="483"/>
      <c r="AC17" s="483"/>
      <c r="AD17" s="483"/>
      <c r="AE17" s="483"/>
      <c r="AF17" s="483"/>
      <c r="AG17" s="483"/>
      <c r="AH17" s="483"/>
      <c r="AI17" s="483"/>
      <c r="AJ17" s="483"/>
      <c r="AK17" s="483"/>
      <c r="AL17" s="292"/>
    </row>
    <row r="18" spans="1:38" s="3" customFormat="1">
      <c r="A18" s="11"/>
      <c r="B18" s="12" t="str">
        <f>IF(A18="","",IFERROR(VLOOKUP(A18,Story!C:D,2,FALSE),""))</f>
        <v/>
      </c>
      <c r="C18" s="13"/>
      <c r="D18" s="11" t="s">
        <v>196</v>
      </c>
      <c r="E18" s="56" t="s">
        <v>565</v>
      </c>
      <c r="F18" s="13"/>
      <c r="G18" s="11"/>
      <c r="H18" s="14">
        <f t="shared" si="7"/>
        <v>42886</v>
      </c>
      <c r="I18" s="14">
        <f t="shared" si="5"/>
        <v>42886</v>
      </c>
      <c r="J18" s="480"/>
      <c r="K18" s="480">
        <f t="shared" si="8"/>
        <v>0</v>
      </c>
      <c r="L18" s="11" t="s">
        <v>248</v>
      </c>
      <c r="M18" s="16">
        <f t="shared" si="6"/>
        <v>0.1</v>
      </c>
      <c r="N18" s="483"/>
      <c r="O18" s="483"/>
      <c r="P18" s="483"/>
      <c r="Q18" s="483"/>
      <c r="R18" s="483"/>
      <c r="S18" s="483"/>
      <c r="T18" s="483"/>
      <c r="U18" s="483"/>
      <c r="V18" s="483"/>
      <c r="W18" s="483"/>
      <c r="X18" s="483"/>
      <c r="Y18" s="483"/>
      <c r="Z18" s="483"/>
      <c r="AA18" s="483"/>
      <c r="AB18" s="483"/>
      <c r="AC18" s="483"/>
      <c r="AD18" s="483"/>
      <c r="AE18" s="483"/>
      <c r="AF18" s="483"/>
      <c r="AG18" s="483"/>
      <c r="AH18" s="483"/>
      <c r="AI18" s="483"/>
      <c r="AJ18" s="483"/>
      <c r="AK18" s="483"/>
      <c r="AL18" s="292"/>
    </row>
    <row r="19" spans="1:38" s="3" customFormat="1">
      <c r="A19" s="11"/>
      <c r="B19" s="12" t="str">
        <f>IF(A19="","",IFERROR(VLOOKUP(A19,Story!C:D,2,FALSE),""))</f>
        <v/>
      </c>
      <c r="C19" s="13"/>
      <c r="D19" s="11" t="s">
        <v>196</v>
      </c>
      <c r="E19" s="56" t="s">
        <v>566</v>
      </c>
      <c r="F19" s="13"/>
      <c r="G19" s="11"/>
      <c r="H19" s="14">
        <f t="shared" si="7"/>
        <v>42886</v>
      </c>
      <c r="I19" s="14">
        <f t="shared" si="5"/>
        <v>42886</v>
      </c>
      <c r="J19" s="480"/>
      <c r="K19" s="480">
        <f t="shared" si="8"/>
        <v>0</v>
      </c>
      <c r="L19" s="11" t="s">
        <v>248</v>
      </c>
      <c r="M19" s="16">
        <f t="shared" si="6"/>
        <v>0.1</v>
      </c>
      <c r="N19" s="483"/>
      <c r="O19" s="483"/>
      <c r="P19" s="483"/>
      <c r="Q19" s="483"/>
      <c r="R19" s="483"/>
      <c r="S19" s="483"/>
      <c r="T19" s="483"/>
      <c r="U19" s="483"/>
      <c r="V19" s="483"/>
      <c r="W19" s="483"/>
      <c r="X19" s="483"/>
      <c r="Y19" s="483"/>
      <c r="Z19" s="483"/>
      <c r="AA19" s="483"/>
      <c r="AB19" s="483"/>
      <c r="AC19" s="483"/>
      <c r="AD19" s="483"/>
      <c r="AE19" s="483"/>
      <c r="AF19" s="483"/>
      <c r="AG19" s="483"/>
      <c r="AH19" s="483"/>
      <c r="AI19" s="483"/>
      <c r="AJ19" s="483"/>
      <c r="AK19" s="483"/>
      <c r="AL19" s="292"/>
    </row>
    <row r="20" spans="1:38" s="3" customFormat="1">
      <c r="A20" s="11"/>
      <c r="B20" s="12" t="str">
        <f>IF(A20="","",IFERROR(VLOOKUP(A20,Story!C:D,2,FALSE),""))</f>
        <v/>
      </c>
      <c r="C20" s="13"/>
      <c r="D20" s="11" t="s">
        <v>196</v>
      </c>
      <c r="E20" s="56" t="s">
        <v>567</v>
      </c>
      <c r="F20" s="13"/>
      <c r="G20" s="11"/>
      <c r="H20" s="14">
        <f t="shared" si="7"/>
        <v>42886</v>
      </c>
      <c r="I20" s="14">
        <f t="shared" si="5"/>
        <v>42886</v>
      </c>
      <c r="J20" s="480"/>
      <c r="K20" s="480">
        <f t="shared" si="8"/>
        <v>0</v>
      </c>
      <c r="L20" s="11" t="s">
        <v>248</v>
      </c>
      <c r="M20" s="16">
        <f t="shared" si="6"/>
        <v>0.1</v>
      </c>
      <c r="N20" s="483"/>
      <c r="O20" s="483"/>
      <c r="P20" s="483"/>
      <c r="Q20" s="483"/>
      <c r="R20" s="483"/>
      <c r="S20" s="483"/>
      <c r="T20" s="483"/>
      <c r="U20" s="483"/>
      <c r="V20" s="483"/>
      <c r="W20" s="483"/>
      <c r="X20" s="483"/>
      <c r="Y20" s="483"/>
      <c r="Z20" s="483"/>
      <c r="AA20" s="483"/>
      <c r="AB20" s="483"/>
      <c r="AC20" s="483"/>
      <c r="AD20" s="483"/>
      <c r="AE20" s="483"/>
      <c r="AF20" s="483"/>
      <c r="AG20" s="483"/>
      <c r="AH20" s="483"/>
      <c r="AI20" s="483"/>
      <c r="AJ20" s="483"/>
      <c r="AK20" s="483"/>
      <c r="AL20" s="292"/>
    </row>
    <row r="21" spans="1:38" s="3" customFormat="1">
      <c r="A21" s="11"/>
      <c r="B21" s="12" t="str">
        <f>IF(A21="","",IFERROR(VLOOKUP(A21,Story!C:D,2,FALSE),""))</f>
        <v/>
      </c>
      <c r="C21" s="13"/>
      <c r="D21" s="11" t="s">
        <v>196</v>
      </c>
      <c r="E21" s="56" t="s">
        <v>568</v>
      </c>
      <c r="F21" s="13"/>
      <c r="G21" s="11"/>
      <c r="H21" s="14">
        <f t="shared" si="7"/>
        <v>42886</v>
      </c>
      <c r="I21" s="14">
        <f t="shared" si="5"/>
        <v>42886</v>
      </c>
      <c r="J21" s="480"/>
      <c r="K21" s="480">
        <f t="shared" si="8"/>
        <v>0</v>
      </c>
      <c r="L21" s="11" t="s">
        <v>248</v>
      </c>
      <c r="M21" s="16">
        <f t="shared" si="6"/>
        <v>0.1</v>
      </c>
      <c r="N21" s="483"/>
      <c r="O21" s="483"/>
      <c r="P21" s="483"/>
      <c r="Q21" s="483"/>
      <c r="R21" s="483"/>
      <c r="S21" s="483"/>
      <c r="T21" s="483"/>
      <c r="U21" s="483"/>
      <c r="V21" s="483"/>
      <c r="W21" s="483"/>
      <c r="X21" s="483"/>
      <c r="Y21" s="483"/>
      <c r="Z21" s="483"/>
      <c r="AA21" s="483"/>
      <c r="AB21" s="483"/>
      <c r="AC21" s="483"/>
      <c r="AD21" s="483"/>
      <c r="AE21" s="483"/>
      <c r="AF21" s="483"/>
      <c r="AG21" s="483"/>
      <c r="AH21" s="483"/>
      <c r="AI21" s="483"/>
      <c r="AJ21" s="483"/>
      <c r="AK21" s="483"/>
      <c r="AL21" s="292"/>
    </row>
    <row r="22" spans="1:38" s="3" customFormat="1">
      <c r="A22" s="11"/>
      <c r="B22" s="12" t="str">
        <f>IF(A22="","",IFERROR(VLOOKUP(A22,Story!C:D,2,FALSE),""))</f>
        <v/>
      </c>
      <c r="C22" s="13"/>
      <c r="D22" s="11" t="s">
        <v>196</v>
      </c>
      <c r="E22" s="56" t="s">
        <v>580</v>
      </c>
      <c r="F22" s="13"/>
      <c r="G22" s="11"/>
      <c r="H22" s="14">
        <f t="shared" si="7"/>
        <v>42886</v>
      </c>
      <c r="I22" s="14">
        <f t="shared" si="5"/>
        <v>42886</v>
      </c>
      <c r="J22" s="480"/>
      <c r="K22" s="480">
        <f t="shared" si="8"/>
        <v>0</v>
      </c>
      <c r="L22" s="11" t="s">
        <v>248</v>
      </c>
      <c r="M22" s="16">
        <f t="shared" si="6"/>
        <v>0.1</v>
      </c>
      <c r="N22" s="483"/>
      <c r="O22" s="483"/>
      <c r="P22" s="483"/>
      <c r="Q22" s="483"/>
      <c r="R22" s="483"/>
      <c r="S22" s="483"/>
      <c r="T22" s="483"/>
      <c r="U22" s="483"/>
      <c r="V22" s="483"/>
      <c r="W22" s="483"/>
      <c r="X22" s="483"/>
      <c r="Y22" s="483"/>
      <c r="Z22" s="483"/>
      <c r="AA22" s="483"/>
      <c r="AB22" s="483"/>
      <c r="AC22" s="483"/>
      <c r="AD22" s="483"/>
      <c r="AE22" s="483"/>
      <c r="AF22" s="483"/>
      <c r="AG22" s="483"/>
      <c r="AH22" s="483"/>
      <c r="AI22" s="483"/>
      <c r="AJ22" s="483"/>
      <c r="AK22" s="483"/>
      <c r="AL22" s="292"/>
    </row>
    <row r="23" spans="1:38" s="3" customFormat="1">
      <c r="A23" s="11"/>
      <c r="B23" s="12" t="str">
        <f>IF(A23="","",IFERROR(VLOOKUP(A23,Story!C:D,2,FALSE),""))</f>
        <v/>
      </c>
      <c r="C23" s="13"/>
      <c r="D23" s="11"/>
      <c r="E23" s="12"/>
      <c r="F23" s="13"/>
      <c r="G23" s="11"/>
      <c r="H23" s="14" t="str">
        <f t="shared" si="7"/>
        <v/>
      </c>
      <c r="I23" s="14" t="str">
        <f t="shared" si="5"/>
        <v/>
      </c>
      <c r="J23" s="480"/>
      <c r="K23" s="480">
        <f t="shared" si="8"/>
        <v>0</v>
      </c>
      <c r="L23" s="11" t="s">
        <v>18</v>
      </c>
      <c r="M23" s="16">
        <f t="shared" si="6"/>
        <v>0</v>
      </c>
      <c r="N23" s="483"/>
      <c r="O23" s="483"/>
      <c r="P23" s="483"/>
      <c r="Q23" s="483"/>
      <c r="R23" s="483"/>
      <c r="S23" s="483"/>
      <c r="T23" s="483"/>
      <c r="U23" s="483"/>
      <c r="V23" s="483"/>
      <c r="W23" s="483"/>
      <c r="X23" s="483"/>
      <c r="Y23" s="483"/>
      <c r="Z23" s="483"/>
      <c r="AA23" s="483"/>
      <c r="AB23" s="483"/>
      <c r="AC23" s="483"/>
      <c r="AD23" s="483"/>
      <c r="AE23" s="483"/>
      <c r="AF23" s="483"/>
      <c r="AG23" s="483"/>
      <c r="AH23" s="483"/>
      <c r="AI23" s="483"/>
      <c r="AJ23" s="483"/>
      <c r="AK23" s="483"/>
      <c r="AL23" s="292"/>
    </row>
    <row r="24" spans="1:38" s="3" customFormat="1">
      <c r="A24" s="11" t="s">
        <v>569</v>
      </c>
      <c r="B24" s="12" t="str">
        <f>IF(A24="","",IFERROR(VLOOKUP(A24,Story!C:D,2,FALSE),""))</f>
        <v>集成插件的扩展点定义和实现</v>
      </c>
      <c r="C24" s="13"/>
      <c r="D24" s="11"/>
      <c r="E24" s="12"/>
      <c r="F24" s="13"/>
      <c r="G24" s="11"/>
      <c r="H24" s="14" t="str">
        <f t="shared" si="7"/>
        <v/>
      </c>
      <c r="I24" s="14" t="str">
        <f t="shared" si="5"/>
        <v/>
      </c>
      <c r="J24" s="480"/>
      <c r="K24" s="480">
        <f t="shared" si="8"/>
        <v>0</v>
      </c>
      <c r="L24" s="11" t="s">
        <v>18</v>
      </c>
      <c r="M24" s="16">
        <f t="shared" si="6"/>
        <v>0</v>
      </c>
      <c r="N24" s="483"/>
      <c r="O24" s="483"/>
      <c r="P24" s="483"/>
      <c r="Q24" s="483"/>
      <c r="R24" s="483"/>
      <c r="S24" s="483"/>
      <c r="T24" s="483"/>
      <c r="U24" s="483"/>
      <c r="V24" s="483"/>
      <c r="W24" s="483"/>
      <c r="X24" s="483"/>
      <c r="Y24" s="483"/>
      <c r="Z24" s="483"/>
      <c r="AA24" s="483"/>
      <c r="AB24" s="483"/>
      <c r="AC24" s="483"/>
      <c r="AD24" s="483"/>
      <c r="AE24" s="483"/>
      <c r="AF24" s="483"/>
      <c r="AG24" s="483"/>
      <c r="AH24" s="483"/>
      <c r="AI24" s="483"/>
      <c r="AJ24" s="483"/>
      <c r="AK24" s="483"/>
      <c r="AL24" s="292"/>
    </row>
    <row r="25" spans="1:38" s="3" customFormat="1">
      <c r="A25" s="11"/>
      <c r="B25" s="12" t="str">
        <f>IF(A25="","",IFERROR(VLOOKUP(A25,Story!C:D,2,FALSE),""))</f>
        <v/>
      </c>
      <c r="C25" s="13"/>
      <c r="D25" s="11" t="s">
        <v>196</v>
      </c>
      <c r="E25" s="56" t="s">
        <v>570</v>
      </c>
      <c r="F25" s="13"/>
      <c r="G25" s="11"/>
      <c r="H25" s="14">
        <f t="shared" si="7"/>
        <v>42886</v>
      </c>
      <c r="I25" s="14">
        <f t="shared" si="5"/>
        <v>42886</v>
      </c>
      <c r="J25" s="480"/>
      <c r="K25" s="480">
        <f t="shared" si="8"/>
        <v>0</v>
      </c>
      <c r="L25" s="11" t="s">
        <v>248</v>
      </c>
      <c r="M25" s="16">
        <f t="shared" si="6"/>
        <v>0.1</v>
      </c>
      <c r="N25" s="483"/>
      <c r="O25" s="483"/>
      <c r="P25" s="483"/>
      <c r="Q25" s="483"/>
      <c r="R25" s="483"/>
      <c r="S25" s="483"/>
      <c r="T25" s="483"/>
      <c r="U25" s="483"/>
      <c r="V25" s="483"/>
      <c r="W25" s="483"/>
      <c r="X25" s="483"/>
      <c r="Y25" s="483"/>
      <c r="Z25" s="483"/>
      <c r="AA25" s="483"/>
      <c r="AB25" s="483"/>
      <c r="AC25" s="483"/>
      <c r="AD25" s="483"/>
      <c r="AE25" s="483"/>
      <c r="AF25" s="483"/>
      <c r="AG25" s="483"/>
      <c r="AH25" s="483"/>
      <c r="AI25" s="483"/>
      <c r="AJ25" s="483"/>
      <c r="AK25" s="483"/>
      <c r="AL25" s="292"/>
    </row>
    <row r="26" spans="1:38" s="3" customFormat="1">
      <c r="A26" s="11"/>
      <c r="B26" s="12" t="str">
        <f>IF(A26="","",IFERROR(VLOOKUP(A26,Story!C:D,2,FALSE),""))</f>
        <v/>
      </c>
      <c r="C26" s="13"/>
      <c r="D26" s="11" t="s">
        <v>196</v>
      </c>
      <c r="E26" s="56" t="s">
        <v>571</v>
      </c>
      <c r="F26" s="13"/>
      <c r="G26" s="11"/>
      <c r="H26" s="14">
        <f t="shared" si="7"/>
        <v>42886</v>
      </c>
      <c r="I26" s="14">
        <f t="shared" si="5"/>
        <v>42886</v>
      </c>
      <c r="J26" s="480"/>
      <c r="K26" s="480">
        <f t="shared" si="8"/>
        <v>0</v>
      </c>
      <c r="L26" s="11" t="s">
        <v>248</v>
      </c>
      <c r="M26" s="16">
        <f t="shared" si="6"/>
        <v>0.1</v>
      </c>
      <c r="N26" s="483"/>
      <c r="O26" s="483"/>
      <c r="P26" s="483"/>
      <c r="Q26" s="483"/>
      <c r="R26" s="483"/>
      <c r="S26" s="483"/>
      <c r="T26" s="483"/>
      <c r="U26" s="483"/>
      <c r="V26" s="483"/>
      <c r="W26" s="483"/>
      <c r="X26" s="483"/>
      <c r="Y26" s="483"/>
      <c r="Z26" s="483"/>
      <c r="AA26" s="483"/>
      <c r="AB26" s="483"/>
      <c r="AC26" s="483"/>
      <c r="AD26" s="483"/>
      <c r="AE26" s="483"/>
      <c r="AF26" s="483"/>
      <c r="AG26" s="483"/>
      <c r="AH26" s="483"/>
      <c r="AI26" s="483"/>
      <c r="AJ26" s="483"/>
      <c r="AK26" s="483"/>
      <c r="AL26" s="292"/>
    </row>
    <row r="27" spans="1:38" s="3" customFormat="1">
      <c r="A27" s="11"/>
      <c r="B27" s="12" t="str">
        <f>IF(A27="","",IFERROR(VLOOKUP(A27,Story!C:D,2,FALSE),""))</f>
        <v/>
      </c>
      <c r="C27" s="13"/>
      <c r="D27" s="11" t="s">
        <v>196</v>
      </c>
      <c r="E27" s="56" t="s">
        <v>572</v>
      </c>
      <c r="F27" s="13"/>
      <c r="G27" s="11"/>
      <c r="H27" s="14">
        <f t="shared" si="7"/>
        <v>42886</v>
      </c>
      <c r="I27" s="14">
        <f t="shared" si="5"/>
        <v>42886</v>
      </c>
      <c r="J27" s="480"/>
      <c r="K27" s="480">
        <f t="shared" si="8"/>
        <v>0</v>
      </c>
      <c r="L27" s="11" t="s">
        <v>248</v>
      </c>
      <c r="M27" s="16">
        <f t="shared" si="6"/>
        <v>0.1</v>
      </c>
      <c r="N27" s="483"/>
      <c r="O27" s="483"/>
      <c r="P27" s="483"/>
      <c r="Q27" s="483"/>
      <c r="R27" s="483"/>
      <c r="S27" s="483"/>
      <c r="T27" s="483"/>
      <c r="U27" s="483"/>
      <c r="V27" s="483"/>
      <c r="W27" s="483"/>
      <c r="X27" s="483"/>
      <c r="Y27" s="483"/>
      <c r="Z27" s="483"/>
      <c r="AA27" s="483"/>
      <c r="AB27" s="483"/>
      <c r="AC27" s="483"/>
      <c r="AD27" s="483"/>
      <c r="AE27" s="483"/>
      <c r="AF27" s="483"/>
      <c r="AG27" s="483"/>
      <c r="AH27" s="483"/>
      <c r="AI27" s="483"/>
      <c r="AJ27" s="483"/>
      <c r="AK27" s="483"/>
      <c r="AL27" s="292"/>
    </row>
    <row r="28" spans="1:38" s="3" customFormat="1">
      <c r="A28" s="11"/>
      <c r="B28" s="12" t="str">
        <f>IF(A28="","",IFERROR(VLOOKUP(A28,Story!C:D,2,FALSE),""))</f>
        <v/>
      </c>
      <c r="C28" s="13"/>
      <c r="D28" s="11"/>
      <c r="E28" s="12"/>
      <c r="F28" s="13"/>
      <c r="G28" s="11"/>
      <c r="H28" s="14" t="str">
        <f t="shared" si="7"/>
        <v/>
      </c>
      <c r="I28" s="14" t="str">
        <f t="shared" si="5"/>
        <v/>
      </c>
      <c r="J28" s="480"/>
      <c r="K28" s="480">
        <f t="shared" si="8"/>
        <v>0</v>
      </c>
      <c r="L28" s="11" t="s">
        <v>18</v>
      </c>
      <c r="M28" s="16">
        <f t="shared" si="6"/>
        <v>0</v>
      </c>
      <c r="N28" s="483"/>
      <c r="O28" s="483"/>
      <c r="P28" s="483"/>
      <c r="Q28" s="483"/>
      <c r="R28" s="483"/>
      <c r="S28" s="483"/>
      <c r="T28" s="483"/>
      <c r="U28" s="483"/>
      <c r="V28" s="483"/>
      <c r="W28" s="483"/>
      <c r="X28" s="483"/>
      <c r="Y28" s="483"/>
      <c r="Z28" s="483"/>
      <c r="AA28" s="483"/>
      <c r="AB28" s="483"/>
      <c r="AC28" s="483"/>
      <c r="AD28" s="483"/>
      <c r="AE28" s="483"/>
      <c r="AF28" s="483"/>
      <c r="AG28" s="483"/>
      <c r="AH28" s="483"/>
      <c r="AI28" s="483"/>
      <c r="AJ28" s="483"/>
      <c r="AK28" s="483"/>
      <c r="AL28" s="292"/>
    </row>
    <row r="29" spans="1:38" s="3" customFormat="1">
      <c r="A29" s="88" t="s">
        <v>184</v>
      </c>
      <c r="B29" s="86" t="str">
        <f>IF(A29="","",IFERROR(VLOOKUP(A29,Story!C:D,2,FALSE),""))</f>
        <v>动态布局编辑器</v>
      </c>
      <c r="C29" s="87"/>
      <c r="D29" s="88"/>
      <c r="E29" s="86"/>
      <c r="F29" s="87"/>
      <c r="G29" s="11"/>
      <c r="H29" s="14" t="str">
        <f t="shared" si="7"/>
        <v/>
      </c>
      <c r="I29" s="14" t="str">
        <f t="shared" si="5"/>
        <v/>
      </c>
      <c r="J29" s="480"/>
      <c r="K29" s="480">
        <f t="shared" si="8"/>
        <v>0</v>
      </c>
      <c r="L29" s="11" t="s">
        <v>18</v>
      </c>
      <c r="M29" s="16">
        <f t="shared" si="6"/>
        <v>0</v>
      </c>
      <c r="N29" s="483"/>
      <c r="O29" s="483"/>
      <c r="P29" s="483"/>
      <c r="Q29" s="483"/>
      <c r="R29" s="483"/>
      <c r="S29" s="483"/>
      <c r="T29" s="483"/>
      <c r="U29" s="483"/>
      <c r="V29" s="483"/>
      <c r="W29" s="483"/>
      <c r="X29" s="483"/>
      <c r="Y29" s="483"/>
      <c r="Z29" s="483"/>
      <c r="AA29" s="483"/>
      <c r="AB29" s="483"/>
      <c r="AC29" s="483"/>
      <c r="AD29" s="483"/>
      <c r="AE29" s="483"/>
      <c r="AF29" s="483"/>
      <c r="AG29" s="483"/>
      <c r="AH29" s="483"/>
      <c r="AI29" s="483"/>
      <c r="AJ29" s="483"/>
      <c r="AK29" s="483"/>
      <c r="AL29" s="292"/>
    </row>
    <row r="30" spans="1:38" s="3" customFormat="1">
      <c r="A30" s="88"/>
      <c r="B30" s="86" t="str">
        <f>IF(A30="","",IFERROR(VLOOKUP(A30,Story!C:D,2,FALSE),""))</f>
        <v/>
      </c>
      <c r="C30" s="87"/>
      <c r="D30" s="88" t="s">
        <v>223</v>
      </c>
      <c r="E30" s="91" t="s">
        <v>428</v>
      </c>
      <c r="F30" s="59" t="s">
        <v>611</v>
      </c>
      <c r="G30" s="11"/>
      <c r="H30" s="14">
        <f t="shared" si="7"/>
        <v>42886</v>
      </c>
      <c r="I30" s="14">
        <f t="shared" si="5"/>
        <v>42886</v>
      </c>
      <c r="J30" s="480"/>
      <c r="K30" s="480">
        <f t="shared" si="8"/>
        <v>51.5</v>
      </c>
      <c r="L30" s="24" t="s">
        <v>9</v>
      </c>
      <c r="M30" s="16">
        <f>IF(L30="未开始",0,IF(L30="已完成",1, 0.1))</f>
        <v>1</v>
      </c>
      <c r="N30" s="483">
        <v>6.5</v>
      </c>
      <c r="O30" s="483">
        <v>8</v>
      </c>
      <c r="P30" s="483">
        <v>8</v>
      </c>
      <c r="Q30" s="483"/>
      <c r="R30" s="483"/>
      <c r="S30" s="483">
        <v>8</v>
      </c>
      <c r="T30" s="483">
        <v>8</v>
      </c>
      <c r="U30" s="483">
        <v>5</v>
      </c>
      <c r="V30" s="483">
        <v>8</v>
      </c>
      <c r="W30" s="483"/>
      <c r="X30" s="483"/>
      <c r="Y30" s="483"/>
      <c r="Z30" s="483"/>
      <c r="AA30" s="483"/>
      <c r="AB30" s="483"/>
      <c r="AC30" s="483"/>
      <c r="AD30" s="483"/>
      <c r="AE30" s="483"/>
      <c r="AF30" s="483"/>
      <c r="AG30" s="483"/>
      <c r="AH30" s="483"/>
      <c r="AI30" s="483"/>
      <c r="AJ30" s="483"/>
      <c r="AK30" s="483"/>
      <c r="AL30" s="292"/>
    </row>
    <row r="31" spans="1:38" s="3" customFormat="1">
      <c r="A31" s="88"/>
      <c r="B31" s="86" t="str">
        <f>IF(A31="","",IFERROR(VLOOKUP(A31,Story!C:D,2,FALSE),""))</f>
        <v/>
      </c>
      <c r="C31" s="87"/>
      <c r="D31" s="88" t="s">
        <v>165</v>
      </c>
      <c r="E31" s="91" t="s">
        <v>367</v>
      </c>
      <c r="F31" s="87" t="s">
        <v>233</v>
      </c>
      <c r="G31" s="11"/>
      <c r="H31" s="14">
        <f t="shared" si="7"/>
        <v>42886</v>
      </c>
      <c r="I31" s="14">
        <f t="shared" si="5"/>
        <v>42886</v>
      </c>
      <c r="J31" s="480"/>
      <c r="K31" s="480">
        <f t="shared" si="8"/>
        <v>24</v>
      </c>
      <c r="L31" s="11" t="s">
        <v>9</v>
      </c>
      <c r="M31" s="16">
        <f t="shared" si="6"/>
        <v>1</v>
      </c>
      <c r="N31" s="483"/>
      <c r="O31" s="483"/>
      <c r="P31" s="483"/>
      <c r="Q31" s="483"/>
      <c r="R31" s="483"/>
      <c r="S31" s="483"/>
      <c r="T31" s="483"/>
      <c r="U31" s="483"/>
      <c r="V31" s="483"/>
      <c r="W31" s="483"/>
      <c r="X31" s="483"/>
      <c r="Y31" s="483"/>
      <c r="Z31" s="483"/>
      <c r="AA31" s="483">
        <v>6</v>
      </c>
      <c r="AB31" s="483">
        <v>8</v>
      </c>
      <c r="AC31" s="483">
        <v>8</v>
      </c>
      <c r="AD31" s="483">
        <v>2</v>
      </c>
      <c r="AE31" s="483"/>
      <c r="AF31" s="483"/>
      <c r="AG31" s="483"/>
      <c r="AH31" s="483"/>
      <c r="AI31" s="483"/>
      <c r="AJ31" s="483"/>
      <c r="AK31" s="483"/>
      <c r="AL31" s="292"/>
    </row>
    <row r="32" spans="1:38" s="3" customFormat="1">
      <c r="A32" s="88"/>
      <c r="B32" s="86" t="str">
        <f>IF(A32="","",IFERROR(VLOOKUP(A32,Story!C:D,2,FALSE),""))</f>
        <v/>
      </c>
      <c r="C32" s="87"/>
      <c r="D32" s="88" t="s">
        <v>231</v>
      </c>
      <c r="E32" s="56" t="s">
        <v>543</v>
      </c>
      <c r="F32" s="59" t="s">
        <v>607</v>
      </c>
      <c r="G32" s="11"/>
      <c r="H32" s="14">
        <f t="shared" si="7"/>
        <v>42886</v>
      </c>
      <c r="I32" s="14">
        <f t="shared" si="5"/>
        <v>42886</v>
      </c>
      <c r="J32" s="480"/>
      <c r="K32" s="480">
        <f t="shared" si="8"/>
        <v>15.5</v>
      </c>
      <c r="L32" s="11" t="s">
        <v>9</v>
      </c>
      <c r="M32" s="16">
        <f t="shared" si="6"/>
        <v>1</v>
      </c>
      <c r="N32" s="483">
        <v>6.5</v>
      </c>
      <c r="O32" s="483"/>
      <c r="P32" s="483"/>
      <c r="Q32" s="483"/>
      <c r="R32" s="483"/>
      <c r="S32" s="483">
        <v>8</v>
      </c>
      <c r="T32" s="483">
        <v>1</v>
      </c>
      <c r="U32" s="483"/>
      <c r="V32" s="483"/>
      <c r="W32" s="483"/>
      <c r="X32" s="483"/>
      <c r="Y32" s="483"/>
      <c r="Z32" s="483"/>
      <c r="AA32" s="483"/>
      <c r="AB32" s="483"/>
      <c r="AC32" s="483"/>
      <c r="AD32" s="483"/>
      <c r="AE32" s="483"/>
      <c r="AF32" s="483"/>
      <c r="AG32" s="483"/>
      <c r="AH32" s="483"/>
      <c r="AI32" s="483"/>
      <c r="AJ32" s="483"/>
      <c r="AK32" s="483"/>
      <c r="AL32" s="292"/>
    </row>
    <row r="33" spans="1:38" s="3" customFormat="1">
      <c r="A33" s="88"/>
      <c r="B33" s="86"/>
      <c r="C33" s="87"/>
      <c r="D33" s="88" t="s">
        <v>335</v>
      </c>
      <c r="E33" s="56" t="s">
        <v>601</v>
      </c>
      <c r="F33" s="87" t="s">
        <v>77</v>
      </c>
      <c r="G33" s="11"/>
      <c r="H33" s="14">
        <f t="shared" si="7"/>
        <v>42886</v>
      </c>
      <c r="I33" s="14">
        <f t="shared" si="5"/>
        <v>42886</v>
      </c>
      <c r="J33" s="480"/>
      <c r="K33" s="480"/>
      <c r="L33" s="11" t="s">
        <v>9</v>
      </c>
      <c r="M33" s="16"/>
      <c r="N33" s="483"/>
      <c r="O33" s="483"/>
      <c r="P33" s="483"/>
      <c r="Q33" s="483"/>
      <c r="R33" s="483"/>
      <c r="S33" s="483">
        <v>4</v>
      </c>
      <c r="T33" s="483">
        <v>1</v>
      </c>
      <c r="U33" s="483"/>
      <c r="V33" s="483"/>
      <c r="W33" s="483"/>
      <c r="X33" s="483"/>
      <c r="Y33" s="483"/>
      <c r="Z33" s="483"/>
      <c r="AA33" s="483"/>
      <c r="AB33" s="483"/>
      <c r="AC33" s="483"/>
      <c r="AD33" s="483"/>
      <c r="AE33" s="483"/>
      <c r="AF33" s="483"/>
      <c r="AG33" s="483"/>
      <c r="AH33" s="483"/>
      <c r="AI33" s="483"/>
      <c r="AJ33" s="483"/>
      <c r="AK33" s="483"/>
      <c r="AL33" s="292"/>
    </row>
    <row r="34" spans="1:38" s="3" customFormat="1">
      <c r="A34" s="88"/>
      <c r="B34" s="86"/>
      <c r="C34" s="87"/>
      <c r="D34" s="88" t="s">
        <v>204</v>
      </c>
      <c r="E34" s="56" t="s">
        <v>642</v>
      </c>
      <c r="F34" s="87" t="s">
        <v>233</v>
      </c>
      <c r="G34" s="11"/>
      <c r="H34" s="14">
        <f t="shared" si="7"/>
        <v>42886</v>
      </c>
      <c r="I34" s="14">
        <f t="shared" si="5"/>
        <v>42886</v>
      </c>
      <c r="J34" s="480"/>
      <c r="K34" s="480">
        <v>2</v>
      </c>
      <c r="L34" s="11" t="s">
        <v>9</v>
      </c>
      <c r="M34" s="16">
        <v>1</v>
      </c>
      <c r="N34" s="483"/>
      <c r="O34" s="483"/>
      <c r="P34" s="483"/>
      <c r="Q34" s="483"/>
      <c r="R34" s="483"/>
      <c r="S34" s="483"/>
      <c r="T34" s="483"/>
      <c r="U34" s="483"/>
      <c r="V34" s="483"/>
      <c r="W34" s="483"/>
      <c r="X34" s="483"/>
      <c r="Y34" s="483"/>
      <c r="Z34" s="483"/>
      <c r="AA34" s="483"/>
      <c r="AB34" s="483"/>
      <c r="AC34" s="483"/>
      <c r="AD34" s="483">
        <v>2</v>
      </c>
      <c r="AE34" s="483"/>
      <c r="AF34" s="483"/>
      <c r="AG34" s="483"/>
      <c r="AH34" s="483"/>
      <c r="AI34" s="483"/>
      <c r="AJ34" s="483"/>
      <c r="AK34" s="483"/>
      <c r="AL34" s="292"/>
    </row>
    <row r="35" spans="1:38" s="3" customFormat="1">
      <c r="A35" s="88" t="s">
        <v>182</v>
      </c>
      <c r="B35" s="86" t="str">
        <f>IF(A35="","",IFERROR(VLOOKUP(A35,Story!C:D,2,FALSE),""))</f>
        <v>扩展点文件编辑器</v>
      </c>
      <c r="C35" s="87"/>
      <c r="D35" s="88"/>
      <c r="E35" s="86"/>
      <c r="F35" s="87"/>
      <c r="G35" s="11"/>
      <c r="H35" s="14" t="str">
        <f t="shared" si="7"/>
        <v/>
      </c>
      <c r="I35" s="14" t="str">
        <f t="shared" si="5"/>
        <v/>
      </c>
      <c r="J35" s="480"/>
      <c r="K35" s="480">
        <f t="shared" si="8"/>
        <v>0</v>
      </c>
      <c r="L35" s="11" t="s">
        <v>18</v>
      </c>
      <c r="M35" s="16">
        <f t="shared" si="6"/>
        <v>0</v>
      </c>
      <c r="N35" s="483"/>
      <c r="O35" s="483"/>
      <c r="P35" s="483"/>
      <c r="Q35" s="483"/>
      <c r="R35" s="483"/>
      <c r="S35" s="483"/>
      <c r="T35" s="483"/>
      <c r="U35" s="483"/>
      <c r="V35" s="483"/>
      <c r="W35" s="483"/>
      <c r="X35" s="483"/>
      <c r="Y35" s="483"/>
      <c r="Z35" s="483"/>
      <c r="AA35" s="483"/>
      <c r="AB35" s="483"/>
      <c r="AC35" s="483"/>
      <c r="AD35" s="483"/>
      <c r="AE35" s="483"/>
      <c r="AF35" s="483"/>
      <c r="AG35" s="483"/>
      <c r="AH35" s="483"/>
      <c r="AI35" s="483"/>
      <c r="AJ35" s="483"/>
      <c r="AK35" s="483"/>
      <c r="AL35" s="292"/>
    </row>
    <row r="36" spans="1:38" s="3" customFormat="1">
      <c r="A36" s="88"/>
      <c r="B36" s="86" t="str">
        <f>IF(A36="","",IFERROR(VLOOKUP(A36,Story!C:D,2,FALSE),""))</f>
        <v/>
      </c>
      <c r="C36" s="87"/>
      <c r="D36" s="88" t="s">
        <v>223</v>
      </c>
      <c r="E36" s="91" t="s">
        <v>428</v>
      </c>
      <c r="F36" s="87" t="s">
        <v>30</v>
      </c>
      <c r="G36" s="11"/>
      <c r="H36" s="14">
        <f t="shared" si="7"/>
        <v>42886</v>
      </c>
      <c r="I36" s="14">
        <f t="shared" si="5"/>
        <v>42886</v>
      </c>
      <c r="J36" s="480"/>
      <c r="K36" s="480">
        <f t="shared" si="8"/>
        <v>8</v>
      </c>
      <c r="L36" s="11" t="s">
        <v>248</v>
      </c>
      <c r="M36" s="16">
        <f t="shared" si="6"/>
        <v>0.1</v>
      </c>
      <c r="N36" s="483"/>
      <c r="O36" s="483"/>
      <c r="P36" s="483"/>
      <c r="Q36" s="483"/>
      <c r="R36" s="483"/>
      <c r="S36" s="483"/>
      <c r="T36" s="483"/>
      <c r="U36" s="483"/>
      <c r="V36" s="483"/>
      <c r="W36" s="483">
        <v>8</v>
      </c>
      <c r="X36" s="483"/>
      <c r="Y36" s="483"/>
      <c r="Z36" s="483"/>
      <c r="AA36" s="483"/>
      <c r="AB36" s="483"/>
      <c r="AC36" s="483"/>
      <c r="AD36" s="483"/>
      <c r="AE36" s="483"/>
      <c r="AF36" s="483"/>
      <c r="AG36" s="483"/>
      <c r="AH36" s="483"/>
      <c r="AI36" s="483"/>
      <c r="AJ36" s="483"/>
      <c r="AK36" s="483"/>
      <c r="AL36" s="292"/>
    </row>
    <row r="37" spans="1:38" s="3" customFormat="1">
      <c r="A37" s="88"/>
      <c r="B37" s="86" t="str">
        <f>IF(A37="","",IFERROR(VLOOKUP(A37,Story!C:D,2,FALSE),""))</f>
        <v/>
      </c>
      <c r="C37" s="87"/>
      <c r="D37" s="88" t="s">
        <v>165</v>
      </c>
      <c r="E37" s="91" t="s">
        <v>367</v>
      </c>
      <c r="F37" s="59" t="s">
        <v>607</v>
      </c>
      <c r="G37" s="11"/>
      <c r="H37" s="14">
        <f t="shared" si="7"/>
        <v>42886</v>
      </c>
      <c r="I37" s="14">
        <f t="shared" si="5"/>
        <v>42886</v>
      </c>
      <c r="J37" s="480"/>
      <c r="K37" s="480">
        <f t="shared" si="8"/>
        <v>23.5</v>
      </c>
      <c r="L37" s="11" t="s">
        <v>248</v>
      </c>
      <c r="M37" s="16">
        <f t="shared" si="6"/>
        <v>0.1</v>
      </c>
      <c r="N37" s="483"/>
      <c r="O37" s="483">
        <v>8</v>
      </c>
      <c r="P37" s="483">
        <v>6.5</v>
      </c>
      <c r="Q37" s="483"/>
      <c r="R37" s="483"/>
      <c r="S37" s="483"/>
      <c r="T37" s="483">
        <v>1</v>
      </c>
      <c r="U37" s="483"/>
      <c r="V37" s="483"/>
      <c r="W37" s="483">
        <v>8</v>
      </c>
      <c r="X37" s="483"/>
      <c r="Y37" s="483"/>
      <c r="Z37" s="483"/>
      <c r="AA37" s="483"/>
      <c r="AB37" s="483"/>
      <c r="AC37" s="483"/>
      <c r="AD37" s="483"/>
      <c r="AE37" s="483"/>
      <c r="AF37" s="483"/>
      <c r="AG37" s="483"/>
      <c r="AH37" s="483"/>
      <c r="AI37" s="483"/>
      <c r="AJ37" s="483"/>
      <c r="AK37" s="483"/>
      <c r="AL37" s="292"/>
    </row>
    <row r="38" spans="1:38" s="3" customFormat="1">
      <c r="A38" s="11"/>
      <c r="B38" s="12" t="str">
        <f>IF(A38="","",IFERROR(VLOOKUP(A38,Story!C:D,2,FALSE),""))</f>
        <v/>
      </c>
      <c r="C38" s="13"/>
      <c r="D38" s="11" t="s">
        <v>204</v>
      </c>
      <c r="E38" s="56" t="s">
        <v>618</v>
      </c>
      <c r="F38" s="13" t="s">
        <v>233</v>
      </c>
      <c r="G38" s="11"/>
      <c r="H38" s="14">
        <f t="shared" si="7"/>
        <v>42886</v>
      </c>
      <c r="I38" s="14">
        <f t="shared" si="5"/>
        <v>42886</v>
      </c>
      <c r="J38" s="480"/>
      <c r="K38" s="480">
        <f t="shared" si="8"/>
        <v>1.5</v>
      </c>
      <c r="L38" s="11" t="s">
        <v>248</v>
      </c>
      <c r="M38" s="16">
        <f t="shared" si="6"/>
        <v>0.1</v>
      </c>
      <c r="N38" s="483"/>
      <c r="O38" s="483"/>
      <c r="P38" s="483">
        <v>1.5</v>
      </c>
      <c r="Q38" s="483"/>
      <c r="R38" s="483"/>
      <c r="S38" s="483"/>
      <c r="T38" s="483"/>
      <c r="U38" s="483"/>
      <c r="V38" s="483"/>
      <c r="W38" s="483"/>
      <c r="X38" s="483"/>
      <c r="Y38" s="483"/>
      <c r="Z38" s="483"/>
      <c r="AA38" s="483"/>
      <c r="AB38" s="483"/>
      <c r="AC38" s="483"/>
      <c r="AD38" s="483"/>
      <c r="AE38" s="483"/>
      <c r="AF38" s="483"/>
      <c r="AG38" s="483"/>
      <c r="AH38" s="483"/>
      <c r="AI38" s="483"/>
      <c r="AJ38" s="483"/>
      <c r="AK38" s="483"/>
      <c r="AL38" s="292"/>
    </row>
    <row r="39" spans="1:38" s="3" customFormat="1">
      <c r="A39" s="85" t="s">
        <v>370</v>
      </c>
      <c r="B39" s="86" t="str">
        <f>IF(A39="","",IFERROR(VLOOKUP(A39,Story!C:D,2,FALSE),""))</f>
        <v>应用部署工具 - bug fixing</v>
      </c>
      <c r="C39" s="87"/>
      <c r="D39" s="88"/>
      <c r="E39" s="86"/>
      <c r="F39" s="87"/>
      <c r="G39" s="11"/>
      <c r="H39" s="14" t="str">
        <f t="shared" si="7"/>
        <v/>
      </c>
      <c r="I39" s="14" t="str">
        <f t="shared" si="5"/>
        <v/>
      </c>
      <c r="J39" s="480"/>
      <c r="K39" s="480">
        <f t="shared" si="8"/>
        <v>0</v>
      </c>
      <c r="L39" s="11" t="s">
        <v>248</v>
      </c>
      <c r="M39" s="16">
        <f t="shared" si="6"/>
        <v>0.1</v>
      </c>
      <c r="N39" s="483"/>
      <c r="O39" s="483"/>
      <c r="P39" s="483"/>
      <c r="Q39" s="483"/>
      <c r="R39" s="483"/>
      <c r="S39" s="483"/>
      <c r="T39" s="483"/>
      <c r="U39" s="483"/>
      <c r="V39" s="483"/>
      <c r="W39" s="483"/>
      <c r="X39" s="483"/>
      <c r="Y39" s="483"/>
      <c r="Z39" s="483"/>
      <c r="AA39" s="483"/>
      <c r="AB39" s="483"/>
      <c r="AC39" s="483"/>
      <c r="AD39" s="483"/>
      <c r="AE39" s="483"/>
      <c r="AF39" s="483"/>
      <c r="AG39" s="483"/>
      <c r="AH39" s="483"/>
      <c r="AI39" s="483"/>
      <c r="AJ39" s="483"/>
      <c r="AK39" s="483"/>
      <c r="AL39" s="292"/>
    </row>
    <row r="40" spans="1:38" s="3" customFormat="1">
      <c r="A40" s="88"/>
      <c r="B40" s="86" t="str">
        <f>IF(A40="","",IFERROR(VLOOKUP(A40,Story!C:D,2,FALSE),""))</f>
        <v/>
      </c>
      <c r="C40" s="87"/>
      <c r="D40" s="88" t="s">
        <v>223</v>
      </c>
      <c r="E40" s="91" t="s">
        <v>428</v>
      </c>
      <c r="F40" s="87"/>
      <c r="G40" s="11"/>
      <c r="H40" s="14">
        <f t="shared" si="7"/>
        <v>42886</v>
      </c>
      <c r="I40" s="14">
        <f t="shared" si="5"/>
        <v>42886</v>
      </c>
      <c r="J40" s="480"/>
      <c r="K40" s="480">
        <f t="shared" si="8"/>
        <v>0</v>
      </c>
      <c r="L40" s="11" t="s">
        <v>248</v>
      </c>
      <c r="M40" s="16">
        <f t="shared" si="6"/>
        <v>0.1</v>
      </c>
      <c r="N40" s="483"/>
      <c r="O40" s="483"/>
      <c r="P40" s="483"/>
      <c r="Q40" s="483"/>
      <c r="R40" s="483"/>
      <c r="S40" s="483"/>
      <c r="T40" s="483"/>
      <c r="U40" s="483"/>
      <c r="V40" s="483"/>
      <c r="W40" s="483"/>
      <c r="X40" s="483"/>
      <c r="Y40" s="483"/>
      <c r="Z40" s="483"/>
      <c r="AA40" s="483"/>
      <c r="AB40" s="483"/>
      <c r="AC40" s="483"/>
      <c r="AD40" s="483"/>
      <c r="AE40" s="483"/>
      <c r="AF40" s="483"/>
      <c r="AG40" s="483"/>
      <c r="AH40" s="483"/>
      <c r="AI40" s="483"/>
      <c r="AJ40" s="483"/>
      <c r="AK40" s="483"/>
      <c r="AL40" s="292"/>
    </row>
    <row r="41" spans="1:38" s="3" customFormat="1">
      <c r="A41" s="88"/>
      <c r="B41" s="86" t="str">
        <f>IF(A41="","",IFERROR(VLOOKUP(A41,Story!C:D,2,FALSE),""))</f>
        <v/>
      </c>
      <c r="C41" s="87"/>
      <c r="D41" s="88" t="s">
        <v>254</v>
      </c>
      <c r="E41" s="91" t="s">
        <v>405</v>
      </c>
      <c r="F41" s="87"/>
      <c r="G41" s="11"/>
      <c r="H41" s="14">
        <f t="shared" si="7"/>
        <v>42886</v>
      </c>
      <c r="I41" s="14">
        <f t="shared" si="5"/>
        <v>42886</v>
      </c>
      <c r="J41" s="480"/>
      <c r="K41" s="480">
        <f t="shared" si="8"/>
        <v>0</v>
      </c>
      <c r="L41" s="11" t="s">
        <v>9</v>
      </c>
      <c r="M41" s="16">
        <f t="shared" si="6"/>
        <v>1</v>
      </c>
      <c r="N41" s="483"/>
      <c r="O41" s="483"/>
      <c r="P41" s="483"/>
      <c r="Q41" s="483"/>
      <c r="R41" s="483"/>
      <c r="S41" s="483"/>
      <c r="T41" s="483"/>
      <c r="U41" s="483"/>
      <c r="V41" s="483"/>
      <c r="W41" s="483"/>
      <c r="X41" s="483"/>
      <c r="Y41" s="483"/>
      <c r="Z41" s="483"/>
      <c r="AA41" s="483"/>
      <c r="AB41" s="483"/>
      <c r="AC41" s="483"/>
      <c r="AD41" s="483"/>
      <c r="AE41" s="483"/>
      <c r="AF41" s="483"/>
      <c r="AG41" s="483"/>
      <c r="AH41" s="483"/>
      <c r="AI41" s="483"/>
      <c r="AJ41" s="483"/>
      <c r="AK41" s="483"/>
      <c r="AL41" s="292"/>
    </row>
    <row r="42" spans="1:38" s="3" customFormat="1">
      <c r="A42" s="88"/>
      <c r="B42" s="86" t="str">
        <f>IF(A42="","",IFERROR(VLOOKUP(A42,Story!C:D,2,FALSE),""))</f>
        <v/>
      </c>
      <c r="C42" s="87"/>
      <c r="D42" s="88" t="s">
        <v>219</v>
      </c>
      <c r="E42" s="56" t="s">
        <v>430</v>
      </c>
      <c r="F42" s="87"/>
      <c r="G42" s="11"/>
      <c r="H42" s="14">
        <f t="shared" si="7"/>
        <v>42886</v>
      </c>
      <c r="I42" s="14">
        <f t="shared" si="5"/>
        <v>42886</v>
      </c>
      <c r="J42" s="480"/>
      <c r="K42" s="480">
        <f t="shared" si="8"/>
        <v>0</v>
      </c>
      <c r="L42" s="11" t="s">
        <v>9</v>
      </c>
      <c r="M42" s="16">
        <f t="shared" si="6"/>
        <v>1</v>
      </c>
      <c r="N42" s="483"/>
      <c r="O42" s="483"/>
      <c r="P42" s="483"/>
      <c r="Q42" s="483"/>
      <c r="R42" s="483"/>
      <c r="S42" s="483"/>
      <c r="T42" s="483"/>
      <c r="U42" s="483"/>
      <c r="V42" s="483"/>
      <c r="W42" s="483"/>
      <c r="X42" s="483"/>
      <c r="Y42" s="483"/>
      <c r="Z42" s="483"/>
      <c r="AA42" s="483"/>
      <c r="AB42" s="483"/>
      <c r="AC42" s="483"/>
      <c r="AD42" s="483"/>
      <c r="AE42" s="483"/>
      <c r="AF42" s="483"/>
      <c r="AG42" s="483"/>
      <c r="AH42" s="483"/>
      <c r="AI42" s="483"/>
      <c r="AJ42" s="483"/>
      <c r="AK42" s="483"/>
      <c r="AL42" s="292"/>
    </row>
    <row r="43" spans="1:38">
      <c r="A43" s="88"/>
      <c r="B43" s="86"/>
      <c r="C43" s="87"/>
      <c r="D43" s="24" t="s">
        <v>544</v>
      </c>
      <c r="E43" s="56" t="s">
        <v>619</v>
      </c>
      <c r="F43" s="87" t="s">
        <v>233</v>
      </c>
      <c r="G43" s="11"/>
      <c r="H43" s="14">
        <f t="shared" si="7"/>
        <v>42886</v>
      </c>
      <c r="I43" s="14">
        <f t="shared" si="5"/>
        <v>42886</v>
      </c>
      <c r="J43" s="480"/>
      <c r="K43" s="480">
        <f t="shared" si="8"/>
        <v>2</v>
      </c>
      <c r="L43" s="11" t="s">
        <v>9</v>
      </c>
      <c r="M43" s="16">
        <f t="shared" si="6"/>
        <v>1</v>
      </c>
      <c r="N43" s="483"/>
      <c r="O43" s="483"/>
      <c r="P43" s="483"/>
      <c r="Q43" s="483"/>
      <c r="R43" s="483"/>
      <c r="S43" s="483"/>
      <c r="T43" s="483">
        <v>2</v>
      </c>
      <c r="U43" s="483"/>
      <c r="V43" s="483"/>
      <c r="W43" s="483"/>
      <c r="X43" s="483"/>
      <c r="Y43" s="483"/>
      <c r="Z43" s="483"/>
      <c r="AA43" s="483"/>
      <c r="AB43" s="483"/>
      <c r="AC43" s="483"/>
      <c r="AD43" s="483"/>
      <c r="AE43" s="483"/>
      <c r="AF43" s="483"/>
      <c r="AG43" s="483"/>
      <c r="AH43" s="483"/>
      <c r="AI43" s="483"/>
      <c r="AJ43" s="483"/>
      <c r="AK43" s="483"/>
      <c r="AL43" s="292"/>
    </row>
    <row r="44" spans="1:38">
      <c r="A44" s="88"/>
      <c r="B44" s="86"/>
      <c r="C44" s="87"/>
      <c r="D44" s="88" t="s">
        <v>231</v>
      </c>
      <c r="E44" s="56" t="s">
        <v>620</v>
      </c>
      <c r="F44" s="87" t="s">
        <v>233</v>
      </c>
      <c r="G44" s="11"/>
      <c r="H44" s="14">
        <f t="shared" si="7"/>
        <v>42886</v>
      </c>
      <c r="I44" s="14">
        <f t="shared" si="5"/>
        <v>42886</v>
      </c>
      <c r="J44" s="480"/>
      <c r="K44" s="480">
        <f t="shared" si="8"/>
        <v>10</v>
      </c>
      <c r="L44" s="11" t="s">
        <v>9</v>
      </c>
      <c r="M44" s="16">
        <f t="shared" si="6"/>
        <v>1</v>
      </c>
      <c r="N44" s="483"/>
      <c r="O44" s="483"/>
      <c r="P44" s="483"/>
      <c r="Q44" s="483"/>
      <c r="R44" s="483"/>
      <c r="S44" s="483"/>
      <c r="T44" s="483">
        <v>2</v>
      </c>
      <c r="U44" s="483"/>
      <c r="V44" s="483">
        <v>8</v>
      </c>
      <c r="W44" s="483"/>
      <c r="X44" s="483"/>
      <c r="Y44" s="483"/>
      <c r="Z44" s="483"/>
      <c r="AA44" s="483"/>
      <c r="AB44" s="483"/>
      <c r="AC44" s="483"/>
      <c r="AD44" s="483"/>
      <c r="AE44" s="483"/>
      <c r="AF44" s="483"/>
      <c r="AG44" s="483"/>
      <c r="AH44" s="483"/>
      <c r="AI44" s="483"/>
      <c r="AJ44" s="483"/>
      <c r="AK44" s="483"/>
      <c r="AL44" s="292"/>
    </row>
    <row r="45" spans="1:38">
      <c r="A45" s="88"/>
      <c r="B45" s="86" t="str">
        <f>IF(A45="","",IFERROR(VLOOKUP(A45,Story!C:D,2,FALSE),""))</f>
        <v/>
      </c>
      <c r="C45" s="87"/>
      <c r="D45" s="88" t="s">
        <v>165</v>
      </c>
      <c r="E45" s="91" t="s">
        <v>367</v>
      </c>
      <c r="F45" s="87"/>
      <c r="G45" s="11"/>
      <c r="H45" s="14">
        <f t="shared" si="7"/>
        <v>42886</v>
      </c>
      <c r="I45" s="14">
        <f t="shared" si="5"/>
        <v>42886</v>
      </c>
      <c r="J45" s="480"/>
      <c r="K45" s="480">
        <f t="shared" si="8"/>
        <v>0</v>
      </c>
      <c r="L45" s="11" t="s">
        <v>248</v>
      </c>
      <c r="M45" s="16">
        <f t="shared" si="6"/>
        <v>0.1</v>
      </c>
      <c r="N45" s="483"/>
      <c r="O45" s="483"/>
      <c r="P45" s="483"/>
      <c r="Q45" s="483"/>
      <c r="R45" s="483"/>
      <c r="S45" s="483"/>
      <c r="T45" s="483"/>
      <c r="U45" s="483"/>
      <c r="V45" s="483"/>
      <c r="W45" s="483"/>
      <c r="X45" s="483"/>
      <c r="Y45" s="483"/>
      <c r="Z45" s="483"/>
      <c r="AA45" s="483"/>
      <c r="AB45" s="483"/>
      <c r="AC45" s="483"/>
      <c r="AD45" s="483"/>
      <c r="AE45" s="483"/>
      <c r="AF45" s="483"/>
      <c r="AG45" s="483"/>
      <c r="AH45" s="483"/>
      <c r="AI45" s="483"/>
      <c r="AJ45" s="483"/>
      <c r="AK45" s="483"/>
      <c r="AL45" s="292"/>
    </row>
    <row r="46" spans="1:38">
      <c r="A46" s="88"/>
      <c r="B46" s="86" t="str">
        <f>IF(A46="","",IFERROR(VLOOKUP(A46,Story!C:D,2,FALSE),""))</f>
        <v/>
      </c>
      <c r="C46" s="87"/>
      <c r="D46" s="88" t="s">
        <v>235</v>
      </c>
      <c r="E46" s="56" t="s">
        <v>441</v>
      </c>
      <c r="F46" s="87" t="s">
        <v>233</v>
      </c>
      <c r="G46" s="11"/>
      <c r="H46" s="14">
        <f t="shared" si="7"/>
        <v>42886</v>
      </c>
      <c r="I46" s="14">
        <f t="shared" si="5"/>
        <v>42886</v>
      </c>
      <c r="J46" s="480"/>
      <c r="K46" s="480">
        <f t="shared" si="8"/>
        <v>2</v>
      </c>
      <c r="L46" s="11" t="s">
        <v>9</v>
      </c>
      <c r="M46" s="16">
        <f t="shared" si="6"/>
        <v>1</v>
      </c>
      <c r="N46" s="483"/>
      <c r="O46" s="483"/>
      <c r="P46" s="483"/>
      <c r="Q46" s="483"/>
      <c r="R46" s="483"/>
      <c r="S46" s="483"/>
      <c r="T46" s="483">
        <v>2</v>
      </c>
      <c r="U46" s="483"/>
      <c r="V46" s="483"/>
      <c r="W46" s="483"/>
      <c r="X46" s="483"/>
      <c r="Y46" s="483"/>
      <c r="Z46" s="483"/>
      <c r="AA46" s="483"/>
      <c r="AB46" s="483"/>
      <c r="AC46" s="483"/>
      <c r="AD46" s="483"/>
      <c r="AE46" s="483"/>
      <c r="AF46" s="483"/>
      <c r="AG46" s="483"/>
      <c r="AH46" s="483"/>
      <c r="AI46" s="483"/>
      <c r="AJ46" s="483"/>
      <c r="AK46" s="483"/>
      <c r="AL46" s="292"/>
    </row>
    <row r="47" spans="1:38">
      <c r="A47" s="11" t="s">
        <v>591</v>
      </c>
      <c r="B47" s="12" t="str">
        <f>IF(A47="","",IFERROR(VLOOKUP(A47,Story!C:D,2,FALSE),""))</f>
        <v>主界面状态清理</v>
      </c>
      <c r="C47" s="13"/>
      <c r="D47" s="11"/>
      <c r="E47" s="12"/>
      <c r="F47" s="13"/>
      <c r="G47" s="11"/>
      <c r="H47" s="14" t="str">
        <f t="shared" si="7"/>
        <v/>
      </c>
      <c r="I47" s="14" t="str">
        <f t="shared" si="5"/>
        <v/>
      </c>
      <c r="J47" s="480"/>
      <c r="K47" s="480">
        <f t="shared" si="8"/>
        <v>0</v>
      </c>
      <c r="L47" s="11" t="s">
        <v>18</v>
      </c>
      <c r="M47" s="16">
        <f t="shared" si="6"/>
        <v>0</v>
      </c>
      <c r="N47" s="483"/>
      <c r="O47" s="483"/>
      <c r="P47" s="483"/>
      <c r="Q47" s="483"/>
      <c r="R47" s="483"/>
      <c r="S47" s="483"/>
      <c r="T47" s="483"/>
      <c r="U47" s="483"/>
      <c r="V47" s="483"/>
      <c r="W47" s="483"/>
      <c r="X47" s="483"/>
      <c r="Y47" s="483"/>
      <c r="Z47" s="483"/>
      <c r="AA47" s="483"/>
      <c r="AB47" s="483"/>
      <c r="AC47" s="483"/>
      <c r="AD47" s="483"/>
      <c r="AE47" s="483"/>
      <c r="AF47" s="483"/>
      <c r="AG47" s="483"/>
      <c r="AH47" s="483"/>
      <c r="AI47" s="483"/>
      <c r="AJ47" s="483"/>
      <c r="AK47" s="483"/>
      <c r="AL47" s="292"/>
    </row>
    <row r="48" spans="1:38">
      <c r="A48" s="11"/>
      <c r="B48" s="12" t="str">
        <f>IF(A48="","",IFERROR(VLOOKUP(A48,Story!C:D,2,FALSE),""))</f>
        <v/>
      </c>
      <c r="C48" s="13"/>
      <c r="D48" s="11" t="s">
        <v>235</v>
      </c>
      <c r="E48" s="56" t="s">
        <v>594</v>
      </c>
      <c r="F48" s="59" t="s">
        <v>606</v>
      </c>
      <c r="G48" s="11"/>
      <c r="H48" s="14">
        <f t="shared" si="7"/>
        <v>42886</v>
      </c>
      <c r="I48" s="14">
        <f t="shared" si="5"/>
        <v>42886</v>
      </c>
      <c r="J48" s="480"/>
      <c r="K48" s="480">
        <f t="shared" si="8"/>
        <v>10.5</v>
      </c>
      <c r="L48" s="11" t="s">
        <v>9</v>
      </c>
      <c r="M48" s="16">
        <f t="shared" si="6"/>
        <v>1</v>
      </c>
      <c r="N48" s="483">
        <v>6.5</v>
      </c>
      <c r="O48" s="483">
        <v>4</v>
      </c>
      <c r="P48" s="483"/>
      <c r="Q48" s="483"/>
      <c r="R48" s="483"/>
      <c r="S48" s="483"/>
      <c r="T48" s="483"/>
      <c r="U48" s="483"/>
      <c r="V48" s="483"/>
      <c r="W48" s="483"/>
      <c r="X48" s="483"/>
      <c r="Y48" s="483"/>
      <c r="Z48" s="483"/>
      <c r="AA48" s="483"/>
      <c r="AB48" s="483"/>
      <c r="AC48" s="483"/>
      <c r="AD48" s="483"/>
      <c r="AE48" s="483"/>
      <c r="AF48" s="483"/>
      <c r="AG48" s="483"/>
      <c r="AH48" s="483"/>
      <c r="AI48" s="483"/>
      <c r="AJ48" s="483"/>
      <c r="AK48" s="483"/>
      <c r="AL48" s="292"/>
    </row>
    <row r="49" spans="1:38">
      <c r="A49" s="11"/>
      <c r="B49" s="12" t="str">
        <f>IF(A49="","",IFERROR(VLOOKUP(A49,Story!C:D,2,FALSE),""))</f>
        <v/>
      </c>
      <c r="C49" s="13"/>
      <c r="D49" s="11" t="s">
        <v>235</v>
      </c>
      <c r="E49" s="56" t="s">
        <v>604</v>
      </c>
      <c r="F49" s="59" t="s">
        <v>605</v>
      </c>
      <c r="G49" s="11"/>
      <c r="H49" s="14">
        <f t="shared" si="7"/>
        <v>42886</v>
      </c>
      <c r="I49" s="14">
        <f t="shared" si="5"/>
        <v>42886</v>
      </c>
      <c r="J49" s="480"/>
      <c r="K49" s="480">
        <f t="shared" si="8"/>
        <v>8</v>
      </c>
      <c r="L49" s="11" t="s">
        <v>18</v>
      </c>
      <c r="M49" s="16">
        <f t="shared" si="6"/>
        <v>0</v>
      </c>
      <c r="N49" s="483"/>
      <c r="O49" s="483"/>
      <c r="P49" s="483">
        <v>8</v>
      </c>
      <c r="Q49" s="483"/>
      <c r="R49" s="483"/>
      <c r="S49" s="483"/>
      <c r="T49" s="483"/>
      <c r="U49" s="483"/>
      <c r="V49" s="483"/>
      <c r="W49" s="483"/>
      <c r="X49" s="483"/>
      <c r="Y49" s="483"/>
      <c r="Z49" s="483"/>
      <c r="AA49" s="483"/>
      <c r="AB49" s="483"/>
      <c r="AC49" s="483"/>
      <c r="AD49" s="483"/>
      <c r="AE49" s="483"/>
      <c r="AF49" s="483"/>
      <c r="AG49" s="483"/>
      <c r="AH49" s="483"/>
      <c r="AI49" s="483"/>
      <c r="AJ49" s="483"/>
      <c r="AK49" s="483"/>
      <c r="AL49" s="292"/>
    </row>
    <row r="50" spans="1:38">
      <c r="A50" s="24" t="s">
        <v>596</v>
      </c>
      <c r="B50" s="12" t="str">
        <f>IF(A50="","",IFERROR(VLOOKUP(A50,Story!C:D,2,FALSE),""))</f>
        <v>开发向导工具开发和测试状态清理</v>
      </c>
      <c r="C50" s="13"/>
      <c r="D50" s="24"/>
      <c r="E50" s="12"/>
      <c r="F50" s="13"/>
      <c r="G50" s="11"/>
      <c r="H50" s="14" t="str">
        <f t="shared" si="7"/>
        <v/>
      </c>
      <c r="I50" s="14" t="str">
        <f t="shared" si="5"/>
        <v/>
      </c>
      <c r="J50" s="480"/>
      <c r="K50" s="480">
        <f t="shared" si="8"/>
        <v>0</v>
      </c>
      <c r="L50" s="11" t="s">
        <v>18</v>
      </c>
      <c r="M50" s="16">
        <f t="shared" si="6"/>
        <v>0</v>
      </c>
      <c r="N50" s="483"/>
      <c r="O50" s="483"/>
      <c r="P50" s="483"/>
      <c r="Q50" s="483"/>
      <c r="R50" s="483"/>
      <c r="S50" s="483"/>
      <c r="T50" s="483"/>
      <c r="U50" s="483"/>
      <c r="V50" s="483"/>
      <c r="W50" s="483"/>
      <c r="X50" s="483"/>
      <c r="Y50" s="483"/>
      <c r="Z50" s="483"/>
      <c r="AA50" s="483"/>
      <c r="AB50" s="483"/>
      <c r="AC50" s="483"/>
      <c r="AD50" s="483"/>
      <c r="AE50" s="483"/>
      <c r="AF50" s="483"/>
      <c r="AG50" s="483"/>
      <c r="AH50" s="483"/>
      <c r="AI50" s="483"/>
      <c r="AJ50" s="483"/>
      <c r="AK50" s="483"/>
      <c r="AL50" s="292"/>
    </row>
    <row r="51" spans="1:38">
      <c r="A51" s="24"/>
      <c r="B51" s="12"/>
      <c r="C51" s="13"/>
      <c r="D51" s="24" t="s">
        <v>698</v>
      </c>
      <c r="E51" s="56" t="s">
        <v>612</v>
      </c>
      <c r="F51" s="13" t="s">
        <v>206</v>
      </c>
      <c r="G51" s="11"/>
      <c r="H51" s="14"/>
      <c r="I51" s="14"/>
      <c r="J51" s="480"/>
      <c r="K51" s="480"/>
      <c r="L51" s="11" t="s">
        <v>9</v>
      </c>
      <c r="M51" s="16">
        <v>1</v>
      </c>
      <c r="N51" s="483"/>
      <c r="O51" s="483"/>
      <c r="P51" s="483"/>
      <c r="Q51" s="483"/>
      <c r="R51" s="483"/>
      <c r="S51" s="483">
        <v>1</v>
      </c>
      <c r="T51" s="483"/>
      <c r="U51" s="483"/>
      <c r="V51" s="483"/>
      <c r="W51" s="483"/>
      <c r="X51" s="483"/>
      <c r="Y51" s="483"/>
      <c r="Z51" s="483"/>
      <c r="AA51" s="483"/>
      <c r="AB51" s="483"/>
      <c r="AC51" s="483"/>
      <c r="AD51" s="483"/>
      <c r="AE51" s="483"/>
      <c r="AF51" s="483"/>
      <c r="AG51" s="483"/>
      <c r="AH51" s="483"/>
      <c r="AI51" s="483"/>
      <c r="AJ51" s="483"/>
      <c r="AK51" s="483"/>
      <c r="AL51" s="292"/>
    </row>
    <row r="52" spans="1:38">
      <c r="A52" s="11"/>
      <c r="B52" s="12" t="str">
        <f>IF(A52="","",IFERROR(VLOOKUP(A52,Story!C:D,2,FALSE),""))</f>
        <v/>
      </c>
      <c r="C52" s="13"/>
      <c r="D52" s="11" t="s">
        <v>235</v>
      </c>
      <c r="E52" s="56" t="s">
        <v>597</v>
      </c>
      <c r="F52" s="59" t="s">
        <v>606</v>
      </c>
      <c r="G52" s="11"/>
      <c r="H52" s="14">
        <f t="shared" si="7"/>
        <v>42886</v>
      </c>
      <c r="I52" s="14">
        <f t="shared" si="5"/>
        <v>42886</v>
      </c>
      <c r="J52" s="480"/>
      <c r="K52" s="480">
        <f t="shared" si="8"/>
        <v>4</v>
      </c>
      <c r="L52" s="11" t="s">
        <v>248</v>
      </c>
      <c r="M52" s="16">
        <v>1</v>
      </c>
      <c r="N52" s="483"/>
      <c r="O52" s="483">
        <v>4</v>
      </c>
      <c r="P52" s="483"/>
      <c r="Q52" s="483"/>
      <c r="R52" s="483"/>
      <c r="S52" s="483"/>
      <c r="T52" s="483"/>
      <c r="U52" s="483"/>
      <c r="V52" s="483"/>
      <c r="W52" s="483"/>
      <c r="X52" s="483"/>
      <c r="Y52" s="483"/>
      <c r="Z52" s="483"/>
      <c r="AA52" s="483"/>
      <c r="AB52" s="483"/>
      <c r="AC52" s="483"/>
      <c r="AD52" s="483"/>
      <c r="AE52" s="483"/>
      <c r="AF52" s="483"/>
      <c r="AG52" s="483"/>
      <c r="AH52" s="483"/>
      <c r="AI52" s="483"/>
      <c r="AJ52" s="483"/>
      <c r="AK52" s="483"/>
      <c r="AL52" s="292"/>
    </row>
    <row r="53" spans="1:38">
      <c r="A53" s="24" t="s">
        <v>633</v>
      </c>
      <c r="B53" s="576" t="s">
        <v>659</v>
      </c>
      <c r="C53" s="577"/>
      <c r="D53" s="578"/>
      <c r="E53" s="56"/>
      <c r="F53" s="59"/>
      <c r="G53" s="11"/>
      <c r="H53" s="14"/>
      <c r="I53" s="14"/>
      <c r="J53" s="480"/>
      <c r="K53" s="480"/>
      <c r="L53" s="11"/>
      <c r="M53" s="16"/>
      <c r="N53" s="483"/>
      <c r="O53" s="483"/>
      <c r="P53" s="483"/>
      <c r="Q53" s="483"/>
      <c r="R53" s="483"/>
      <c r="S53" s="483"/>
      <c r="T53" s="483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  <c r="AK53" s="483"/>
      <c r="AL53" s="292"/>
    </row>
    <row r="54" spans="1:38">
      <c r="A54" s="24"/>
      <c r="B54" s="127"/>
      <c r="C54" s="128"/>
      <c r="D54" s="24" t="s">
        <v>701</v>
      </c>
      <c r="E54" s="56" t="s">
        <v>634</v>
      </c>
      <c r="F54" s="59" t="s">
        <v>77</v>
      </c>
      <c r="G54" s="11"/>
      <c r="H54" s="14"/>
      <c r="I54" s="14"/>
      <c r="J54" s="480"/>
      <c r="K54" s="480"/>
      <c r="L54" s="11" t="s">
        <v>9</v>
      </c>
      <c r="M54" s="16"/>
      <c r="N54" s="483"/>
      <c r="O54" s="483"/>
      <c r="P54" s="483"/>
      <c r="Q54" s="483"/>
      <c r="R54" s="483"/>
      <c r="S54" s="483"/>
      <c r="T54" s="483"/>
      <c r="U54" s="483"/>
      <c r="V54" s="483"/>
      <c r="W54" s="483"/>
      <c r="X54" s="483"/>
      <c r="Y54" s="483"/>
      <c r="Z54" s="483">
        <v>8</v>
      </c>
      <c r="AA54" s="483">
        <v>7</v>
      </c>
      <c r="AB54" s="483">
        <v>8</v>
      </c>
      <c r="AC54" s="483">
        <v>5.5</v>
      </c>
      <c r="AD54" s="483">
        <v>6</v>
      </c>
      <c r="AE54" s="483"/>
      <c r="AF54" s="483"/>
      <c r="AG54" s="483">
        <v>5</v>
      </c>
      <c r="AH54" s="483"/>
      <c r="AI54" s="483"/>
      <c r="AJ54" s="483"/>
      <c r="AK54" s="483"/>
      <c r="AL54" s="292"/>
    </row>
    <row r="55" spans="1:38">
      <c r="A55" s="24"/>
      <c r="B55" s="124"/>
      <c r="C55" s="123"/>
      <c r="D55" s="24" t="s">
        <v>699</v>
      </c>
      <c r="E55" s="56" t="s">
        <v>634</v>
      </c>
      <c r="F55" s="59" t="s">
        <v>30</v>
      </c>
      <c r="G55" s="11"/>
      <c r="H55" s="14">
        <v>42898</v>
      </c>
      <c r="I55" s="14"/>
      <c r="J55" s="480"/>
      <c r="K55" s="480"/>
      <c r="L55" s="11" t="s">
        <v>9</v>
      </c>
      <c r="M55" s="16"/>
      <c r="N55" s="483"/>
      <c r="O55" s="483"/>
      <c r="P55" s="483"/>
      <c r="Q55" s="483"/>
      <c r="R55" s="483"/>
      <c r="S55" s="483"/>
      <c r="T55" s="483"/>
      <c r="U55" s="483"/>
      <c r="V55" s="483"/>
      <c r="W55" s="483"/>
      <c r="X55" s="483"/>
      <c r="Y55" s="483"/>
      <c r="Z55" s="483">
        <v>8</v>
      </c>
      <c r="AA55" s="483">
        <v>8</v>
      </c>
      <c r="AB55" s="483">
        <v>8</v>
      </c>
      <c r="AC55" s="483">
        <v>8</v>
      </c>
      <c r="AD55" s="483">
        <v>6</v>
      </c>
      <c r="AE55" s="483"/>
      <c r="AF55" s="483"/>
      <c r="AG55" s="483"/>
      <c r="AH55" s="483"/>
      <c r="AI55" s="483"/>
      <c r="AJ55" s="483"/>
      <c r="AK55" s="483"/>
      <c r="AL55" s="292"/>
    </row>
    <row r="56" spans="1:38">
      <c r="A56" s="24"/>
      <c r="B56" s="130"/>
      <c r="C56" s="131"/>
      <c r="D56" s="24" t="s">
        <v>700</v>
      </c>
      <c r="E56" s="56" t="s">
        <v>646</v>
      </c>
      <c r="F56" s="59" t="s">
        <v>77</v>
      </c>
      <c r="G56" s="11"/>
      <c r="H56" s="14"/>
      <c r="I56" s="14"/>
      <c r="J56" s="480"/>
      <c r="K56" s="480"/>
      <c r="L56" s="11" t="s">
        <v>9</v>
      </c>
      <c r="M56" s="16"/>
      <c r="N56" s="483"/>
      <c r="O56" s="483"/>
      <c r="P56" s="483"/>
      <c r="Q56" s="483"/>
      <c r="R56" s="483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>
        <v>7</v>
      </c>
      <c r="AI56" s="483">
        <v>3</v>
      </c>
      <c r="AJ56" s="483">
        <v>5</v>
      </c>
      <c r="AK56" s="483">
        <v>8</v>
      </c>
      <c r="AL56" s="292"/>
    </row>
    <row r="57" spans="1:38">
      <c r="A57" s="24"/>
      <c r="B57" s="125"/>
      <c r="C57" s="126"/>
      <c r="D57" s="11" t="s">
        <v>204</v>
      </c>
      <c r="E57" s="56" t="s">
        <v>636</v>
      </c>
      <c r="F57" s="59" t="s">
        <v>637</v>
      </c>
      <c r="G57" s="11"/>
      <c r="H57" s="14"/>
      <c r="I57" s="14"/>
      <c r="J57" s="480"/>
      <c r="K57" s="480"/>
      <c r="L57" s="11" t="s">
        <v>9</v>
      </c>
      <c r="M57" s="16">
        <v>0.9</v>
      </c>
      <c r="N57" s="483"/>
      <c r="O57" s="483"/>
      <c r="P57" s="483"/>
      <c r="Q57" s="483"/>
      <c r="R57" s="483"/>
      <c r="S57" s="483"/>
      <c r="T57" s="483"/>
      <c r="U57" s="483"/>
      <c r="V57" s="483"/>
      <c r="W57" s="483"/>
      <c r="X57" s="483"/>
      <c r="Y57" s="483"/>
      <c r="Z57" s="483">
        <v>5.5</v>
      </c>
      <c r="AA57" s="483">
        <v>8</v>
      </c>
      <c r="AB57" s="483">
        <v>8</v>
      </c>
      <c r="AC57" s="483"/>
      <c r="AD57" s="483"/>
      <c r="AE57" s="483"/>
      <c r="AF57" s="483"/>
      <c r="AG57" s="483">
        <v>8</v>
      </c>
      <c r="AH57" s="483"/>
      <c r="AI57" s="483"/>
      <c r="AJ57" s="483"/>
      <c r="AK57" s="483"/>
      <c r="AL57" s="292"/>
    </row>
    <row r="58" spans="1:38">
      <c r="A58" s="24"/>
      <c r="B58" s="125"/>
      <c r="C58" s="126"/>
      <c r="D58" s="11" t="s">
        <v>279</v>
      </c>
      <c r="E58" s="56" t="s">
        <v>638</v>
      </c>
      <c r="F58" s="59" t="s">
        <v>637</v>
      </c>
      <c r="G58" s="11"/>
      <c r="H58" s="14"/>
      <c r="I58" s="14"/>
      <c r="J58" s="480"/>
      <c r="K58" s="480"/>
      <c r="L58" s="11" t="s">
        <v>9</v>
      </c>
      <c r="M58" s="16">
        <v>0.3</v>
      </c>
      <c r="N58" s="483"/>
      <c r="O58" s="483"/>
      <c r="P58" s="483"/>
      <c r="Q58" s="483"/>
      <c r="R58" s="483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>
        <v>8</v>
      </c>
      <c r="AD58" s="483">
        <v>4</v>
      </c>
      <c r="AE58" s="483"/>
      <c r="AF58" s="483"/>
      <c r="AG58" s="483"/>
      <c r="AH58" s="483"/>
      <c r="AI58" s="483"/>
      <c r="AJ58" s="483"/>
      <c r="AK58" s="483"/>
      <c r="AL58" s="292"/>
    </row>
    <row r="59" spans="1:38">
      <c r="A59" s="88" t="s">
        <v>114</v>
      </c>
      <c r="B59" s="86" t="str">
        <f>IF(A59="","",IFERROR(VLOOKUP(A59,Story!C:D,2,FALSE),""))</f>
        <v>迭代回顾会议</v>
      </c>
      <c r="C59" s="87"/>
      <c r="D59" s="88"/>
      <c r="E59" s="56" t="s">
        <v>576</v>
      </c>
      <c r="F59" s="87" t="s">
        <v>82</v>
      </c>
      <c r="G59" s="11"/>
      <c r="H59" s="14">
        <f>IF(E59="","",$H$1)</f>
        <v>42886</v>
      </c>
      <c r="I59" s="14">
        <f>IF(E59="","",IF(H59+J59/8&gt;$I$1,$I$1,H59+J59/8))</f>
        <v>42886</v>
      </c>
      <c r="J59" s="480"/>
      <c r="K59" s="480">
        <f t="shared" si="8"/>
        <v>0.5</v>
      </c>
      <c r="L59" s="11" t="s">
        <v>248</v>
      </c>
      <c r="M59" s="16">
        <f t="shared" si="6"/>
        <v>0.1</v>
      </c>
      <c r="N59" s="483">
        <v>0.5</v>
      </c>
      <c r="O59" s="483"/>
      <c r="P59" s="483"/>
      <c r="Q59" s="483"/>
      <c r="R59" s="483"/>
      <c r="S59" s="483"/>
      <c r="T59" s="483"/>
      <c r="U59" s="483"/>
      <c r="V59" s="483"/>
      <c r="W59" s="483"/>
      <c r="X59" s="483"/>
      <c r="Y59" s="483"/>
      <c r="Z59" s="483"/>
      <c r="AA59" s="483"/>
      <c r="AB59" s="483"/>
      <c r="AC59" s="483"/>
      <c r="AD59" s="483"/>
      <c r="AE59" s="483"/>
      <c r="AF59" s="483"/>
      <c r="AG59" s="483"/>
      <c r="AH59" s="483"/>
      <c r="AI59" s="483"/>
      <c r="AJ59" s="483"/>
      <c r="AK59" s="483"/>
      <c r="AL59" s="292"/>
    </row>
    <row r="60" spans="1:38">
      <c r="A60" s="88" t="s">
        <v>112</v>
      </c>
      <c r="B60" s="86" t="str">
        <f>IF(A60="","",IFERROR(VLOOKUP(A60,Story!C:D,2,FALSE),""))</f>
        <v>迭代计划会议</v>
      </c>
      <c r="C60" s="87"/>
      <c r="D60" s="88"/>
      <c r="E60" s="56" t="s">
        <v>577</v>
      </c>
      <c r="F60" s="87" t="s">
        <v>82</v>
      </c>
      <c r="G60" s="11"/>
      <c r="H60" s="14">
        <f>IF(E60="","",$H$1)</f>
        <v>42886</v>
      </c>
      <c r="I60" s="14">
        <f>IF(E60="","",IF(H60+J60/8&gt;$I$1,$I$1,H60+J60/8))</f>
        <v>42886</v>
      </c>
      <c r="J60" s="480"/>
      <c r="K60" s="480">
        <f t="shared" si="8"/>
        <v>1</v>
      </c>
      <c r="L60" s="11" t="s">
        <v>9</v>
      </c>
      <c r="M60" s="16">
        <f t="shared" si="6"/>
        <v>1</v>
      </c>
      <c r="N60" s="483">
        <v>1</v>
      </c>
      <c r="O60" s="483"/>
      <c r="P60" s="483"/>
      <c r="Q60" s="483"/>
      <c r="R60" s="483"/>
      <c r="S60" s="483"/>
      <c r="T60" s="483"/>
      <c r="U60" s="483"/>
      <c r="V60" s="483"/>
      <c r="W60" s="483"/>
      <c r="X60" s="483"/>
      <c r="Y60" s="483"/>
      <c r="Z60" s="483"/>
      <c r="AA60" s="483"/>
      <c r="AB60" s="483"/>
      <c r="AC60" s="483"/>
      <c r="AD60" s="483"/>
      <c r="AE60" s="483"/>
      <c r="AF60" s="483"/>
      <c r="AG60" s="483"/>
      <c r="AH60" s="483"/>
      <c r="AI60" s="483"/>
      <c r="AJ60" s="483"/>
      <c r="AK60" s="483"/>
      <c r="AL60" s="292"/>
    </row>
    <row r="61" spans="1:38">
      <c r="A61" s="88" t="s">
        <v>126</v>
      </c>
      <c r="B61" s="86" t="str">
        <f>IF(A61="","",IFERROR(VLOOKUP(A61,Story!C:D,2,FALSE),""))</f>
        <v>项目管理</v>
      </c>
      <c r="C61" s="87"/>
      <c r="D61" s="88"/>
      <c r="E61" s="86"/>
      <c r="F61" s="87" t="s">
        <v>59</v>
      </c>
      <c r="G61" s="11"/>
      <c r="H61" s="14" t="str">
        <f>IF(E61="","",$H$1)</f>
        <v/>
      </c>
      <c r="I61" s="14" t="str">
        <f>IF(E61="","",IF(H61+J61/8&gt;$I$1,$I$1,H61+J61/8))</f>
        <v/>
      </c>
      <c r="J61" s="480"/>
      <c r="K61" s="480">
        <f t="shared" si="8"/>
        <v>6.5</v>
      </c>
      <c r="L61" s="11" t="s">
        <v>9</v>
      </c>
      <c r="M61" s="16">
        <f t="shared" si="6"/>
        <v>1</v>
      </c>
      <c r="N61" s="483">
        <v>6.5</v>
      </c>
      <c r="O61" s="483"/>
      <c r="P61" s="483"/>
      <c r="Q61" s="483"/>
      <c r="R61" s="483"/>
      <c r="S61" s="483"/>
      <c r="T61" s="483"/>
      <c r="U61" s="483"/>
      <c r="V61" s="483"/>
      <c r="W61" s="483"/>
      <c r="X61" s="483"/>
      <c r="Y61" s="483"/>
      <c r="Z61" s="483"/>
      <c r="AA61" s="483"/>
      <c r="AB61" s="483"/>
      <c r="AC61" s="483"/>
      <c r="AD61" s="483"/>
      <c r="AE61" s="483"/>
      <c r="AF61" s="483"/>
      <c r="AG61" s="483"/>
      <c r="AH61" s="483"/>
      <c r="AI61" s="483"/>
      <c r="AJ61" s="483"/>
      <c r="AK61" s="483"/>
      <c r="AL61" s="292"/>
    </row>
    <row r="62" spans="1:38">
      <c r="A62" s="88"/>
      <c r="B62" s="86"/>
      <c r="C62" s="87"/>
      <c r="D62" s="88"/>
      <c r="E62" s="86"/>
      <c r="F62" s="87"/>
      <c r="G62" s="11"/>
      <c r="H62" s="14"/>
      <c r="I62" s="14"/>
      <c r="J62" s="480"/>
      <c r="K62" s="480"/>
      <c r="L62" s="11"/>
      <c r="M62" s="16"/>
      <c r="N62" s="483"/>
      <c r="O62" s="483"/>
      <c r="P62" s="483"/>
      <c r="Q62" s="483"/>
      <c r="R62" s="483"/>
      <c r="S62" s="483"/>
      <c r="T62" s="483"/>
      <c r="U62" s="483"/>
      <c r="V62" s="483"/>
      <c r="W62" s="483"/>
      <c r="X62" s="483"/>
      <c r="Y62" s="483"/>
      <c r="Z62" s="483"/>
      <c r="AA62" s="483"/>
      <c r="AB62" s="483"/>
      <c r="AC62" s="483"/>
      <c r="AD62" s="483"/>
      <c r="AE62" s="483"/>
      <c r="AF62" s="483"/>
      <c r="AG62" s="483"/>
      <c r="AH62" s="483"/>
      <c r="AI62" s="483"/>
      <c r="AJ62" s="483"/>
      <c r="AK62" s="483"/>
      <c r="AL62" s="292"/>
    </row>
    <row r="63" spans="1:38">
      <c r="A63" s="11" t="s">
        <v>616</v>
      </c>
      <c r="B63" s="12" t="str">
        <f>IF(A63="","",IFERROR(VLOOKUP(A63,Story!C:D,2,FALSE),""))</f>
        <v>整理需求文档</v>
      </c>
      <c r="C63" s="13"/>
      <c r="D63" s="11"/>
      <c r="E63" s="56"/>
      <c r="F63" s="13"/>
      <c r="G63" s="11"/>
      <c r="H63" s="14" t="str">
        <f>IF(E63="","",$H$1)</f>
        <v/>
      </c>
      <c r="I63" s="14" t="str">
        <f>IF(E63="","",IF(H63+J63/8&gt;$I$1,$I$1,H63+J63/8))</f>
        <v/>
      </c>
      <c r="J63" s="480"/>
      <c r="K63" s="480">
        <f>SUM(N63:AD63)</f>
        <v>0</v>
      </c>
      <c r="L63" s="11" t="s">
        <v>9</v>
      </c>
      <c r="M63" s="16"/>
      <c r="N63" s="483"/>
      <c r="O63" s="483"/>
      <c r="P63" s="483"/>
      <c r="Q63" s="483"/>
      <c r="R63" s="483"/>
      <c r="S63" s="483"/>
      <c r="T63" s="483"/>
      <c r="U63" s="483"/>
      <c r="V63" s="483"/>
      <c r="W63" s="483"/>
      <c r="X63" s="483"/>
      <c r="Y63" s="483"/>
      <c r="Z63" s="483"/>
      <c r="AA63" s="483"/>
      <c r="AB63" s="483"/>
      <c r="AC63" s="483"/>
      <c r="AD63" s="483"/>
      <c r="AE63" s="483"/>
      <c r="AF63" s="483"/>
      <c r="AG63" s="483"/>
      <c r="AH63" s="483"/>
      <c r="AI63" s="483"/>
      <c r="AJ63" s="483"/>
      <c r="AK63" s="483"/>
      <c r="AL63" s="292"/>
    </row>
    <row r="64" spans="1:38">
      <c r="A64" s="11"/>
      <c r="B64" s="12" t="str">
        <f>IF(A64="","",IFERROR(VLOOKUP(A64,Story!C:D,2,FALSE),""))</f>
        <v/>
      </c>
      <c r="C64" s="13"/>
      <c r="D64" s="11"/>
      <c r="E64" s="12" t="s">
        <v>617</v>
      </c>
      <c r="F64" s="13" t="s">
        <v>206</v>
      </c>
      <c r="G64" s="11"/>
      <c r="H64" s="14">
        <f>IF(E64="","",$H$1)</f>
        <v>42886</v>
      </c>
      <c r="I64" s="14">
        <f>IF(E64="","",IF(H64+J64/8&gt;$I$1,$I$1,H64+J64/8))</f>
        <v>42886</v>
      </c>
      <c r="J64" s="480"/>
      <c r="K64" s="480">
        <f t="shared" si="8"/>
        <v>7</v>
      </c>
      <c r="L64" s="11" t="s">
        <v>9</v>
      </c>
      <c r="M64" s="16">
        <f t="shared" si="6"/>
        <v>1</v>
      </c>
      <c r="N64" s="483"/>
      <c r="O64" s="483"/>
      <c r="P64" s="483"/>
      <c r="Q64" s="483"/>
      <c r="R64" s="483"/>
      <c r="S64" s="483">
        <v>7</v>
      </c>
      <c r="T64" s="483"/>
      <c r="U64" s="483"/>
      <c r="V64" s="483"/>
      <c r="W64" s="483"/>
      <c r="X64" s="483"/>
      <c r="Y64" s="483"/>
      <c r="Z64" s="483"/>
      <c r="AA64" s="483"/>
      <c r="AB64" s="483"/>
      <c r="AC64" s="483"/>
      <c r="AD64" s="483"/>
      <c r="AE64" s="483"/>
      <c r="AF64" s="483"/>
      <c r="AG64" s="483"/>
      <c r="AH64" s="483"/>
      <c r="AI64" s="483"/>
      <c r="AJ64" s="483"/>
      <c r="AK64" s="483"/>
      <c r="AL64" s="292"/>
    </row>
    <row r="65" spans="1:38">
      <c r="A65" s="11"/>
      <c r="B65" s="12" t="str">
        <f>IF(A65="","",IFERROR(VLOOKUP(A65,Story!C:D,2,FALSE),""))</f>
        <v/>
      </c>
      <c r="C65" s="13"/>
      <c r="D65" s="11"/>
      <c r="E65" s="12" t="s">
        <v>629</v>
      </c>
      <c r="F65" s="13" t="s">
        <v>206</v>
      </c>
      <c r="G65" s="11"/>
      <c r="H65" s="14">
        <f>IF(E65="","",$H$1)</f>
        <v>42886</v>
      </c>
      <c r="I65" s="14">
        <f>IF(E65="","",IF(H65+J65/8&gt;$I$1,$I$1,H65+J65/8))</f>
        <v>42886</v>
      </c>
      <c r="J65" s="480"/>
      <c r="K65" s="480">
        <f t="shared" si="8"/>
        <v>13</v>
      </c>
      <c r="L65" s="11" t="s">
        <v>9</v>
      </c>
      <c r="M65" s="16">
        <v>1</v>
      </c>
      <c r="N65" s="483"/>
      <c r="O65" s="483"/>
      <c r="P65" s="483"/>
      <c r="Q65" s="483"/>
      <c r="R65" s="483"/>
      <c r="S65" s="483"/>
      <c r="T65" s="483">
        <v>8</v>
      </c>
      <c r="U65" s="483">
        <v>5</v>
      </c>
      <c r="V65" s="483"/>
      <c r="W65" s="483"/>
      <c r="X65" s="483"/>
      <c r="Y65" s="483"/>
      <c r="Z65" s="483"/>
      <c r="AA65" s="483"/>
      <c r="AB65" s="483"/>
      <c r="AC65" s="483"/>
      <c r="AD65" s="483"/>
      <c r="AE65" s="483"/>
      <c r="AF65" s="483"/>
      <c r="AG65" s="483"/>
      <c r="AH65" s="483"/>
      <c r="AI65" s="483"/>
      <c r="AJ65" s="483"/>
      <c r="AK65" s="483"/>
      <c r="AL65" s="292"/>
    </row>
    <row r="66" spans="1:38">
      <c r="A66" s="11"/>
      <c r="B66" s="12" t="str">
        <f>IF(A66="","",IFERROR(VLOOKUP(A66,Story!C:D,2,FALSE),""))</f>
        <v/>
      </c>
      <c r="C66" s="13"/>
      <c r="D66" s="11"/>
      <c r="E66" s="56" t="s">
        <v>635</v>
      </c>
      <c r="F66" s="59" t="s">
        <v>233</v>
      </c>
      <c r="G66" s="11"/>
      <c r="H66" s="14">
        <f>IF(E66="","",$H$1)</f>
        <v>42886</v>
      </c>
      <c r="I66" s="14">
        <f>IF(E66="","",IF(H66+J66/8&gt;$I$1,$I$1,H66+J66/8))</f>
        <v>42886</v>
      </c>
      <c r="J66" s="480"/>
      <c r="K66" s="480">
        <f>SUM(N66:AK66)</f>
        <v>52</v>
      </c>
      <c r="L66" s="11" t="s">
        <v>9</v>
      </c>
      <c r="M66" s="16">
        <v>1</v>
      </c>
      <c r="N66" s="483"/>
      <c r="O66" s="483"/>
      <c r="P66" s="483"/>
      <c r="Q66" s="483"/>
      <c r="R66" s="483"/>
      <c r="S66" s="483"/>
      <c r="T66" s="483"/>
      <c r="U66" s="483"/>
      <c r="V66" s="483"/>
      <c r="W66" s="483"/>
      <c r="X66" s="483"/>
      <c r="Y66" s="483"/>
      <c r="Z66" s="483">
        <v>8</v>
      </c>
      <c r="AA66" s="483">
        <v>2</v>
      </c>
      <c r="AB66" s="483"/>
      <c r="AC66" s="483"/>
      <c r="AD66" s="483">
        <v>2</v>
      </c>
      <c r="AE66" s="483"/>
      <c r="AF66" s="483"/>
      <c r="AG66" s="483">
        <v>8</v>
      </c>
      <c r="AH66" s="483">
        <v>8</v>
      </c>
      <c r="AI66" s="483">
        <v>8</v>
      </c>
      <c r="AJ66" s="483">
        <v>8</v>
      </c>
      <c r="AK66" s="483">
        <v>8</v>
      </c>
      <c r="AL66" s="486"/>
    </row>
    <row r="67" spans="1:38">
      <c r="A67" s="11" t="s">
        <v>639</v>
      </c>
      <c r="B67" s="12" t="str">
        <f>IF(A67="","",IFERROR(VLOOKUP(A67,Story!C:D,2,FALSE),""))</f>
        <v/>
      </c>
      <c r="C67" s="13"/>
      <c r="D67" s="11"/>
      <c r="E67" s="56"/>
      <c r="F67" s="59"/>
      <c r="G67" s="11"/>
      <c r="H67" s="14"/>
      <c r="I67" s="14"/>
      <c r="J67" s="480"/>
      <c r="K67" s="480"/>
      <c r="L67" s="11"/>
      <c r="M67" s="16"/>
      <c r="N67" s="483"/>
      <c r="O67" s="483"/>
      <c r="P67" s="483"/>
      <c r="Q67" s="483"/>
      <c r="R67" s="483"/>
      <c r="S67" s="483"/>
      <c r="T67" s="483"/>
      <c r="U67" s="483"/>
      <c r="V67" s="483"/>
      <c r="W67" s="483"/>
      <c r="X67" s="483"/>
      <c r="Y67" s="483"/>
      <c r="Z67" s="483"/>
      <c r="AA67" s="483"/>
      <c r="AB67" s="483"/>
      <c r="AC67" s="483"/>
      <c r="AD67" s="483"/>
      <c r="AE67" s="483"/>
      <c r="AF67" s="483"/>
      <c r="AG67" s="483"/>
      <c r="AH67" s="483"/>
      <c r="AI67" s="483"/>
      <c r="AJ67" s="483"/>
      <c r="AK67" s="483"/>
      <c r="AL67" s="292"/>
    </row>
    <row r="68" spans="1:38">
      <c r="A68" s="11"/>
      <c r="B68" s="12"/>
      <c r="C68" s="13"/>
      <c r="D68" s="11" t="s">
        <v>219</v>
      </c>
      <c r="E68" s="56" t="s">
        <v>708</v>
      </c>
      <c r="F68" s="59" t="s">
        <v>709</v>
      </c>
      <c r="G68" s="11"/>
      <c r="H68" s="14"/>
      <c r="I68" s="14"/>
      <c r="J68" s="480"/>
      <c r="K68" s="480"/>
      <c r="L68" s="11"/>
      <c r="M68" s="16"/>
      <c r="N68" s="483"/>
      <c r="O68" s="483"/>
      <c r="P68" s="483"/>
      <c r="Q68" s="483"/>
      <c r="R68" s="483"/>
      <c r="S68" s="483"/>
      <c r="T68" s="483"/>
      <c r="U68" s="483"/>
      <c r="V68" s="483"/>
      <c r="W68" s="483"/>
      <c r="X68" s="483"/>
      <c r="Y68" s="483"/>
      <c r="Z68" s="483"/>
      <c r="AA68" s="483"/>
      <c r="AB68" s="483"/>
      <c r="AC68" s="483"/>
      <c r="AD68" s="483"/>
      <c r="AE68" s="483"/>
      <c r="AF68" s="483"/>
      <c r="AG68" s="483"/>
      <c r="AH68" s="483">
        <v>8</v>
      </c>
      <c r="AI68" s="483">
        <v>8</v>
      </c>
      <c r="AJ68" s="483">
        <v>8</v>
      </c>
      <c r="AK68" s="483">
        <v>8</v>
      </c>
      <c r="AL68" s="292"/>
    </row>
    <row r="69" spans="1:38">
      <c r="A69" s="11"/>
      <c r="B69" s="12"/>
      <c r="C69" s="13"/>
      <c r="D69" s="11" t="s">
        <v>219</v>
      </c>
      <c r="E69" s="56" t="s">
        <v>640</v>
      </c>
      <c r="F69" s="59" t="s">
        <v>641</v>
      </c>
      <c r="G69" s="11"/>
      <c r="H69" s="14"/>
      <c r="I69" s="14"/>
      <c r="J69" s="480"/>
      <c r="K69" s="480"/>
      <c r="L69" s="11"/>
      <c r="M69" s="16"/>
      <c r="N69" s="483"/>
      <c r="O69" s="483"/>
      <c r="P69" s="483"/>
      <c r="Q69" s="483"/>
      <c r="R69" s="483"/>
      <c r="S69" s="483"/>
      <c r="T69" s="483"/>
      <c r="U69" s="483"/>
      <c r="V69" s="483"/>
      <c r="W69" s="483"/>
      <c r="X69" s="483"/>
      <c r="Y69" s="483"/>
      <c r="Z69" s="483"/>
      <c r="AA69" s="483"/>
      <c r="AB69" s="483"/>
      <c r="AC69" s="483"/>
      <c r="AD69" s="483">
        <v>2</v>
      </c>
      <c r="AE69" s="483"/>
      <c r="AF69" s="483"/>
      <c r="AG69" s="483"/>
      <c r="AH69" s="483"/>
      <c r="AI69" s="483"/>
      <c r="AJ69" s="483"/>
      <c r="AK69" s="483"/>
      <c r="AL69" s="292"/>
    </row>
    <row r="70" spans="1:38">
      <c r="A70" s="24" t="s">
        <v>660</v>
      </c>
      <c r="B70" s="12" t="str">
        <f>IF(A70="","",IFERROR(VLOOKUP(A70,Story!C:D,2,FALSE),""))</f>
        <v>公司事务</v>
      </c>
      <c r="C70" s="13"/>
      <c r="D70" s="11"/>
      <c r="E70" s="12"/>
      <c r="F70" s="13"/>
      <c r="G70" s="11"/>
      <c r="H70" s="14" t="str">
        <f>IF(E70="","",$H$1)</f>
        <v/>
      </c>
      <c r="I70" s="14" t="str">
        <f>IF(E70="","",IF(H70+J70/8&gt;$I$1,$I$1,H70+J70/8))</f>
        <v/>
      </c>
      <c r="J70" s="480"/>
      <c r="K70" s="480">
        <f t="shared" si="8"/>
        <v>0</v>
      </c>
      <c r="L70" s="11" t="s">
        <v>18</v>
      </c>
      <c r="M70" s="16">
        <f>IF(L70="未开始",0,IF(L70="已完成",1, 0.1))</f>
        <v>0</v>
      </c>
      <c r="N70" s="483"/>
      <c r="O70" s="483"/>
      <c r="P70" s="483"/>
      <c r="Q70" s="483"/>
      <c r="R70" s="483"/>
      <c r="S70" s="483"/>
      <c r="T70" s="483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  <c r="AE70" s="483"/>
      <c r="AF70" s="483"/>
      <c r="AG70" s="483"/>
      <c r="AH70" s="483"/>
      <c r="AI70" s="483"/>
      <c r="AJ70" s="483"/>
      <c r="AK70" s="483"/>
      <c r="AL70" s="292"/>
    </row>
    <row r="71" spans="1:38">
      <c r="A71" s="11"/>
      <c r="B71" s="12" t="str">
        <f>IF(A71="","",IFERROR(VLOOKUP(A71,Story!C:D,2,FALSE),""))</f>
        <v/>
      </c>
      <c r="C71" s="13"/>
      <c r="D71" s="11" t="s">
        <v>235</v>
      </c>
      <c r="E71" s="56" t="s">
        <v>624</v>
      </c>
      <c r="F71" s="13" t="s">
        <v>82</v>
      </c>
      <c r="G71" s="11"/>
      <c r="H71" s="14">
        <v>42893</v>
      </c>
      <c r="I71" s="14">
        <f t="shared" si="5"/>
        <v>42893</v>
      </c>
      <c r="J71" s="480"/>
      <c r="K71" s="480">
        <f t="shared" si="8"/>
        <v>3</v>
      </c>
      <c r="L71" s="11" t="s">
        <v>9</v>
      </c>
      <c r="M71" s="16">
        <f t="shared" ref="M71:M87" si="9">IF(L71="未开始",0,IF(L71="已完成",1, 0.1))</f>
        <v>1</v>
      </c>
      <c r="N71" s="483"/>
      <c r="O71" s="483"/>
      <c r="P71" s="483"/>
      <c r="Q71" s="483"/>
      <c r="R71" s="483"/>
      <c r="S71" s="483"/>
      <c r="T71" s="483"/>
      <c r="U71" s="483">
        <v>3</v>
      </c>
      <c r="V71" s="483"/>
      <c r="W71" s="483"/>
      <c r="X71" s="483"/>
      <c r="Y71" s="483"/>
      <c r="Z71" s="483"/>
      <c r="AA71" s="483"/>
      <c r="AB71" s="483"/>
      <c r="AC71" s="483"/>
      <c r="AD71" s="483"/>
      <c r="AE71" s="483"/>
      <c r="AF71" s="483"/>
      <c r="AG71" s="483"/>
      <c r="AH71" s="483"/>
      <c r="AI71" s="483"/>
      <c r="AJ71" s="483"/>
      <c r="AK71" s="483"/>
      <c r="AL71" s="292"/>
    </row>
    <row r="72" spans="1:38">
      <c r="A72" s="11"/>
      <c r="B72" s="12"/>
      <c r="C72" s="13"/>
      <c r="D72" s="11" t="s">
        <v>235</v>
      </c>
      <c r="E72" s="56" t="s">
        <v>644</v>
      </c>
      <c r="F72" s="13" t="s">
        <v>59</v>
      </c>
      <c r="G72" s="11"/>
      <c r="H72" s="14"/>
      <c r="I72" s="14"/>
      <c r="J72" s="480"/>
      <c r="K72" s="480"/>
      <c r="L72" s="11" t="s">
        <v>9</v>
      </c>
      <c r="M72" s="16">
        <f t="shared" si="9"/>
        <v>1</v>
      </c>
      <c r="N72" s="483"/>
      <c r="O72" s="483"/>
      <c r="P72" s="483"/>
      <c r="Q72" s="483"/>
      <c r="R72" s="483"/>
      <c r="S72" s="483"/>
      <c r="T72" s="483"/>
      <c r="U72" s="483"/>
      <c r="V72" s="483"/>
      <c r="W72" s="483"/>
      <c r="X72" s="483"/>
      <c r="Y72" s="483"/>
      <c r="Z72" s="483"/>
      <c r="AA72" s="483"/>
      <c r="AB72" s="483"/>
      <c r="AC72" s="483"/>
      <c r="AD72" s="483"/>
      <c r="AE72" s="483"/>
      <c r="AF72" s="483">
        <v>8</v>
      </c>
      <c r="AG72" s="483">
        <v>8</v>
      </c>
      <c r="AH72" s="483">
        <v>8</v>
      </c>
      <c r="AI72" s="483">
        <v>8</v>
      </c>
      <c r="AJ72" s="483">
        <v>8</v>
      </c>
      <c r="AK72" s="483">
        <v>8</v>
      </c>
      <c r="AL72" s="292"/>
    </row>
    <row r="73" spans="1:38">
      <c r="A73" s="11"/>
      <c r="B73" s="12" t="str">
        <f>IF(A73="","",IFERROR(VLOOKUP(A73,Story!C:D,2,FALSE),""))</f>
        <v/>
      </c>
      <c r="C73" s="13"/>
      <c r="D73" s="11" t="s">
        <v>235</v>
      </c>
      <c r="E73" s="56" t="s">
        <v>627</v>
      </c>
      <c r="F73" s="59" t="s">
        <v>233</v>
      </c>
      <c r="G73" s="11"/>
      <c r="H73" s="14">
        <v>42893</v>
      </c>
      <c r="I73" s="14">
        <f t="shared" ref="I73" si="10">IF(E73="","",IF(H73+J73/8&gt;$I$1,$I$1,H73+J73/8))</f>
        <v>42893</v>
      </c>
      <c r="J73" s="480"/>
      <c r="K73" s="480">
        <f t="shared" ref="K73" si="11">SUM(N73:AD73)</f>
        <v>5</v>
      </c>
      <c r="L73" s="11" t="s">
        <v>9</v>
      </c>
      <c r="M73" s="16">
        <f t="shared" ref="M73" si="12">IF(L73="未开始",0,IF(L73="已完成",1, 0.1))</f>
        <v>1</v>
      </c>
      <c r="N73" s="483"/>
      <c r="O73" s="483"/>
      <c r="P73" s="483"/>
      <c r="Q73" s="483"/>
      <c r="R73" s="483"/>
      <c r="S73" s="483"/>
      <c r="T73" s="483"/>
      <c r="U73" s="483">
        <v>5</v>
      </c>
      <c r="V73" s="483"/>
      <c r="W73" s="483"/>
      <c r="X73" s="483"/>
      <c r="Y73" s="483"/>
      <c r="Z73" s="483"/>
      <c r="AA73" s="483"/>
      <c r="AB73" s="483"/>
      <c r="AC73" s="483"/>
      <c r="AD73" s="483"/>
      <c r="AE73" s="483"/>
      <c r="AF73" s="483"/>
      <c r="AG73" s="483"/>
      <c r="AH73" s="483"/>
      <c r="AI73" s="483"/>
      <c r="AJ73" s="483"/>
      <c r="AK73" s="483"/>
      <c r="AL73" s="292"/>
    </row>
    <row r="74" spans="1:38">
      <c r="A74" s="88" t="s">
        <v>98</v>
      </c>
      <c r="B74" s="12" t="str">
        <f>IF(A74="","",IFERROR(VLOOKUP(A74,Story!C:D,2,FALSE),""))</f>
        <v>培训-资料准备</v>
      </c>
      <c r="C74" s="13"/>
      <c r="D74" s="11"/>
      <c r="E74" s="12"/>
      <c r="F74" s="13"/>
      <c r="G74" s="11"/>
      <c r="H74" s="14" t="str">
        <f t="shared" si="7"/>
        <v/>
      </c>
      <c r="I74" s="14" t="str">
        <f t="shared" si="5"/>
        <v/>
      </c>
      <c r="J74" s="480"/>
      <c r="K74" s="480">
        <f t="shared" si="8"/>
        <v>0</v>
      </c>
      <c r="L74" s="11" t="s">
        <v>18</v>
      </c>
      <c r="M74" s="16">
        <f t="shared" si="9"/>
        <v>0</v>
      </c>
      <c r="N74" s="483"/>
      <c r="O74" s="483"/>
      <c r="P74" s="483"/>
      <c r="Q74" s="483"/>
      <c r="R74" s="483"/>
      <c r="S74" s="483"/>
      <c r="T74" s="483"/>
      <c r="U74" s="483"/>
      <c r="V74" s="483"/>
      <c r="W74" s="483"/>
      <c r="X74" s="483"/>
      <c r="Y74" s="483"/>
      <c r="Z74" s="483"/>
      <c r="AA74" s="483"/>
      <c r="AB74" s="483"/>
      <c r="AC74" s="483"/>
      <c r="AD74" s="483"/>
      <c r="AE74" s="483"/>
      <c r="AF74" s="483"/>
      <c r="AG74" s="483"/>
      <c r="AH74" s="483"/>
      <c r="AI74" s="483"/>
      <c r="AJ74" s="483"/>
      <c r="AK74" s="483"/>
      <c r="AL74" s="292"/>
    </row>
    <row r="75" spans="1:38">
      <c r="A75" s="88"/>
      <c r="B75" s="12"/>
      <c r="C75" s="13"/>
      <c r="D75" s="11" t="s">
        <v>216</v>
      </c>
      <c r="E75" s="56" t="s">
        <v>574</v>
      </c>
      <c r="F75" s="59" t="s">
        <v>610</v>
      </c>
      <c r="G75" s="11"/>
      <c r="H75" s="14">
        <v>42887</v>
      </c>
      <c r="I75" s="14">
        <v>42888</v>
      </c>
      <c r="J75" s="480"/>
      <c r="K75" s="480">
        <f t="shared" ref="K75" si="13">SUM(N75:AD75)</f>
        <v>12</v>
      </c>
      <c r="L75" s="11" t="s">
        <v>9</v>
      </c>
      <c r="M75" s="16">
        <f t="shared" ref="M75" si="14">IF(L75="未开始",0,IF(L75="已完成",1, 0.1))</f>
        <v>1</v>
      </c>
      <c r="N75" s="483"/>
      <c r="O75" s="483">
        <v>8</v>
      </c>
      <c r="P75" s="483">
        <v>4</v>
      </c>
      <c r="Q75" s="483"/>
      <c r="R75" s="483"/>
      <c r="S75" s="483"/>
      <c r="T75" s="483"/>
      <c r="U75" s="483"/>
      <c r="V75" s="483"/>
      <c r="W75" s="483"/>
      <c r="X75" s="483"/>
      <c r="Y75" s="483"/>
      <c r="Z75" s="483"/>
      <c r="AA75" s="483"/>
      <c r="AB75" s="483"/>
      <c r="AC75" s="483"/>
      <c r="AD75" s="483"/>
      <c r="AE75" s="483"/>
      <c r="AF75" s="483"/>
      <c r="AG75" s="483"/>
      <c r="AH75" s="483"/>
      <c r="AI75" s="483"/>
      <c r="AJ75" s="483"/>
      <c r="AK75" s="483"/>
      <c r="AL75" s="292"/>
    </row>
    <row r="76" spans="1:38">
      <c r="A76" s="11"/>
      <c r="B76" s="12" t="str">
        <f>IF(A76="","",IFERROR(VLOOKUP(A76,Story!C:D,2,FALSE),""))</f>
        <v/>
      </c>
      <c r="C76" s="13"/>
      <c r="D76" s="11" t="s">
        <v>216</v>
      </c>
      <c r="E76" s="56" t="s">
        <v>575</v>
      </c>
      <c r="F76" s="59" t="s">
        <v>609</v>
      </c>
      <c r="G76" s="11"/>
      <c r="H76" s="14">
        <v>42888</v>
      </c>
      <c r="I76" s="14">
        <f t="shared" si="5"/>
        <v>42888</v>
      </c>
      <c r="J76" s="480"/>
      <c r="K76" s="480">
        <f t="shared" si="8"/>
        <v>4</v>
      </c>
      <c r="L76" s="11" t="s">
        <v>9</v>
      </c>
      <c r="M76" s="16">
        <f t="shared" si="9"/>
        <v>1</v>
      </c>
      <c r="N76" s="483"/>
      <c r="O76" s="483"/>
      <c r="P76" s="483">
        <v>4</v>
      </c>
      <c r="Q76" s="483"/>
      <c r="R76" s="483"/>
      <c r="S76" s="483"/>
      <c r="T76" s="483"/>
      <c r="U76" s="483"/>
      <c r="V76" s="483"/>
      <c r="W76" s="483"/>
      <c r="X76" s="483"/>
      <c r="Y76" s="483"/>
      <c r="Z76" s="483"/>
      <c r="AA76" s="483"/>
      <c r="AB76" s="483"/>
      <c r="AC76" s="483"/>
      <c r="AD76" s="483"/>
      <c r="AE76" s="483"/>
      <c r="AF76" s="483"/>
      <c r="AG76" s="483"/>
      <c r="AH76" s="483"/>
      <c r="AI76" s="483"/>
      <c r="AJ76" s="483"/>
      <c r="AK76" s="483"/>
      <c r="AL76" s="292"/>
    </row>
    <row r="77" spans="1:38">
      <c r="A77" s="11"/>
      <c r="B77" s="12"/>
      <c r="C77" s="13"/>
      <c r="D77" s="11" t="s">
        <v>216</v>
      </c>
      <c r="E77" s="56" t="s">
        <v>628</v>
      </c>
      <c r="F77" s="59" t="s">
        <v>77</v>
      </c>
      <c r="G77" s="11"/>
      <c r="H77" s="14">
        <v>42895</v>
      </c>
      <c r="I77" s="14">
        <f t="shared" si="5"/>
        <v>42895</v>
      </c>
      <c r="J77" s="480"/>
      <c r="K77" s="480"/>
      <c r="L77" s="11" t="s">
        <v>9</v>
      </c>
      <c r="M77" s="16"/>
      <c r="N77" s="483"/>
      <c r="O77" s="483"/>
      <c r="P77" s="483"/>
      <c r="Q77" s="483"/>
      <c r="R77" s="483"/>
      <c r="S77" s="483"/>
      <c r="T77" s="483"/>
      <c r="U77" s="483"/>
      <c r="V77" s="483"/>
      <c r="W77" s="483">
        <v>8</v>
      </c>
      <c r="X77" s="483"/>
      <c r="Y77" s="483"/>
      <c r="Z77" s="483"/>
      <c r="AA77" s="483"/>
      <c r="AB77" s="483"/>
      <c r="AC77" s="483"/>
      <c r="AD77" s="483"/>
      <c r="AE77" s="483"/>
      <c r="AF77" s="483"/>
      <c r="AG77" s="483"/>
      <c r="AH77" s="483"/>
      <c r="AI77" s="483"/>
      <c r="AJ77" s="483"/>
      <c r="AK77" s="483"/>
      <c r="AL77" s="292"/>
    </row>
    <row r="78" spans="1:38">
      <c r="A78" s="11"/>
      <c r="B78" s="12"/>
      <c r="C78" s="13"/>
      <c r="D78" s="11" t="s">
        <v>216</v>
      </c>
      <c r="E78" s="56" t="s">
        <v>628</v>
      </c>
      <c r="F78" s="59" t="s">
        <v>206</v>
      </c>
      <c r="G78" s="11"/>
      <c r="H78" s="14">
        <v>42895</v>
      </c>
      <c r="I78" s="14">
        <f t="shared" si="5"/>
        <v>42895</v>
      </c>
      <c r="J78" s="480"/>
      <c r="K78" s="480"/>
      <c r="L78" s="11" t="s">
        <v>9</v>
      </c>
      <c r="M78" s="16"/>
      <c r="N78" s="483"/>
      <c r="O78" s="483"/>
      <c r="P78" s="483"/>
      <c r="Q78" s="483"/>
      <c r="R78" s="483"/>
      <c r="S78" s="483"/>
      <c r="T78" s="483"/>
      <c r="U78" s="483"/>
      <c r="V78" s="483"/>
      <c r="W78" s="483">
        <v>8</v>
      </c>
      <c r="X78" s="483"/>
      <c r="Y78" s="483"/>
      <c r="Z78" s="483"/>
      <c r="AA78" s="483"/>
      <c r="AB78" s="483"/>
      <c r="AC78" s="483"/>
      <c r="AD78" s="483"/>
      <c r="AE78" s="483"/>
      <c r="AF78" s="483"/>
      <c r="AG78" s="483"/>
      <c r="AH78" s="483"/>
      <c r="AI78" s="483"/>
      <c r="AJ78" s="483"/>
      <c r="AK78" s="483"/>
      <c r="AL78" s="292"/>
    </row>
    <row r="79" spans="1:38">
      <c r="A79" s="11"/>
      <c r="B79" s="12"/>
      <c r="C79" s="13"/>
      <c r="D79" s="11" t="s">
        <v>216</v>
      </c>
      <c r="E79" s="56" t="s">
        <v>628</v>
      </c>
      <c r="F79" s="59" t="s">
        <v>59</v>
      </c>
      <c r="G79" s="11"/>
      <c r="H79" s="14">
        <v>42895</v>
      </c>
      <c r="I79" s="14">
        <f t="shared" si="5"/>
        <v>42895</v>
      </c>
      <c r="J79" s="480"/>
      <c r="K79" s="480"/>
      <c r="L79" s="11" t="s">
        <v>9</v>
      </c>
      <c r="M79" s="16"/>
      <c r="N79" s="483"/>
      <c r="O79" s="483"/>
      <c r="P79" s="483"/>
      <c r="Q79" s="483"/>
      <c r="R79" s="483"/>
      <c r="S79" s="483"/>
      <c r="T79" s="483"/>
      <c r="U79" s="483"/>
      <c r="V79" s="483"/>
      <c r="W79" s="483">
        <v>8</v>
      </c>
      <c r="X79" s="483"/>
      <c r="Y79" s="483"/>
      <c r="Z79" s="483"/>
      <c r="AA79" s="483"/>
      <c r="AB79" s="483"/>
      <c r="AC79" s="483"/>
      <c r="AD79" s="483"/>
      <c r="AE79" s="483"/>
      <c r="AF79" s="483"/>
      <c r="AG79" s="483"/>
      <c r="AH79" s="483"/>
      <c r="AI79" s="483"/>
      <c r="AJ79" s="483"/>
      <c r="AK79" s="483"/>
      <c r="AL79" s="292"/>
    </row>
    <row r="80" spans="1:38">
      <c r="A80" s="11"/>
      <c r="B80" s="12"/>
      <c r="C80" s="13"/>
      <c r="D80" s="11" t="s">
        <v>216</v>
      </c>
      <c r="E80" s="56" t="s">
        <v>602</v>
      </c>
      <c r="F80" s="59" t="s">
        <v>608</v>
      </c>
      <c r="G80" s="11"/>
      <c r="H80" s="14">
        <v>42891</v>
      </c>
      <c r="I80" s="14">
        <v>42891</v>
      </c>
      <c r="J80" s="480"/>
      <c r="K80" s="480">
        <f t="shared" si="8"/>
        <v>32</v>
      </c>
      <c r="L80" s="11" t="s">
        <v>9</v>
      </c>
      <c r="M80" s="16">
        <f t="shared" si="9"/>
        <v>1</v>
      </c>
      <c r="N80" s="483"/>
      <c r="O80" s="483"/>
      <c r="P80" s="483"/>
      <c r="Q80" s="483"/>
      <c r="R80" s="483"/>
      <c r="S80" s="483">
        <v>8</v>
      </c>
      <c r="T80" s="483"/>
      <c r="U80" s="483"/>
      <c r="V80" s="483"/>
      <c r="W80" s="483"/>
      <c r="X80" s="483"/>
      <c r="Y80" s="483"/>
      <c r="Z80" s="483">
        <v>8</v>
      </c>
      <c r="AA80" s="483">
        <v>8</v>
      </c>
      <c r="AB80" s="483">
        <v>8</v>
      </c>
      <c r="AC80" s="483"/>
      <c r="AD80" s="483"/>
      <c r="AE80" s="483"/>
      <c r="AF80" s="483"/>
      <c r="AG80" s="483"/>
      <c r="AH80" s="483"/>
      <c r="AI80" s="483"/>
      <c r="AJ80" s="483"/>
      <c r="AK80" s="483"/>
      <c r="AL80" s="292"/>
    </row>
    <row r="81" spans="1:40">
      <c r="A81" s="11"/>
      <c r="B81" s="12"/>
      <c r="C81" s="13"/>
      <c r="D81" s="11" t="s">
        <v>235</v>
      </c>
      <c r="E81" s="56" t="s">
        <v>632</v>
      </c>
      <c r="F81" s="59" t="s">
        <v>77</v>
      </c>
      <c r="G81" s="11"/>
      <c r="H81" s="14">
        <v>42894</v>
      </c>
      <c r="I81" s="14">
        <v>42894</v>
      </c>
      <c r="J81" s="480"/>
      <c r="K81" s="480">
        <v>8</v>
      </c>
      <c r="L81" s="11" t="s">
        <v>9</v>
      </c>
      <c r="M81" s="16">
        <v>1</v>
      </c>
      <c r="N81" s="483"/>
      <c r="O81" s="483"/>
      <c r="P81" s="483"/>
      <c r="Q81" s="483"/>
      <c r="R81" s="483"/>
      <c r="S81" s="483"/>
      <c r="T81" s="483"/>
      <c r="U81" s="483"/>
      <c r="V81" s="483">
        <v>8</v>
      </c>
      <c r="W81" s="483"/>
      <c r="X81" s="483"/>
      <c r="Y81" s="483"/>
      <c r="Z81" s="483"/>
      <c r="AA81" s="483"/>
      <c r="AB81" s="483"/>
      <c r="AC81" s="483"/>
      <c r="AD81" s="483"/>
      <c r="AE81" s="483"/>
      <c r="AF81" s="483"/>
      <c r="AG81" s="483"/>
      <c r="AH81" s="483"/>
      <c r="AI81" s="483"/>
      <c r="AJ81" s="483"/>
      <c r="AK81" s="483"/>
      <c r="AL81" s="292"/>
    </row>
    <row r="82" spans="1:40">
      <c r="A82" s="24" t="s">
        <v>96</v>
      </c>
      <c r="B82" s="56" t="str">
        <f>IF(A82="","",IFERROR(VLOOKUP(A82,Story!C:D,2,FALSE),""))</f>
        <v>技术协助</v>
      </c>
      <c r="C82" s="59"/>
      <c r="D82" s="24"/>
      <c r="E82" s="56"/>
      <c r="F82" s="59"/>
      <c r="G82" s="11"/>
      <c r="H82" s="14" t="str">
        <f t="shared" si="7"/>
        <v/>
      </c>
      <c r="I82" s="14" t="str">
        <f t="shared" si="5"/>
        <v/>
      </c>
      <c r="J82" s="480"/>
      <c r="K82" s="480"/>
      <c r="L82" s="11"/>
      <c r="M82" s="16"/>
      <c r="N82" s="483"/>
      <c r="O82" s="483"/>
      <c r="P82" s="483"/>
      <c r="Q82" s="483"/>
      <c r="R82" s="483"/>
      <c r="S82" s="483"/>
      <c r="T82" s="483"/>
      <c r="U82" s="483"/>
      <c r="V82" s="483"/>
      <c r="W82" s="483"/>
      <c r="X82" s="483"/>
      <c r="Y82" s="483"/>
      <c r="Z82" s="483"/>
      <c r="AA82" s="483"/>
      <c r="AB82" s="483"/>
      <c r="AC82" s="483"/>
      <c r="AD82" s="483"/>
      <c r="AE82" s="483"/>
      <c r="AF82" s="483"/>
      <c r="AG82" s="483"/>
      <c r="AH82" s="483"/>
      <c r="AI82" s="483"/>
      <c r="AJ82" s="483"/>
      <c r="AK82" s="483"/>
      <c r="AL82" s="292"/>
    </row>
    <row r="83" spans="1:40">
      <c r="A83" s="24"/>
      <c r="B83" s="56"/>
      <c r="C83" s="59"/>
      <c r="D83" s="24" t="s">
        <v>265</v>
      </c>
      <c r="E83" s="56" t="s">
        <v>600</v>
      </c>
      <c r="F83" s="59" t="s">
        <v>77</v>
      </c>
      <c r="G83" s="11"/>
      <c r="H83" s="14">
        <v>42888</v>
      </c>
      <c r="I83" s="14">
        <v>42888</v>
      </c>
      <c r="J83" s="480"/>
      <c r="K83" s="480"/>
      <c r="L83" s="11" t="s">
        <v>9</v>
      </c>
      <c r="M83" s="16"/>
      <c r="N83" s="483"/>
      <c r="O83" s="483"/>
      <c r="P83" s="483">
        <v>2</v>
      </c>
      <c r="Q83" s="483"/>
      <c r="R83" s="483"/>
      <c r="S83" s="483"/>
      <c r="T83" s="483"/>
      <c r="U83" s="483"/>
      <c r="V83" s="483"/>
      <c r="W83" s="483"/>
      <c r="X83" s="483"/>
      <c r="Y83" s="483"/>
      <c r="Z83" s="483"/>
      <c r="AA83" s="483"/>
      <c r="AB83" s="483"/>
      <c r="AC83" s="483"/>
      <c r="AD83" s="483"/>
      <c r="AE83" s="483"/>
      <c r="AF83" s="483"/>
      <c r="AG83" s="483">
        <v>3</v>
      </c>
      <c r="AH83" s="483">
        <v>1</v>
      </c>
      <c r="AI83" s="483"/>
      <c r="AJ83" s="483"/>
      <c r="AK83" s="483"/>
      <c r="AL83" s="292"/>
    </row>
    <row r="84" spans="1:40">
      <c r="A84" s="24"/>
      <c r="B84" s="56"/>
      <c r="C84" s="59"/>
      <c r="D84" s="24" t="s">
        <v>265</v>
      </c>
      <c r="E84" s="56" t="s">
        <v>643</v>
      </c>
      <c r="F84" s="59" t="s">
        <v>59</v>
      </c>
      <c r="G84" s="11"/>
      <c r="H84" s="14"/>
      <c r="I84" s="14"/>
      <c r="J84" s="480"/>
      <c r="K84" s="480"/>
      <c r="L84" s="11" t="s">
        <v>9</v>
      </c>
      <c r="M84" s="16"/>
      <c r="N84" s="483"/>
      <c r="O84" s="483"/>
      <c r="P84" s="483"/>
      <c r="Q84" s="483"/>
      <c r="R84" s="483"/>
      <c r="S84" s="483"/>
      <c r="T84" s="483"/>
      <c r="U84" s="483"/>
      <c r="V84" s="483"/>
      <c r="W84" s="483"/>
      <c r="X84" s="483"/>
      <c r="Y84" s="483"/>
      <c r="Z84" s="483"/>
      <c r="AA84" s="483"/>
      <c r="AB84" s="483"/>
      <c r="AC84" s="483">
        <v>8</v>
      </c>
      <c r="AD84" s="483">
        <v>6</v>
      </c>
      <c r="AE84" s="483"/>
      <c r="AF84" s="483"/>
      <c r="AG84" s="483"/>
      <c r="AH84" s="483"/>
      <c r="AI84" s="483"/>
      <c r="AJ84" s="483"/>
      <c r="AK84" s="483"/>
      <c r="AL84" s="292"/>
    </row>
    <row r="85" spans="1:40">
      <c r="A85" s="24"/>
      <c r="B85" s="56"/>
      <c r="C85" s="59"/>
      <c r="D85" s="24" t="s">
        <v>235</v>
      </c>
      <c r="E85" s="56" t="s">
        <v>645</v>
      </c>
      <c r="F85" s="59" t="s">
        <v>77</v>
      </c>
      <c r="G85" s="11"/>
      <c r="H85" s="14">
        <v>42907</v>
      </c>
      <c r="I85" s="14">
        <v>42908</v>
      </c>
      <c r="J85" s="480"/>
      <c r="K85" s="480"/>
      <c r="L85" s="11" t="s">
        <v>9</v>
      </c>
      <c r="M85" s="16"/>
      <c r="N85" s="483"/>
      <c r="O85" s="483"/>
      <c r="P85" s="483"/>
      <c r="Q85" s="483"/>
      <c r="R85" s="483"/>
      <c r="S85" s="483"/>
      <c r="T85" s="483"/>
      <c r="U85" s="483"/>
      <c r="V85" s="483"/>
      <c r="W85" s="483"/>
      <c r="X85" s="483"/>
      <c r="Y85" s="483"/>
      <c r="Z85" s="483"/>
      <c r="AA85" s="483"/>
      <c r="AB85" s="483"/>
      <c r="AC85" s="483"/>
      <c r="AD85" s="483"/>
      <c r="AE85" s="483"/>
      <c r="AF85" s="483"/>
      <c r="AG85" s="483"/>
      <c r="AH85" s="483"/>
      <c r="AI85" s="483">
        <v>5</v>
      </c>
      <c r="AJ85" s="483">
        <v>3</v>
      </c>
      <c r="AK85" s="483"/>
      <c r="AL85" s="292"/>
    </row>
    <row r="86" spans="1:40">
      <c r="A86" s="24"/>
      <c r="B86" s="56"/>
      <c r="C86" s="59"/>
      <c r="D86" s="24" t="s">
        <v>235</v>
      </c>
      <c r="E86" s="56" t="s">
        <v>630</v>
      </c>
      <c r="F86" s="59" t="s">
        <v>631</v>
      </c>
      <c r="G86" s="11"/>
      <c r="H86" s="14"/>
      <c r="I86" s="14"/>
      <c r="J86" s="480"/>
      <c r="K86" s="480"/>
      <c r="L86" s="11" t="s">
        <v>9</v>
      </c>
      <c r="M86" s="16"/>
      <c r="N86" s="483"/>
      <c r="O86" s="483"/>
      <c r="P86" s="483"/>
      <c r="Q86" s="483"/>
      <c r="R86" s="483"/>
      <c r="S86" s="483"/>
      <c r="T86" s="483"/>
      <c r="U86" s="483"/>
      <c r="V86" s="483"/>
      <c r="W86" s="483"/>
      <c r="X86" s="483"/>
      <c r="Y86" s="483"/>
      <c r="Z86" s="483">
        <v>2.5</v>
      </c>
      <c r="AA86" s="483"/>
      <c r="AB86" s="483"/>
      <c r="AC86" s="483"/>
      <c r="AD86" s="483"/>
      <c r="AE86" s="483"/>
      <c r="AF86" s="483"/>
      <c r="AG86" s="483"/>
      <c r="AH86" s="483"/>
      <c r="AI86" s="483"/>
      <c r="AJ86" s="483"/>
      <c r="AK86" s="483"/>
      <c r="AL86" s="292"/>
    </row>
    <row r="87" spans="1:40">
      <c r="A87" s="24"/>
      <c r="B87" s="56" t="str">
        <f>IF(A87="","",IFERROR(VLOOKUP(A87,Story!C:D,2,FALSE),""))</f>
        <v/>
      </c>
      <c r="C87" s="59"/>
      <c r="D87" s="24" t="s">
        <v>269</v>
      </c>
      <c r="E87" s="56" t="s">
        <v>340</v>
      </c>
      <c r="F87" s="59" t="s">
        <v>77</v>
      </c>
      <c r="G87" s="11"/>
      <c r="H87" s="14">
        <f t="shared" si="7"/>
        <v>42886</v>
      </c>
      <c r="I87" s="14">
        <f t="shared" ref="I87" si="15">IF(E87="","",IF(H87+J87/8&gt;$I$1,$I$1,H87+J87/8))</f>
        <v>42886</v>
      </c>
      <c r="J87" s="480"/>
      <c r="K87" s="480">
        <f>SUM(N87:AD87)</f>
        <v>5.5</v>
      </c>
      <c r="L87" s="11" t="s">
        <v>9</v>
      </c>
      <c r="M87" s="16">
        <f t="shared" si="9"/>
        <v>1</v>
      </c>
      <c r="N87" s="483"/>
      <c r="O87" s="483"/>
      <c r="P87" s="483"/>
      <c r="Q87" s="483"/>
      <c r="R87" s="483"/>
      <c r="S87" s="483">
        <v>0.5</v>
      </c>
      <c r="T87" s="483">
        <v>0.5</v>
      </c>
      <c r="U87" s="483">
        <v>1</v>
      </c>
      <c r="V87" s="483"/>
      <c r="W87" s="483"/>
      <c r="X87" s="483"/>
      <c r="Y87" s="483"/>
      <c r="Z87" s="483"/>
      <c r="AA87" s="483">
        <v>1</v>
      </c>
      <c r="AB87" s="483"/>
      <c r="AC87" s="483">
        <v>2.5</v>
      </c>
      <c r="AD87" s="483"/>
      <c r="AE87" s="483"/>
      <c r="AF87" s="483"/>
      <c r="AG87" s="483"/>
      <c r="AH87" s="483"/>
      <c r="AI87" s="483"/>
      <c r="AJ87" s="483"/>
      <c r="AK87" s="483"/>
      <c r="AL87" s="292"/>
    </row>
    <row r="88" spans="1:40" s="4" customFormat="1">
      <c r="A88" s="540" t="s">
        <v>238</v>
      </c>
      <c r="B88" s="541"/>
      <c r="C88" s="541"/>
      <c r="D88" s="541"/>
      <c r="E88" s="541"/>
      <c r="F88" s="541"/>
      <c r="G88" s="541"/>
      <c r="H88" s="541"/>
      <c r="I88" s="542"/>
      <c r="J88" s="477">
        <f>SUM(J4:J87)</f>
        <v>0</v>
      </c>
      <c r="K88" s="477">
        <f>SUM(K4:K87)</f>
        <v>359.5</v>
      </c>
      <c r="L88" s="574"/>
      <c r="M88" s="575"/>
      <c r="N88" s="484" t="str">
        <f>MID("一二三四五六日",WEEKDAY($H$1,2),1)</f>
        <v>三</v>
      </c>
      <c r="O88" s="484" t="str">
        <f t="shared" ref="O88:AD88" si="16">MID("一二三四五六日",WEEKDAY($H$1+(COLUMN(O87)-COLUMN($N$2)),2),1)</f>
        <v>四</v>
      </c>
      <c r="P88" s="484" t="str">
        <f t="shared" si="16"/>
        <v>五</v>
      </c>
      <c r="Q88" s="484" t="str">
        <f t="shared" si="16"/>
        <v>六</v>
      </c>
      <c r="R88" s="484" t="str">
        <f t="shared" si="16"/>
        <v>日</v>
      </c>
      <c r="S88" s="484" t="str">
        <f t="shared" si="16"/>
        <v>一</v>
      </c>
      <c r="T88" s="484" t="str">
        <f t="shared" si="16"/>
        <v>二</v>
      </c>
      <c r="U88" s="484" t="str">
        <f t="shared" si="16"/>
        <v>三</v>
      </c>
      <c r="V88" s="484" t="str">
        <f t="shared" si="16"/>
        <v>四</v>
      </c>
      <c r="W88" s="484" t="str">
        <f t="shared" si="16"/>
        <v>五</v>
      </c>
      <c r="X88" s="484" t="str">
        <f t="shared" si="16"/>
        <v>六</v>
      </c>
      <c r="Y88" s="484" t="str">
        <f t="shared" si="16"/>
        <v>日</v>
      </c>
      <c r="Z88" s="484" t="str">
        <f t="shared" si="16"/>
        <v>一</v>
      </c>
      <c r="AA88" s="484" t="str">
        <f t="shared" si="16"/>
        <v>二</v>
      </c>
      <c r="AB88" s="484" t="str">
        <f t="shared" si="16"/>
        <v>三</v>
      </c>
      <c r="AC88" s="484" t="str">
        <f t="shared" si="16"/>
        <v>四</v>
      </c>
      <c r="AD88" s="484" t="str">
        <f t="shared" si="16"/>
        <v>五</v>
      </c>
      <c r="AE88" s="484" t="str">
        <f t="shared" ref="AE88:AI88" si="17">MID("一二三四五六日",WEEKDAY($H$1+(COLUMN(AE87)-COLUMN($N$2)),2),1)</f>
        <v>六</v>
      </c>
      <c r="AF88" s="484" t="str">
        <f t="shared" si="17"/>
        <v>日</v>
      </c>
      <c r="AG88" s="484" t="str">
        <f t="shared" si="17"/>
        <v>一</v>
      </c>
      <c r="AH88" s="484" t="str">
        <f t="shared" si="17"/>
        <v>二</v>
      </c>
      <c r="AI88" s="484" t="str">
        <f t="shared" si="17"/>
        <v>三</v>
      </c>
      <c r="AJ88" s="484" t="str">
        <f t="shared" ref="AJ88:AK88" si="18">MID("一二三四五六日",WEEKDAY($H$1+(COLUMN(AJ87)-COLUMN($N$2)),2),1)</f>
        <v>四</v>
      </c>
      <c r="AK88" s="484" t="str">
        <f t="shared" si="18"/>
        <v>五</v>
      </c>
      <c r="AL88" s="293"/>
    </row>
    <row r="89" spans="1:40">
      <c r="J89" s="481">
        <f t="shared" ref="J89:K94" si="19">SUMPRODUCT(($F$4:$F$87=K89)*(J$4:J$87))+J$95</f>
        <v>0</v>
      </c>
      <c r="K89" s="481">
        <f>SUMPRODUCT(($F$4:$F$87=L89)*(K$4:K$87))+K$95</f>
        <v>72</v>
      </c>
      <c r="L89" s="557" t="s">
        <v>59</v>
      </c>
      <c r="M89" s="557"/>
      <c r="N89" s="483">
        <f t="shared" ref="N89:W94" si="20">SUMPRODUCT(($F$4:$F$87=$L89)*(N$4:N$87))+N$95</f>
        <v>8</v>
      </c>
      <c r="O89" s="483">
        <f t="shared" si="20"/>
        <v>8</v>
      </c>
      <c r="P89" s="483">
        <f t="shared" si="20"/>
        <v>8</v>
      </c>
      <c r="Q89" s="483">
        <f t="shared" si="20"/>
        <v>0</v>
      </c>
      <c r="R89" s="483">
        <f t="shared" si="20"/>
        <v>0</v>
      </c>
      <c r="S89" s="483">
        <f t="shared" si="20"/>
        <v>8</v>
      </c>
      <c r="T89" s="483">
        <f t="shared" si="20"/>
        <v>8</v>
      </c>
      <c r="U89" s="483">
        <f t="shared" si="20"/>
        <v>8</v>
      </c>
      <c r="V89" s="483">
        <f t="shared" si="20"/>
        <v>0</v>
      </c>
      <c r="W89" s="483">
        <f t="shared" si="20"/>
        <v>8</v>
      </c>
      <c r="X89" s="483">
        <f t="shared" ref="X89:AK94" si="21">SUMPRODUCT(($F$4:$F$87=$L89)*(X$4:X$87))+X$95</f>
        <v>0</v>
      </c>
      <c r="Y89" s="483">
        <f t="shared" si="21"/>
        <v>0</v>
      </c>
      <c r="Z89" s="483">
        <f t="shared" si="21"/>
        <v>8</v>
      </c>
      <c r="AA89" s="483">
        <f t="shared" si="21"/>
        <v>8</v>
      </c>
      <c r="AB89" s="483">
        <f t="shared" si="21"/>
        <v>8</v>
      </c>
      <c r="AC89" s="483">
        <f t="shared" si="21"/>
        <v>8</v>
      </c>
      <c r="AD89" s="483">
        <f t="shared" si="21"/>
        <v>8</v>
      </c>
      <c r="AE89" s="483">
        <f t="shared" si="21"/>
        <v>0</v>
      </c>
      <c r="AF89" s="483">
        <f t="shared" si="21"/>
        <v>8</v>
      </c>
      <c r="AG89" s="483">
        <f t="shared" si="21"/>
        <v>8</v>
      </c>
      <c r="AH89" s="483">
        <f t="shared" si="21"/>
        <v>8</v>
      </c>
      <c r="AI89" s="483">
        <f t="shared" si="21"/>
        <v>8</v>
      </c>
      <c r="AJ89" s="483">
        <f t="shared" si="21"/>
        <v>8</v>
      </c>
      <c r="AK89" s="483">
        <f t="shared" si="21"/>
        <v>8</v>
      </c>
    </row>
    <row r="90" spans="1:40">
      <c r="J90" s="481">
        <f t="shared" si="19"/>
        <v>0</v>
      </c>
      <c r="K90" s="481">
        <f t="shared" si="19"/>
        <v>47</v>
      </c>
      <c r="L90" s="557" t="s">
        <v>206</v>
      </c>
      <c r="M90" s="557"/>
      <c r="N90" s="483">
        <f t="shared" si="20"/>
        <v>8</v>
      </c>
      <c r="O90" s="483">
        <f t="shared" si="20"/>
        <v>8</v>
      </c>
      <c r="P90" s="483">
        <f t="shared" si="20"/>
        <v>8</v>
      </c>
      <c r="Q90" s="483">
        <f t="shared" si="20"/>
        <v>0</v>
      </c>
      <c r="R90" s="483">
        <f t="shared" si="20"/>
        <v>0</v>
      </c>
      <c r="S90" s="483">
        <f t="shared" si="20"/>
        <v>8</v>
      </c>
      <c r="T90" s="483">
        <f t="shared" si="20"/>
        <v>8</v>
      </c>
      <c r="U90" s="483">
        <f t="shared" si="20"/>
        <v>8</v>
      </c>
      <c r="V90" s="483">
        <f t="shared" si="20"/>
        <v>0</v>
      </c>
      <c r="W90" s="483">
        <f t="shared" si="20"/>
        <v>8</v>
      </c>
      <c r="X90" s="483">
        <f t="shared" si="21"/>
        <v>0</v>
      </c>
      <c r="Y90" s="483">
        <f t="shared" si="21"/>
        <v>0</v>
      </c>
      <c r="Z90" s="483">
        <f t="shared" si="21"/>
        <v>8</v>
      </c>
      <c r="AA90" s="483">
        <f t="shared" si="21"/>
        <v>8</v>
      </c>
      <c r="AB90" s="483">
        <f t="shared" si="21"/>
        <v>8</v>
      </c>
      <c r="AC90" s="483">
        <f t="shared" si="21"/>
        <v>8</v>
      </c>
      <c r="AD90" s="483">
        <f t="shared" si="21"/>
        <v>8</v>
      </c>
      <c r="AE90" s="483">
        <f t="shared" si="21"/>
        <v>0</v>
      </c>
      <c r="AF90" s="483">
        <f t="shared" si="21"/>
        <v>0</v>
      </c>
      <c r="AG90" s="483">
        <f t="shared" si="21"/>
        <v>8</v>
      </c>
      <c r="AH90" s="483">
        <f t="shared" si="21"/>
        <v>8</v>
      </c>
      <c r="AI90" s="483">
        <f t="shared" si="21"/>
        <v>8</v>
      </c>
      <c r="AJ90" s="483">
        <f t="shared" si="21"/>
        <v>8</v>
      </c>
      <c r="AK90" s="483">
        <f t="shared" si="21"/>
        <v>8</v>
      </c>
    </row>
    <row r="91" spans="1:40">
      <c r="G91" s="105"/>
      <c r="H91" s="105"/>
      <c r="J91" s="481">
        <f t="shared" si="19"/>
        <v>0</v>
      </c>
      <c r="K91" s="481">
        <f t="shared" si="19"/>
        <v>4.5</v>
      </c>
      <c r="L91" s="557" t="s">
        <v>285</v>
      </c>
      <c r="M91" s="557"/>
      <c r="N91" s="483">
        <f t="shared" si="20"/>
        <v>1.5</v>
      </c>
      <c r="O91" s="483">
        <f t="shared" si="20"/>
        <v>0</v>
      </c>
      <c r="P91" s="483">
        <f t="shared" si="20"/>
        <v>0</v>
      </c>
      <c r="Q91" s="483">
        <f t="shared" si="20"/>
        <v>0</v>
      </c>
      <c r="R91" s="483">
        <f t="shared" si="20"/>
        <v>0</v>
      </c>
      <c r="S91" s="483">
        <f t="shared" si="20"/>
        <v>0</v>
      </c>
      <c r="T91" s="483">
        <f t="shared" si="20"/>
        <v>0</v>
      </c>
      <c r="U91" s="483">
        <f t="shared" si="20"/>
        <v>3</v>
      </c>
      <c r="V91" s="483">
        <f t="shared" si="20"/>
        <v>0</v>
      </c>
      <c r="W91" s="483">
        <f t="shared" si="20"/>
        <v>0</v>
      </c>
      <c r="X91" s="483">
        <f t="shared" si="21"/>
        <v>0</v>
      </c>
      <c r="Y91" s="483">
        <f t="shared" si="21"/>
        <v>0</v>
      </c>
      <c r="Z91" s="483">
        <f t="shared" si="21"/>
        <v>0</v>
      </c>
      <c r="AA91" s="483">
        <f t="shared" si="21"/>
        <v>0</v>
      </c>
      <c r="AB91" s="483">
        <f t="shared" si="21"/>
        <v>0</v>
      </c>
      <c r="AC91" s="483">
        <f t="shared" si="21"/>
        <v>0</v>
      </c>
      <c r="AD91" s="483">
        <f t="shared" si="21"/>
        <v>2</v>
      </c>
      <c r="AE91" s="483">
        <f t="shared" si="21"/>
        <v>0</v>
      </c>
      <c r="AF91" s="483">
        <f t="shared" si="21"/>
        <v>0</v>
      </c>
      <c r="AG91" s="483">
        <f t="shared" si="21"/>
        <v>0</v>
      </c>
      <c r="AH91" s="483">
        <f t="shared" si="21"/>
        <v>0</v>
      </c>
      <c r="AI91" s="483">
        <f t="shared" si="21"/>
        <v>0</v>
      </c>
      <c r="AJ91" s="483">
        <f t="shared" si="21"/>
        <v>0</v>
      </c>
      <c r="AK91" s="483">
        <f t="shared" si="21"/>
        <v>0</v>
      </c>
    </row>
    <row r="92" spans="1:40">
      <c r="G92" s="105"/>
      <c r="H92" s="105"/>
      <c r="J92" s="481">
        <f t="shared" si="19"/>
        <v>0</v>
      </c>
      <c r="K92" s="481">
        <f t="shared" si="19"/>
        <v>64</v>
      </c>
      <c r="L92" s="557" t="s">
        <v>30</v>
      </c>
      <c r="M92" s="557"/>
      <c r="N92" s="483">
        <f t="shared" si="20"/>
        <v>8</v>
      </c>
      <c r="O92" s="483">
        <f t="shared" si="20"/>
        <v>8</v>
      </c>
      <c r="P92" s="483">
        <f t="shared" si="20"/>
        <v>8</v>
      </c>
      <c r="Q92" s="483">
        <f t="shared" si="20"/>
        <v>0</v>
      </c>
      <c r="R92" s="483">
        <f t="shared" si="20"/>
        <v>0</v>
      </c>
      <c r="S92" s="483">
        <f t="shared" si="20"/>
        <v>8</v>
      </c>
      <c r="T92" s="483">
        <f t="shared" si="20"/>
        <v>8</v>
      </c>
      <c r="U92" s="483">
        <f t="shared" si="20"/>
        <v>8</v>
      </c>
      <c r="V92" s="483">
        <f t="shared" si="20"/>
        <v>8</v>
      </c>
      <c r="W92" s="483">
        <f t="shared" si="20"/>
        <v>8</v>
      </c>
      <c r="X92" s="483">
        <f t="shared" si="21"/>
        <v>0</v>
      </c>
      <c r="Y92" s="483">
        <f t="shared" si="21"/>
        <v>0</v>
      </c>
      <c r="Z92" s="483">
        <f t="shared" si="21"/>
        <v>8</v>
      </c>
      <c r="AA92" s="483">
        <f t="shared" si="21"/>
        <v>8</v>
      </c>
      <c r="AB92" s="483">
        <f t="shared" si="21"/>
        <v>8</v>
      </c>
      <c r="AC92" s="483">
        <f t="shared" si="21"/>
        <v>8</v>
      </c>
      <c r="AD92" s="483">
        <f t="shared" si="21"/>
        <v>8</v>
      </c>
      <c r="AE92" s="483">
        <f t="shared" si="21"/>
        <v>0</v>
      </c>
      <c r="AF92" s="483">
        <f t="shared" si="21"/>
        <v>0</v>
      </c>
      <c r="AG92" s="483">
        <f t="shared" si="21"/>
        <v>0</v>
      </c>
      <c r="AH92" s="483">
        <f t="shared" si="21"/>
        <v>0</v>
      </c>
      <c r="AI92" s="483">
        <f t="shared" si="21"/>
        <v>0</v>
      </c>
      <c r="AJ92" s="483">
        <f t="shared" si="21"/>
        <v>0</v>
      </c>
      <c r="AK92" s="483">
        <f t="shared" si="21"/>
        <v>0</v>
      </c>
    </row>
    <row r="93" spans="1:40">
      <c r="G93" s="105"/>
      <c r="H93" s="105"/>
      <c r="J93" s="481">
        <f t="shared" si="19"/>
        <v>0</v>
      </c>
      <c r="K93" s="481">
        <f t="shared" si="19"/>
        <v>142</v>
      </c>
      <c r="L93" s="557" t="s">
        <v>233</v>
      </c>
      <c r="M93" s="557"/>
      <c r="N93" s="483">
        <f t="shared" si="20"/>
        <v>8</v>
      </c>
      <c r="O93" s="483">
        <f t="shared" si="20"/>
        <v>8</v>
      </c>
      <c r="P93" s="483">
        <f t="shared" si="20"/>
        <v>8</v>
      </c>
      <c r="Q93" s="483">
        <f t="shared" si="20"/>
        <v>0</v>
      </c>
      <c r="R93" s="483">
        <f t="shared" si="20"/>
        <v>0</v>
      </c>
      <c r="S93" s="483">
        <f t="shared" si="20"/>
        <v>8</v>
      </c>
      <c r="T93" s="483">
        <f t="shared" si="20"/>
        <v>8</v>
      </c>
      <c r="U93" s="483">
        <f t="shared" si="20"/>
        <v>8</v>
      </c>
      <c r="V93" s="483">
        <f t="shared" si="20"/>
        <v>8</v>
      </c>
      <c r="W93" s="483">
        <f t="shared" si="20"/>
        <v>8</v>
      </c>
      <c r="X93" s="483">
        <f t="shared" si="21"/>
        <v>0</v>
      </c>
      <c r="Y93" s="483">
        <f t="shared" si="21"/>
        <v>0</v>
      </c>
      <c r="Z93" s="483">
        <f t="shared" si="21"/>
        <v>8</v>
      </c>
      <c r="AA93" s="483">
        <f t="shared" si="21"/>
        <v>8</v>
      </c>
      <c r="AB93" s="483">
        <f t="shared" si="21"/>
        <v>8</v>
      </c>
      <c r="AC93" s="483">
        <f t="shared" si="21"/>
        <v>8</v>
      </c>
      <c r="AD93" s="483">
        <f t="shared" si="21"/>
        <v>8</v>
      </c>
      <c r="AE93" s="483">
        <f t="shared" si="21"/>
        <v>0</v>
      </c>
      <c r="AF93" s="483">
        <f t="shared" si="21"/>
        <v>0</v>
      </c>
      <c r="AG93" s="483">
        <f t="shared" si="21"/>
        <v>8</v>
      </c>
      <c r="AH93" s="483">
        <f t="shared" si="21"/>
        <v>8</v>
      </c>
      <c r="AI93" s="483">
        <f t="shared" si="21"/>
        <v>8</v>
      </c>
      <c r="AJ93" s="483">
        <f t="shared" si="21"/>
        <v>8</v>
      </c>
      <c r="AK93" s="483">
        <f t="shared" si="21"/>
        <v>8</v>
      </c>
    </row>
    <row r="94" spans="1:40">
      <c r="G94" s="105"/>
      <c r="H94" s="105"/>
      <c r="J94" s="481">
        <f t="shared" si="19"/>
        <v>0</v>
      </c>
      <c r="K94" s="481">
        <f t="shared" si="19"/>
        <v>52.5</v>
      </c>
      <c r="L94" s="557" t="s">
        <v>77</v>
      </c>
      <c r="M94" s="557"/>
      <c r="N94" s="483">
        <f t="shared" si="20"/>
        <v>8</v>
      </c>
      <c r="O94" s="483">
        <f t="shared" si="20"/>
        <v>8</v>
      </c>
      <c r="P94" s="483">
        <f t="shared" si="20"/>
        <v>8</v>
      </c>
      <c r="Q94" s="483">
        <f t="shared" si="20"/>
        <v>0</v>
      </c>
      <c r="R94" s="483">
        <f t="shared" si="20"/>
        <v>0</v>
      </c>
      <c r="S94" s="483">
        <f t="shared" si="20"/>
        <v>8</v>
      </c>
      <c r="T94" s="483">
        <f t="shared" si="20"/>
        <v>8</v>
      </c>
      <c r="U94" s="483">
        <f t="shared" si="20"/>
        <v>8</v>
      </c>
      <c r="V94" s="483">
        <f t="shared" si="20"/>
        <v>8</v>
      </c>
      <c r="W94" s="483">
        <f t="shared" si="20"/>
        <v>8</v>
      </c>
      <c r="X94" s="483">
        <f t="shared" si="21"/>
        <v>0</v>
      </c>
      <c r="Y94" s="483">
        <f t="shared" si="21"/>
        <v>0</v>
      </c>
      <c r="Z94" s="483">
        <f t="shared" si="21"/>
        <v>8</v>
      </c>
      <c r="AA94" s="483">
        <f t="shared" si="21"/>
        <v>8</v>
      </c>
      <c r="AB94" s="483">
        <f t="shared" si="21"/>
        <v>8</v>
      </c>
      <c r="AC94" s="483">
        <f t="shared" si="21"/>
        <v>8</v>
      </c>
      <c r="AD94" s="483">
        <f t="shared" si="21"/>
        <v>8</v>
      </c>
      <c r="AE94" s="483">
        <f t="shared" si="21"/>
        <v>0</v>
      </c>
      <c r="AF94" s="483">
        <f t="shared" si="21"/>
        <v>0</v>
      </c>
      <c r="AG94" s="483">
        <f t="shared" si="21"/>
        <v>8</v>
      </c>
      <c r="AH94" s="483">
        <f t="shared" si="21"/>
        <v>8</v>
      </c>
      <c r="AI94" s="483">
        <f t="shared" si="21"/>
        <v>8</v>
      </c>
      <c r="AJ94" s="483">
        <f t="shared" si="21"/>
        <v>8</v>
      </c>
      <c r="AK94" s="483">
        <f t="shared" si="21"/>
        <v>8</v>
      </c>
    </row>
    <row r="95" spans="1:40">
      <c r="G95" s="105"/>
      <c r="H95" s="105"/>
      <c r="J95" s="481">
        <f>SUMPRODUCT(($F$4:$F$87=K95)*(J$4:J$87))</f>
        <v>0</v>
      </c>
      <c r="K95" s="481">
        <f>SUMPRODUCT(($F$4:$F$87=L95)*(K$4:K$87))</f>
        <v>4.5</v>
      </c>
      <c r="L95" s="557" t="s">
        <v>82</v>
      </c>
      <c r="M95" s="557"/>
      <c r="N95" s="483">
        <f t="shared" ref="N95:AC95" si="22">SUMPRODUCT(($F$4:$F$87=$L95)*(N$4:N$87))</f>
        <v>1.5</v>
      </c>
      <c r="O95" s="483">
        <f t="shared" si="22"/>
        <v>0</v>
      </c>
      <c r="P95" s="483">
        <f t="shared" si="22"/>
        <v>0</v>
      </c>
      <c r="Q95" s="483">
        <f t="shared" si="22"/>
        <v>0</v>
      </c>
      <c r="R95" s="483">
        <f t="shared" si="22"/>
        <v>0</v>
      </c>
      <c r="S95" s="483">
        <f t="shared" si="22"/>
        <v>0</v>
      </c>
      <c r="T95" s="483">
        <f t="shared" si="22"/>
        <v>0</v>
      </c>
      <c r="U95" s="483">
        <f t="shared" si="22"/>
        <v>3</v>
      </c>
      <c r="V95" s="483">
        <f t="shared" si="22"/>
        <v>0</v>
      </c>
      <c r="W95" s="483">
        <f t="shared" si="22"/>
        <v>0</v>
      </c>
      <c r="X95" s="483">
        <f t="shared" si="22"/>
        <v>0</v>
      </c>
      <c r="Y95" s="483">
        <f t="shared" si="22"/>
        <v>0</v>
      </c>
      <c r="Z95" s="483">
        <f t="shared" si="22"/>
        <v>0</v>
      </c>
      <c r="AA95" s="483">
        <f t="shared" si="22"/>
        <v>0</v>
      </c>
      <c r="AB95" s="483">
        <f t="shared" si="22"/>
        <v>0</v>
      </c>
      <c r="AC95" s="483">
        <f t="shared" si="22"/>
        <v>0</v>
      </c>
      <c r="AD95" s="483">
        <v>2</v>
      </c>
      <c r="AE95" s="483">
        <f t="shared" ref="AE95:AK95" si="23">SUMPRODUCT(($F$4:$F$87=$L95)*(AE$4:AE$87))</f>
        <v>0</v>
      </c>
      <c r="AF95" s="483">
        <f t="shared" si="23"/>
        <v>0</v>
      </c>
      <c r="AG95" s="483">
        <f t="shared" si="23"/>
        <v>0</v>
      </c>
      <c r="AH95" s="483">
        <f t="shared" si="23"/>
        <v>0</v>
      </c>
      <c r="AI95" s="483">
        <f t="shared" si="23"/>
        <v>0</v>
      </c>
      <c r="AJ95" s="483">
        <f t="shared" si="23"/>
        <v>0</v>
      </c>
      <c r="AK95" s="483">
        <f t="shared" si="23"/>
        <v>0</v>
      </c>
    </row>
    <row r="96" spans="1:40">
      <c r="G96" s="105"/>
      <c r="H96" s="105"/>
      <c r="L96" s="129" t="s">
        <v>625</v>
      </c>
      <c r="M96" s="104" t="s">
        <v>626</v>
      </c>
      <c r="N96" s="483"/>
      <c r="O96" s="483"/>
      <c r="P96" s="483"/>
      <c r="Q96" s="483"/>
      <c r="R96" s="483"/>
      <c r="S96" s="483"/>
      <c r="T96" s="483"/>
      <c r="U96" s="483"/>
      <c r="V96" s="483">
        <v>8</v>
      </c>
      <c r="W96" s="483"/>
      <c r="X96" s="483"/>
      <c r="Y96" s="483"/>
      <c r="Z96" s="483"/>
      <c r="AA96" s="483"/>
      <c r="AB96" s="483"/>
      <c r="AC96" s="483"/>
      <c r="AD96" s="483"/>
      <c r="AE96" s="483"/>
      <c r="AF96" s="483"/>
      <c r="AG96" s="483"/>
      <c r="AH96" s="483"/>
      <c r="AI96" s="483"/>
      <c r="AJ96" s="483"/>
      <c r="AK96" s="483"/>
      <c r="AL96" s="352"/>
      <c r="AM96" s="113"/>
      <c r="AN96" s="113"/>
    </row>
    <row r="97" spans="1:48">
      <c r="G97" s="105"/>
      <c r="H97" s="105"/>
      <c r="L97" s="129"/>
      <c r="M97" s="104"/>
      <c r="N97" s="483"/>
      <c r="O97" s="483"/>
      <c r="P97" s="483"/>
      <c r="Q97" s="483"/>
      <c r="R97" s="483"/>
      <c r="S97" s="483"/>
      <c r="T97" s="483"/>
      <c r="U97" s="483"/>
      <c r="V97" s="483"/>
      <c r="W97" s="483"/>
      <c r="X97" s="483"/>
      <c r="Y97" s="483"/>
      <c r="Z97" s="483"/>
      <c r="AA97" s="483"/>
      <c r="AB97" s="483"/>
      <c r="AC97" s="483"/>
      <c r="AD97" s="483"/>
      <c r="AE97" s="483"/>
      <c r="AF97" s="483"/>
      <c r="AG97" s="483"/>
      <c r="AH97" s="483"/>
      <c r="AI97" s="483"/>
      <c r="AJ97" s="483"/>
      <c r="AK97" s="483"/>
    </row>
    <row r="98" spans="1:48">
      <c r="G98" s="105"/>
      <c r="H98" s="105"/>
      <c r="L98" s="129"/>
      <c r="M98" s="104"/>
      <c r="N98" s="483"/>
      <c r="O98" s="483"/>
      <c r="P98" s="483"/>
      <c r="Q98" s="483"/>
      <c r="R98" s="483"/>
      <c r="S98" s="483"/>
      <c r="T98" s="483"/>
      <c r="U98" s="483"/>
      <c r="V98" s="483"/>
      <c r="W98" s="483"/>
      <c r="X98" s="483"/>
      <c r="Y98" s="483"/>
      <c r="Z98" s="483"/>
      <c r="AA98" s="483"/>
      <c r="AB98" s="483"/>
      <c r="AC98" s="483"/>
      <c r="AD98" s="483"/>
      <c r="AE98" s="483"/>
      <c r="AF98" s="483"/>
      <c r="AG98" s="483"/>
      <c r="AH98" s="483"/>
      <c r="AI98" s="483"/>
      <c r="AJ98" s="483"/>
      <c r="AK98" s="483"/>
    </row>
    <row r="99" spans="1:48">
      <c r="L99" s="129"/>
      <c r="M99" s="104"/>
      <c r="N99" s="483"/>
      <c r="O99" s="483"/>
      <c r="P99" s="483"/>
      <c r="Q99" s="483"/>
      <c r="R99" s="483"/>
      <c r="S99" s="483"/>
      <c r="T99" s="483"/>
      <c r="U99" s="483"/>
      <c r="V99" s="483"/>
      <c r="W99" s="483"/>
      <c r="X99" s="483"/>
      <c r="Y99" s="483"/>
      <c r="Z99" s="483"/>
      <c r="AA99" s="483"/>
      <c r="AB99" s="483"/>
      <c r="AC99" s="483"/>
      <c r="AD99" s="483"/>
      <c r="AE99" s="483"/>
      <c r="AF99" s="483"/>
      <c r="AG99" s="483"/>
      <c r="AH99" s="483"/>
      <c r="AI99" s="483"/>
      <c r="AJ99" s="483"/>
      <c r="AK99" s="483"/>
    </row>
    <row r="100" spans="1:48">
      <c r="L100" s="129"/>
      <c r="M100" s="104"/>
      <c r="N100" s="483"/>
      <c r="O100" s="483"/>
      <c r="P100" s="483"/>
      <c r="Q100" s="483"/>
      <c r="R100" s="483"/>
      <c r="S100" s="483"/>
      <c r="T100" s="483"/>
      <c r="U100" s="483"/>
      <c r="V100" s="483"/>
      <c r="W100" s="483"/>
      <c r="X100" s="483"/>
      <c r="Y100" s="483"/>
      <c r="Z100" s="483"/>
      <c r="AA100" s="483"/>
      <c r="AB100" s="483"/>
      <c r="AC100" s="483"/>
      <c r="AD100" s="483"/>
      <c r="AE100" s="483"/>
      <c r="AF100" s="483"/>
      <c r="AG100" s="483"/>
      <c r="AH100" s="483"/>
      <c r="AI100" s="483"/>
      <c r="AJ100" s="483"/>
      <c r="AK100" s="483"/>
    </row>
    <row r="101" spans="1:48">
      <c r="L101" s="129"/>
      <c r="M101" s="104"/>
      <c r="N101" s="483"/>
      <c r="O101" s="483"/>
      <c r="P101" s="483"/>
      <c r="Q101" s="483"/>
      <c r="R101" s="483"/>
      <c r="S101" s="483"/>
      <c r="T101" s="483"/>
      <c r="U101" s="483"/>
      <c r="V101" s="483"/>
      <c r="W101" s="483"/>
      <c r="X101" s="483"/>
      <c r="Y101" s="483"/>
      <c r="Z101" s="483"/>
      <c r="AA101" s="483"/>
      <c r="AB101" s="483"/>
      <c r="AC101" s="483"/>
      <c r="AD101" s="483"/>
      <c r="AE101" s="483"/>
      <c r="AF101" s="483"/>
      <c r="AG101" s="483"/>
      <c r="AH101" s="483"/>
      <c r="AI101" s="483"/>
      <c r="AJ101" s="483"/>
      <c r="AK101" s="483"/>
    </row>
    <row r="104" spans="1:48">
      <c r="P104" s="482"/>
      <c r="Q104" s="482"/>
      <c r="R104" s="482"/>
      <c r="S104" s="482"/>
      <c r="T104" s="482"/>
      <c r="U104" s="482"/>
      <c r="V104" s="482"/>
      <c r="W104" s="482"/>
      <c r="X104" s="482"/>
      <c r="Y104" s="482"/>
      <c r="Z104" s="482"/>
      <c r="AA104" s="482"/>
      <c r="AB104" s="482"/>
      <c r="AC104" s="482"/>
      <c r="AE104" s="482"/>
      <c r="AF104" s="482"/>
      <c r="AG104" s="482"/>
      <c r="AH104" s="482"/>
      <c r="AJ104" s="482"/>
    </row>
    <row r="105" spans="1:48">
      <c r="P105" s="482"/>
      <c r="Q105" s="482"/>
      <c r="R105" s="482"/>
      <c r="S105" s="482"/>
      <c r="T105" s="482"/>
      <c r="U105" s="482"/>
      <c r="V105" s="482"/>
      <c r="W105" s="482"/>
      <c r="X105" s="482"/>
      <c r="Y105" s="482"/>
      <c r="Z105" s="482"/>
      <c r="AA105" s="482"/>
      <c r="AB105" s="482"/>
      <c r="AC105" s="482"/>
      <c r="AE105" s="482"/>
      <c r="AF105" s="482"/>
      <c r="AG105" s="482"/>
      <c r="AH105" s="482"/>
      <c r="AJ105" s="482"/>
    </row>
    <row r="106" spans="1:48">
      <c r="N106" s="482"/>
      <c r="O106" s="482"/>
      <c r="P106" s="482"/>
      <c r="Q106" s="482"/>
      <c r="R106" s="482"/>
      <c r="S106" s="482"/>
      <c r="T106" s="482"/>
      <c r="U106" s="482"/>
      <c r="V106" s="482"/>
      <c r="W106" s="482"/>
      <c r="X106" s="482"/>
      <c r="Y106" s="482"/>
      <c r="Z106" s="482"/>
      <c r="AA106" s="482"/>
      <c r="AB106" s="482"/>
      <c r="AE106" s="482"/>
      <c r="AF106" s="482"/>
      <c r="AG106" s="482"/>
    </row>
    <row r="107" spans="1:48">
      <c r="N107" s="482"/>
      <c r="O107" s="482"/>
      <c r="P107" s="482"/>
      <c r="Q107" s="482"/>
      <c r="R107" s="482"/>
      <c r="S107" s="482"/>
      <c r="T107" s="482"/>
      <c r="U107" s="482"/>
      <c r="V107" s="482"/>
      <c r="W107" s="482"/>
      <c r="X107" s="482"/>
      <c r="Y107" s="482"/>
      <c r="Z107" s="482"/>
      <c r="AA107" s="482"/>
      <c r="AB107" s="482"/>
      <c r="AE107" s="482"/>
      <c r="AF107" s="482"/>
      <c r="AG107" s="482"/>
    </row>
    <row r="108" spans="1:48">
      <c r="N108" s="482"/>
      <c r="O108" s="482"/>
      <c r="P108" s="482"/>
      <c r="Q108" s="482"/>
      <c r="R108" s="482"/>
      <c r="S108" s="482"/>
      <c r="T108" s="482"/>
      <c r="U108" s="482"/>
      <c r="V108" s="482"/>
      <c r="W108" s="482"/>
      <c r="X108" s="482"/>
      <c r="Y108" s="482"/>
      <c r="Z108" s="482"/>
      <c r="AA108" s="482"/>
      <c r="AB108" s="482"/>
      <c r="AE108" s="482"/>
      <c r="AF108" s="482"/>
      <c r="AG108" s="482"/>
    </row>
    <row r="109" spans="1:48" s="5" customFormat="1">
      <c r="A109"/>
      <c r="B109"/>
      <c r="D109"/>
      <c r="E109"/>
      <c r="G109"/>
      <c r="H109"/>
      <c r="I109"/>
      <c r="J109" s="482"/>
      <c r="K109" s="482"/>
      <c r="L109"/>
      <c r="M109"/>
      <c r="N109" s="482"/>
      <c r="O109" s="482"/>
      <c r="P109" s="482"/>
      <c r="Q109" s="482"/>
      <c r="R109" s="482"/>
      <c r="S109" s="482"/>
      <c r="T109" s="482"/>
      <c r="U109" s="482"/>
      <c r="V109" s="482"/>
      <c r="W109" s="482"/>
      <c r="X109" s="482"/>
      <c r="Y109" s="482"/>
      <c r="Z109" s="482"/>
      <c r="AA109" s="482"/>
      <c r="AB109" s="482"/>
      <c r="AC109" s="485"/>
      <c r="AD109" s="485"/>
      <c r="AE109" s="482"/>
      <c r="AF109" s="482"/>
      <c r="AG109" s="482"/>
      <c r="AH109" s="485"/>
      <c r="AI109" s="485"/>
      <c r="AJ109" s="485"/>
      <c r="AK109" s="485"/>
      <c r="AL109" s="294"/>
      <c r="AM109"/>
      <c r="AN109"/>
      <c r="AO109"/>
      <c r="AP109"/>
      <c r="AQ109"/>
      <c r="AR109"/>
      <c r="AS109"/>
      <c r="AT109"/>
      <c r="AU109"/>
      <c r="AV109"/>
    </row>
    <row r="110" spans="1:48">
      <c r="N110" s="482"/>
      <c r="O110" s="482"/>
      <c r="P110" s="482"/>
      <c r="Q110" s="482"/>
      <c r="R110" s="482"/>
      <c r="S110" s="482"/>
      <c r="T110" s="482"/>
      <c r="U110" s="482"/>
      <c r="V110" s="482"/>
      <c r="W110" s="482"/>
      <c r="X110" s="482"/>
      <c r="Y110" s="482"/>
      <c r="Z110" s="482"/>
      <c r="AA110" s="482"/>
      <c r="AB110" s="482"/>
      <c r="AE110" s="482"/>
      <c r="AF110" s="482"/>
      <c r="AG110" s="482"/>
    </row>
    <row r="111" spans="1:48">
      <c r="N111" s="482"/>
      <c r="O111" s="482"/>
      <c r="P111" s="482"/>
      <c r="Q111" s="482"/>
      <c r="R111" s="482"/>
      <c r="S111" s="482"/>
      <c r="T111" s="482"/>
      <c r="U111" s="482"/>
      <c r="V111" s="482"/>
      <c r="W111" s="482"/>
      <c r="X111" s="482"/>
      <c r="Y111" s="482"/>
      <c r="Z111" s="482"/>
      <c r="AA111" s="482"/>
      <c r="AB111" s="482"/>
      <c r="AE111" s="482"/>
      <c r="AF111" s="482"/>
      <c r="AG111" s="482"/>
    </row>
    <row r="112" spans="1:48">
      <c r="N112" s="482"/>
      <c r="O112" s="482"/>
      <c r="P112" s="482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E112" s="482"/>
      <c r="AF112" s="482"/>
      <c r="AG112" s="482"/>
    </row>
    <row r="113" spans="14:33">
      <c r="N113" s="482"/>
      <c r="O113" s="482"/>
      <c r="P113" s="482"/>
      <c r="Q113" s="482"/>
      <c r="R113" s="482"/>
      <c r="S113" s="482"/>
      <c r="T113" s="482"/>
      <c r="U113" s="482"/>
      <c r="V113" s="482"/>
      <c r="W113" s="482"/>
      <c r="X113" s="482"/>
      <c r="Y113" s="482"/>
      <c r="Z113" s="482"/>
      <c r="AA113" s="482"/>
      <c r="AB113" s="482"/>
      <c r="AE113" s="482"/>
      <c r="AF113" s="482"/>
      <c r="AG113" s="482"/>
    </row>
    <row r="114" spans="14:33">
      <c r="N114" s="482"/>
      <c r="O114" s="482"/>
      <c r="P114" s="482"/>
      <c r="Q114" s="482"/>
      <c r="R114" s="482"/>
      <c r="S114" s="482"/>
      <c r="T114" s="482"/>
      <c r="U114" s="482"/>
      <c r="V114" s="482"/>
      <c r="W114" s="482"/>
      <c r="X114" s="482"/>
      <c r="Y114" s="482"/>
      <c r="Z114" s="482"/>
      <c r="AA114" s="482"/>
      <c r="AB114" s="482"/>
      <c r="AE114" s="482"/>
      <c r="AF114" s="482"/>
      <c r="AG114" s="482"/>
    </row>
    <row r="115" spans="14:33">
      <c r="N115" s="482"/>
      <c r="O115" s="482"/>
      <c r="P115" s="482"/>
      <c r="Q115" s="482"/>
      <c r="R115" s="482"/>
      <c r="S115" s="482"/>
      <c r="T115" s="482"/>
      <c r="U115" s="482"/>
      <c r="V115" s="482"/>
      <c r="W115" s="482"/>
      <c r="X115" s="482"/>
      <c r="Y115" s="482"/>
      <c r="Z115" s="482"/>
      <c r="AA115" s="482"/>
      <c r="AB115" s="482"/>
      <c r="AE115" s="482"/>
      <c r="AF115" s="482"/>
      <c r="AG115" s="482"/>
    </row>
    <row r="116" spans="14:33">
      <c r="N116" s="482"/>
      <c r="O116" s="482"/>
      <c r="P116" s="482"/>
      <c r="Q116" s="482"/>
      <c r="R116" s="482"/>
      <c r="S116" s="482"/>
      <c r="T116" s="482"/>
      <c r="U116" s="482"/>
      <c r="V116" s="482"/>
      <c r="W116" s="482"/>
      <c r="X116" s="482"/>
      <c r="Y116" s="482"/>
      <c r="Z116" s="482"/>
      <c r="AA116" s="482"/>
      <c r="AB116" s="482"/>
      <c r="AE116" s="482"/>
      <c r="AF116" s="482"/>
      <c r="AG116" s="482"/>
    </row>
    <row r="117" spans="14:33">
      <c r="N117" s="482"/>
      <c r="O117" s="482"/>
      <c r="P117" s="482"/>
      <c r="Q117" s="482"/>
      <c r="R117" s="482"/>
      <c r="S117" s="482"/>
      <c r="T117" s="482"/>
      <c r="U117" s="482"/>
      <c r="V117" s="482"/>
      <c r="W117" s="482"/>
      <c r="X117" s="482"/>
      <c r="Y117" s="482"/>
      <c r="Z117" s="482"/>
      <c r="AA117" s="482"/>
      <c r="AB117" s="482"/>
      <c r="AE117" s="482"/>
      <c r="AF117" s="482"/>
      <c r="AG117" s="482"/>
    </row>
    <row r="118" spans="14:33">
      <c r="N118" s="482"/>
      <c r="O118" s="482"/>
      <c r="P118" s="482"/>
      <c r="Q118" s="482"/>
      <c r="R118" s="482"/>
      <c r="S118" s="482"/>
      <c r="T118" s="482"/>
      <c r="U118" s="482"/>
      <c r="V118" s="482"/>
      <c r="X118" s="482"/>
      <c r="Y118" s="482"/>
      <c r="Z118" s="482"/>
      <c r="AA118" s="482"/>
      <c r="AE118" s="482"/>
      <c r="AF118" s="482"/>
    </row>
    <row r="119" spans="14:33">
      <c r="N119" s="482"/>
      <c r="O119" s="482"/>
      <c r="P119" s="482"/>
      <c r="Q119" s="482"/>
      <c r="R119" s="482"/>
      <c r="S119" s="482"/>
      <c r="T119" s="482"/>
      <c r="U119" s="482"/>
      <c r="V119" s="482"/>
      <c r="X119" s="482"/>
      <c r="Y119" s="482"/>
      <c r="Z119" s="482"/>
      <c r="AA119" s="482"/>
      <c r="AE119" s="482"/>
      <c r="AF119" s="482"/>
    </row>
    <row r="120" spans="14:33">
      <c r="N120" s="482"/>
      <c r="O120" s="482"/>
      <c r="P120" s="482"/>
      <c r="Q120" s="482"/>
      <c r="R120" s="482"/>
      <c r="S120" s="482"/>
      <c r="T120" s="482"/>
      <c r="U120" s="482"/>
      <c r="V120" s="482"/>
      <c r="X120" s="482"/>
      <c r="Y120" s="482"/>
      <c r="Z120" s="482"/>
      <c r="AA120" s="482"/>
      <c r="AE120" s="482"/>
      <c r="AF120" s="482"/>
    </row>
    <row r="121" spans="14:33">
      <c r="N121" s="482"/>
      <c r="O121" s="482"/>
      <c r="P121" s="482"/>
      <c r="Q121" s="482"/>
      <c r="R121" s="482"/>
      <c r="S121" s="482"/>
      <c r="T121" s="482"/>
      <c r="U121" s="482"/>
      <c r="V121" s="482"/>
      <c r="X121" s="482"/>
      <c r="Y121" s="482"/>
      <c r="Z121" s="482"/>
      <c r="AA121" s="482"/>
      <c r="AE121" s="482"/>
      <c r="AF121" s="482"/>
    </row>
    <row r="122" spans="14:33">
      <c r="N122" s="482"/>
      <c r="O122" s="482"/>
      <c r="P122" s="482"/>
      <c r="Q122" s="482"/>
      <c r="R122" s="482"/>
      <c r="S122" s="482"/>
      <c r="T122" s="482"/>
      <c r="U122" s="482"/>
      <c r="V122" s="482"/>
      <c r="X122" s="482"/>
      <c r="Y122" s="482"/>
      <c r="Z122" s="482"/>
      <c r="AA122" s="482"/>
      <c r="AE122" s="482"/>
      <c r="AF122" s="482"/>
    </row>
    <row r="123" spans="14:33">
      <c r="N123" s="482"/>
      <c r="O123" s="482"/>
      <c r="P123" s="482"/>
      <c r="Q123" s="482"/>
      <c r="R123" s="482"/>
      <c r="S123" s="482"/>
      <c r="T123" s="482"/>
      <c r="U123" s="482"/>
      <c r="V123" s="482"/>
      <c r="X123" s="482"/>
      <c r="Y123" s="482"/>
      <c r="Z123" s="482"/>
      <c r="AA123" s="482"/>
      <c r="AE123" s="482"/>
      <c r="AF123" s="482"/>
    </row>
    <row r="124" spans="14:33">
      <c r="N124" s="482"/>
      <c r="O124" s="482"/>
      <c r="P124" s="482"/>
      <c r="Q124" s="482"/>
      <c r="R124" s="482"/>
      <c r="S124" s="482"/>
      <c r="T124" s="482"/>
      <c r="U124" s="482"/>
      <c r="V124" s="482"/>
      <c r="X124" s="482"/>
      <c r="Y124" s="482"/>
      <c r="Z124" s="482"/>
      <c r="AA124" s="482"/>
      <c r="AE124" s="482"/>
      <c r="AF124" s="482"/>
    </row>
    <row r="125" spans="14:33">
      <c r="N125" s="482"/>
      <c r="O125" s="482"/>
      <c r="P125" s="482"/>
      <c r="Q125" s="482"/>
      <c r="R125" s="482"/>
      <c r="S125" s="482"/>
      <c r="T125" s="482"/>
      <c r="U125" s="482"/>
      <c r="V125" s="482"/>
      <c r="X125" s="482"/>
      <c r="Y125" s="482"/>
      <c r="Z125" s="482"/>
      <c r="AA125" s="482"/>
      <c r="AE125" s="482"/>
      <c r="AF125" s="482"/>
    </row>
    <row r="126" spans="14:33">
      <c r="N126" s="482"/>
      <c r="O126" s="482"/>
      <c r="P126" s="482"/>
      <c r="Q126" s="482"/>
      <c r="R126" s="482"/>
      <c r="S126" s="482"/>
      <c r="T126" s="482"/>
      <c r="U126" s="482"/>
      <c r="V126" s="482"/>
      <c r="X126" s="482"/>
      <c r="Y126" s="482"/>
      <c r="Z126" s="482"/>
      <c r="AA126" s="482"/>
      <c r="AE126" s="482"/>
      <c r="AF126" s="482"/>
    </row>
    <row r="127" spans="14:33">
      <c r="N127" s="482"/>
      <c r="O127" s="482"/>
      <c r="P127" s="482"/>
      <c r="Q127" s="482"/>
      <c r="R127" s="482"/>
      <c r="S127" s="482"/>
      <c r="T127" s="482"/>
      <c r="U127" s="482"/>
      <c r="V127" s="482"/>
      <c r="X127" s="482"/>
      <c r="Y127" s="482"/>
      <c r="Z127" s="482"/>
      <c r="AA127" s="482"/>
      <c r="AE127" s="482"/>
      <c r="AF127" s="482"/>
    </row>
    <row r="128" spans="14:33">
      <c r="N128" s="482"/>
      <c r="O128" s="482"/>
      <c r="P128" s="482"/>
      <c r="Q128" s="482"/>
      <c r="R128" s="482"/>
      <c r="S128" s="482"/>
      <c r="T128" s="482"/>
      <c r="U128" s="482"/>
      <c r="V128" s="482"/>
      <c r="X128" s="482"/>
      <c r="Y128" s="482"/>
      <c r="Z128" s="482"/>
      <c r="AA128" s="482"/>
      <c r="AE128" s="482"/>
      <c r="AF128" s="482"/>
    </row>
    <row r="129" spans="14:32">
      <c r="N129" s="482"/>
      <c r="O129" s="482"/>
      <c r="P129" s="482"/>
      <c r="Q129" s="482"/>
      <c r="R129" s="482"/>
      <c r="S129" s="482"/>
      <c r="T129" s="482"/>
      <c r="U129" s="482"/>
      <c r="V129" s="482"/>
      <c r="X129" s="482"/>
      <c r="Y129" s="482"/>
      <c r="Z129" s="482"/>
      <c r="AA129" s="482"/>
      <c r="AE129" s="482"/>
      <c r="AF129" s="482"/>
    </row>
    <row r="130" spans="14:32">
      <c r="N130" s="482"/>
      <c r="O130" s="482"/>
      <c r="P130" s="482"/>
      <c r="Q130" s="482"/>
      <c r="R130" s="482"/>
      <c r="S130" s="482"/>
      <c r="T130" s="482"/>
      <c r="U130" s="482"/>
      <c r="X130" s="482"/>
      <c r="Y130" s="482"/>
      <c r="Z130" s="482"/>
      <c r="AE130" s="482"/>
    </row>
    <row r="131" spans="14:32">
      <c r="N131" s="482"/>
      <c r="O131" s="482"/>
      <c r="P131" s="482"/>
      <c r="Q131" s="482"/>
      <c r="R131" s="482"/>
      <c r="S131" s="482"/>
      <c r="T131" s="482"/>
      <c r="U131" s="482"/>
      <c r="X131" s="482"/>
      <c r="Y131" s="482"/>
      <c r="Z131" s="482"/>
      <c r="AE131" s="482"/>
    </row>
    <row r="132" spans="14:32">
      <c r="N132" s="482"/>
      <c r="O132" s="482"/>
      <c r="P132" s="482"/>
      <c r="Q132" s="482"/>
      <c r="R132" s="482"/>
      <c r="S132" s="482"/>
      <c r="T132" s="482"/>
      <c r="U132" s="482"/>
      <c r="X132" s="482"/>
      <c r="Y132" s="482"/>
      <c r="Z132" s="482"/>
      <c r="AE132" s="482"/>
    </row>
    <row r="133" spans="14:32">
      <c r="N133" s="482"/>
      <c r="O133" s="482"/>
      <c r="P133" s="482"/>
      <c r="Q133" s="482"/>
      <c r="R133" s="482"/>
      <c r="S133" s="482"/>
      <c r="T133" s="482"/>
      <c r="U133" s="482"/>
      <c r="X133" s="482"/>
      <c r="Y133" s="482"/>
      <c r="Z133" s="482"/>
      <c r="AE133" s="482"/>
    </row>
    <row r="134" spans="14:32">
      <c r="N134" s="482"/>
      <c r="O134" s="482"/>
      <c r="P134" s="482"/>
      <c r="Q134" s="482"/>
      <c r="R134" s="482"/>
      <c r="S134" s="482"/>
      <c r="T134" s="482"/>
      <c r="U134" s="482"/>
      <c r="X134" s="482"/>
      <c r="Y134" s="482"/>
      <c r="Z134" s="482"/>
      <c r="AE134" s="482"/>
    </row>
    <row r="135" spans="14:32">
      <c r="N135" s="482"/>
      <c r="O135" s="482"/>
      <c r="P135" s="482"/>
      <c r="Q135" s="482"/>
      <c r="R135" s="482"/>
      <c r="S135" s="482"/>
      <c r="T135" s="482"/>
      <c r="U135" s="482"/>
      <c r="X135" s="482"/>
      <c r="Y135" s="482"/>
      <c r="Z135" s="482"/>
      <c r="AE135" s="482"/>
    </row>
    <row r="136" spans="14:32">
      <c r="N136" s="482"/>
      <c r="O136" s="482"/>
      <c r="P136" s="482"/>
      <c r="Q136" s="482"/>
      <c r="R136" s="482"/>
      <c r="S136" s="482"/>
      <c r="T136" s="482"/>
      <c r="U136" s="482"/>
      <c r="X136" s="482"/>
      <c r="Y136" s="482"/>
      <c r="Z136" s="482"/>
      <c r="AE136" s="482"/>
    </row>
    <row r="137" spans="14:32">
      <c r="N137" s="482"/>
      <c r="O137" s="482"/>
      <c r="P137" s="482"/>
      <c r="Q137" s="482"/>
      <c r="R137" s="482"/>
      <c r="S137" s="482"/>
      <c r="T137" s="482"/>
      <c r="U137" s="482"/>
      <c r="X137" s="482"/>
      <c r="Y137" s="482"/>
      <c r="Z137" s="482"/>
      <c r="AE137" s="482"/>
    </row>
    <row r="138" spans="14:32">
      <c r="N138" s="482"/>
      <c r="O138" s="482"/>
      <c r="P138" s="482"/>
      <c r="Q138" s="482"/>
      <c r="R138" s="482"/>
      <c r="S138" s="482"/>
      <c r="T138" s="482"/>
      <c r="U138" s="482"/>
      <c r="X138" s="482"/>
      <c r="Y138" s="482"/>
      <c r="Z138" s="482"/>
      <c r="AE138" s="482"/>
    </row>
    <row r="139" spans="14:32">
      <c r="N139" s="482"/>
      <c r="O139" s="482"/>
      <c r="P139" s="482"/>
      <c r="Q139" s="482"/>
      <c r="R139" s="482"/>
      <c r="S139" s="482"/>
      <c r="T139" s="482"/>
      <c r="U139" s="482"/>
      <c r="X139" s="482"/>
      <c r="Y139" s="482"/>
      <c r="Z139" s="482"/>
      <c r="AE139" s="482"/>
    </row>
    <row r="140" spans="14:32">
      <c r="N140" s="482"/>
      <c r="O140" s="482"/>
      <c r="P140" s="482"/>
      <c r="Q140" s="482"/>
      <c r="R140" s="482"/>
      <c r="S140" s="482"/>
      <c r="T140" s="482"/>
      <c r="U140" s="482"/>
      <c r="X140" s="482"/>
      <c r="Y140" s="482"/>
      <c r="Z140" s="482"/>
      <c r="AE140" s="482"/>
    </row>
    <row r="141" spans="14:32">
      <c r="N141" s="482"/>
      <c r="O141" s="482"/>
      <c r="P141" s="482"/>
      <c r="Q141" s="482"/>
      <c r="R141" s="482"/>
      <c r="S141" s="482"/>
      <c r="T141" s="482"/>
      <c r="U141" s="482"/>
      <c r="X141" s="482"/>
      <c r="Y141" s="482"/>
      <c r="Z141" s="482"/>
      <c r="AE141" s="482"/>
    </row>
    <row r="142" spans="14:32">
      <c r="N142" s="482"/>
      <c r="O142" s="482"/>
      <c r="P142" s="482"/>
      <c r="Q142" s="482"/>
      <c r="R142" s="482"/>
      <c r="S142" s="482"/>
      <c r="T142" s="482"/>
      <c r="X142" s="482"/>
      <c r="Y142" s="482"/>
    </row>
    <row r="143" spans="14:32">
      <c r="N143" s="482"/>
      <c r="O143" s="482"/>
      <c r="P143" s="482"/>
      <c r="Q143" s="482"/>
      <c r="R143" s="482"/>
      <c r="S143" s="482"/>
      <c r="T143" s="482"/>
      <c r="X143" s="482"/>
      <c r="Y143" s="482"/>
    </row>
    <row r="144" spans="14:32">
      <c r="N144" s="482"/>
      <c r="O144" s="482"/>
      <c r="P144" s="482"/>
      <c r="Q144" s="482"/>
      <c r="R144" s="482"/>
      <c r="S144" s="482"/>
      <c r="T144" s="482"/>
      <c r="X144" s="482"/>
      <c r="Y144" s="482"/>
    </row>
    <row r="145" spans="14:25">
      <c r="N145" s="482"/>
      <c r="O145" s="482"/>
      <c r="P145" s="482"/>
      <c r="Q145" s="482"/>
      <c r="R145" s="482"/>
      <c r="S145" s="482"/>
      <c r="T145" s="482"/>
      <c r="X145" s="482"/>
      <c r="Y145" s="482"/>
    </row>
    <row r="146" spans="14:25">
      <c r="N146" s="482"/>
      <c r="O146" s="482"/>
      <c r="P146" s="482"/>
      <c r="Q146" s="482"/>
      <c r="R146" s="482"/>
      <c r="S146" s="482"/>
      <c r="T146" s="482"/>
      <c r="X146" s="482"/>
      <c r="Y146" s="482"/>
    </row>
    <row r="147" spans="14:25">
      <c r="N147" s="482"/>
      <c r="O147" s="482"/>
      <c r="P147" s="482"/>
      <c r="Q147" s="482"/>
      <c r="R147" s="482"/>
      <c r="S147" s="482"/>
      <c r="T147" s="482"/>
      <c r="X147" s="482"/>
      <c r="Y147" s="482"/>
    </row>
    <row r="148" spans="14:25">
      <c r="N148" s="482"/>
      <c r="O148" s="482"/>
      <c r="P148" s="482"/>
      <c r="Q148" s="482"/>
      <c r="R148" s="482"/>
      <c r="S148" s="482"/>
      <c r="T148" s="482"/>
      <c r="X148" s="482"/>
      <c r="Y148" s="482"/>
    </row>
    <row r="149" spans="14:25">
      <c r="N149" s="482"/>
      <c r="O149" s="482"/>
      <c r="P149" s="482"/>
      <c r="Q149" s="482"/>
      <c r="R149" s="482"/>
      <c r="S149" s="482"/>
      <c r="T149" s="482"/>
      <c r="X149" s="482"/>
      <c r="Y149" s="482"/>
    </row>
    <row r="150" spans="14:25">
      <c r="N150" s="482"/>
      <c r="O150" s="482"/>
      <c r="P150" s="482"/>
      <c r="Q150" s="482"/>
      <c r="R150" s="482"/>
      <c r="S150" s="482"/>
      <c r="T150" s="482"/>
      <c r="X150" s="482"/>
      <c r="Y150" s="482"/>
    </row>
    <row r="151" spans="14:25">
      <c r="N151" s="482"/>
      <c r="O151" s="482"/>
      <c r="P151" s="482"/>
      <c r="Q151" s="482"/>
      <c r="R151" s="482"/>
      <c r="S151" s="482"/>
      <c r="T151" s="482"/>
      <c r="X151" s="482"/>
      <c r="Y151" s="482"/>
    </row>
    <row r="152" spans="14:25">
      <c r="N152" s="482"/>
      <c r="O152" s="482"/>
      <c r="P152" s="482"/>
      <c r="Q152" s="482"/>
      <c r="R152" s="482"/>
      <c r="S152" s="482"/>
      <c r="T152" s="482"/>
      <c r="X152" s="482"/>
      <c r="Y152" s="482"/>
    </row>
    <row r="153" spans="14:25">
      <c r="N153" s="482"/>
      <c r="O153" s="482"/>
      <c r="P153" s="482"/>
      <c r="Q153" s="482"/>
      <c r="R153" s="482"/>
      <c r="S153" s="482"/>
      <c r="T153" s="482"/>
      <c r="X153" s="482"/>
      <c r="Y153" s="482"/>
    </row>
    <row r="154" spans="14:25">
      <c r="N154" s="482"/>
      <c r="O154" s="482"/>
      <c r="P154" s="482"/>
      <c r="Q154" s="482"/>
      <c r="R154" s="482"/>
      <c r="S154" s="482"/>
      <c r="T154" s="482"/>
      <c r="X154" s="482"/>
      <c r="Y154" s="482"/>
    </row>
    <row r="155" spans="14:25">
      <c r="N155" s="482"/>
      <c r="O155" s="482"/>
      <c r="P155" s="482"/>
      <c r="Q155" s="482"/>
      <c r="R155" s="482"/>
      <c r="S155" s="482"/>
      <c r="T155" s="482"/>
      <c r="X155" s="482"/>
      <c r="Y155" s="482"/>
    </row>
    <row r="156" spans="14:25">
      <c r="N156" s="482"/>
      <c r="O156" s="482"/>
      <c r="P156" s="482"/>
      <c r="Q156" s="482"/>
      <c r="R156" s="482"/>
      <c r="S156" s="482"/>
      <c r="T156" s="482"/>
      <c r="X156" s="482"/>
      <c r="Y156" s="482"/>
    </row>
    <row r="157" spans="14:25">
      <c r="N157" s="482"/>
      <c r="O157" s="482"/>
      <c r="P157" s="482"/>
      <c r="Q157" s="482"/>
      <c r="R157" s="482"/>
      <c r="S157" s="482"/>
      <c r="T157" s="482"/>
      <c r="X157" s="482"/>
      <c r="Y157" s="482"/>
    </row>
    <row r="158" spans="14:25">
      <c r="N158" s="482"/>
      <c r="O158" s="482"/>
      <c r="P158" s="482"/>
      <c r="Q158" s="482"/>
      <c r="R158" s="482"/>
      <c r="S158" s="482"/>
      <c r="T158" s="482"/>
      <c r="X158" s="482"/>
      <c r="Y158" s="482"/>
    </row>
    <row r="159" spans="14:25">
      <c r="N159" s="482"/>
      <c r="O159" s="482"/>
      <c r="P159" s="482"/>
      <c r="Q159" s="482"/>
      <c r="R159" s="482"/>
      <c r="S159" s="482"/>
      <c r="T159" s="482"/>
      <c r="X159" s="482"/>
      <c r="Y159" s="482"/>
    </row>
    <row r="160" spans="14:25">
      <c r="N160" s="482"/>
      <c r="O160" s="482"/>
      <c r="P160" s="482"/>
      <c r="Q160" s="482"/>
      <c r="R160" s="482"/>
      <c r="S160" s="482"/>
      <c r="T160" s="482"/>
      <c r="X160" s="482"/>
      <c r="Y160" s="482"/>
    </row>
    <row r="161" spans="14:25">
      <c r="N161" s="482"/>
      <c r="O161" s="482"/>
      <c r="P161" s="482"/>
      <c r="Q161" s="482"/>
      <c r="R161" s="482"/>
      <c r="S161" s="482"/>
      <c r="T161" s="482"/>
      <c r="X161" s="482"/>
      <c r="Y161" s="482"/>
    </row>
    <row r="162" spans="14:25">
      <c r="N162" s="482"/>
      <c r="O162" s="482"/>
      <c r="P162" s="482"/>
      <c r="Q162" s="482"/>
      <c r="R162" s="482"/>
      <c r="S162" s="482"/>
      <c r="T162" s="482"/>
      <c r="X162" s="482"/>
      <c r="Y162" s="482"/>
    </row>
    <row r="163" spans="14:25">
      <c r="N163" s="482"/>
      <c r="O163" s="482"/>
      <c r="P163" s="482"/>
      <c r="Q163" s="482"/>
      <c r="R163" s="482"/>
      <c r="S163" s="482"/>
      <c r="T163" s="482"/>
      <c r="X163" s="482"/>
      <c r="Y163" s="482"/>
    </row>
    <row r="164" spans="14:25">
      <c r="N164" s="482"/>
      <c r="O164" s="482"/>
      <c r="P164" s="482"/>
      <c r="Q164" s="482"/>
      <c r="R164" s="482"/>
      <c r="S164" s="482"/>
      <c r="T164" s="482"/>
      <c r="X164" s="482"/>
      <c r="Y164" s="482"/>
    </row>
    <row r="165" spans="14:25">
      <c r="N165" s="482"/>
      <c r="O165" s="482"/>
      <c r="P165" s="482"/>
      <c r="Q165" s="482"/>
      <c r="R165" s="482"/>
      <c r="S165" s="482"/>
      <c r="T165" s="482"/>
      <c r="X165" s="482"/>
      <c r="Y165" s="482"/>
    </row>
    <row r="166" spans="14:25">
      <c r="N166" s="482"/>
      <c r="O166" s="482"/>
      <c r="P166" s="482"/>
      <c r="Q166" s="482"/>
      <c r="R166" s="482"/>
      <c r="S166" s="482"/>
      <c r="T166" s="482"/>
      <c r="X166" s="482"/>
      <c r="Y166" s="482"/>
    </row>
    <row r="167" spans="14:25">
      <c r="N167" s="482"/>
      <c r="O167" s="482"/>
      <c r="P167" s="482"/>
      <c r="Q167" s="482"/>
      <c r="R167" s="482"/>
      <c r="S167" s="482"/>
      <c r="T167" s="482"/>
      <c r="X167" s="482"/>
      <c r="Y167" s="482"/>
    </row>
    <row r="168" spans="14:25">
      <c r="N168" s="482"/>
      <c r="O168" s="482"/>
      <c r="P168" s="482"/>
      <c r="Q168" s="482"/>
      <c r="R168" s="482"/>
      <c r="S168" s="482"/>
      <c r="T168" s="482"/>
      <c r="X168" s="482"/>
      <c r="Y168" s="482"/>
    </row>
    <row r="169" spans="14:25">
      <c r="N169" s="482"/>
      <c r="O169" s="482"/>
      <c r="P169" s="482"/>
      <c r="Q169" s="482"/>
      <c r="R169" s="482"/>
      <c r="S169" s="482"/>
      <c r="T169" s="482"/>
      <c r="X169" s="482"/>
      <c r="Y169" s="482"/>
    </row>
    <row r="170" spans="14:25">
      <c r="N170" s="482"/>
      <c r="O170" s="482"/>
      <c r="P170" s="482"/>
      <c r="Q170" s="482"/>
      <c r="R170" s="482"/>
      <c r="S170" s="482"/>
      <c r="T170" s="482"/>
      <c r="X170" s="482"/>
      <c r="Y170" s="482"/>
    </row>
    <row r="171" spans="14:25">
      <c r="N171" s="482"/>
      <c r="O171" s="482"/>
      <c r="P171" s="482"/>
      <c r="Q171" s="482"/>
      <c r="R171" s="482"/>
      <c r="S171" s="482"/>
      <c r="T171" s="482"/>
      <c r="X171" s="482"/>
      <c r="Y171" s="482"/>
    </row>
    <row r="172" spans="14:25">
      <c r="N172" s="482"/>
      <c r="O172" s="482"/>
      <c r="P172" s="482"/>
      <c r="Q172" s="482"/>
      <c r="R172" s="482"/>
      <c r="S172" s="482"/>
      <c r="T172" s="482"/>
      <c r="X172" s="482"/>
      <c r="Y172" s="482"/>
    </row>
    <row r="173" spans="14:25">
      <c r="N173" s="482"/>
      <c r="O173" s="482"/>
      <c r="P173" s="482"/>
      <c r="Q173" s="482"/>
      <c r="R173" s="482"/>
      <c r="S173" s="482"/>
      <c r="T173" s="482"/>
      <c r="X173" s="482"/>
      <c r="Y173" s="482"/>
    </row>
    <row r="174" spans="14:25">
      <c r="N174" s="482"/>
      <c r="O174" s="482"/>
      <c r="P174" s="482"/>
      <c r="Q174" s="482"/>
      <c r="R174" s="482"/>
      <c r="S174" s="482"/>
      <c r="T174" s="482"/>
      <c r="X174" s="482"/>
      <c r="Y174" s="482"/>
    </row>
    <row r="175" spans="14:25">
      <c r="N175" s="482"/>
      <c r="O175" s="482"/>
      <c r="P175" s="482"/>
      <c r="Q175" s="482"/>
      <c r="R175" s="482"/>
      <c r="S175" s="482"/>
      <c r="T175" s="482"/>
      <c r="X175" s="482"/>
      <c r="Y175" s="482"/>
    </row>
    <row r="176" spans="14:25">
      <c r="N176" s="482"/>
      <c r="O176" s="482"/>
      <c r="P176" s="482"/>
      <c r="Q176" s="482"/>
      <c r="R176" s="482"/>
      <c r="S176" s="482"/>
      <c r="T176" s="482"/>
      <c r="X176" s="482"/>
      <c r="Y176" s="482"/>
    </row>
    <row r="177" spans="14:25">
      <c r="N177" s="482"/>
      <c r="O177" s="482"/>
      <c r="P177" s="482"/>
      <c r="Q177" s="482"/>
      <c r="R177" s="482"/>
      <c r="S177" s="482"/>
      <c r="T177" s="482"/>
      <c r="X177" s="482"/>
      <c r="Y177" s="482"/>
    </row>
    <row r="178" spans="14:25">
      <c r="N178" s="482"/>
      <c r="O178" s="482"/>
      <c r="P178" s="482"/>
      <c r="Q178" s="482"/>
      <c r="R178" s="482"/>
      <c r="S178" s="482"/>
      <c r="T178" s="482"/>
      <c r="X178" s="482"/>
      <c r="Y178" s="482"/>
    </row>
    <row r="179" spans="14:25">
      <c r="N179" s="482"/>
      <c r="O179" s="482"/>
      <c r="P179" s="482"/>
      <c r="Q179" s="482"/>
      <c r="R179" s="482"/>
      <c r="S179" s="482"/>
      <c r="T179" s="482"/>
      <c r="X179" s="482"/>
      <c r="Y179" s="482"/>
    </row>
    <row r="180" spans="14:25">
      <c r="N180" s="482"/>
      <c r="O180" s="482"/>
      <c r="P180" s="482"/>
      <c r="Q180" s="482"/>
      <c r="R180" s="482"/>
      <c r="S180" s="482"/>
      <c r="T180" s="482"/>
      <c r="X180" s="482"/>
      <c r="Y180" s="482"/>
    </row>
    <row r="181" spans="14:25">
      <c r="N181" s="482"/>
      <c r="O181" s="482"/>
      <c r="P181" s="482"/>
      <c r="Q181" s="482"/>
      <c r="R181" s="482"/>
      <c r="S181" s="482"/>
      <c r="T181" s="482"/>
      <c r="X181" s="482"/>
      <c r="Y181" s="482"/>
    </row>
    <row r="182" spans="14:25">
      <c r="N182" s="482"/>
      <c r="O182" s="482"/>
      <c r="P182" s="482"/>
      <c r="Q182" s="482"/>
      <c r="R182" s="482"/>
      <c r="S182" s="482"/>
      <c r="T182" s="482"/>
      <c r="X182" s="482"/>
      <c r="Y182" s="482"/>
    </row>
    <row r="183" spans="14:25">
      <c r="N183" s="482"/>
      <c r="O183" s="482"/>
      <c r="P183" s="482"/>
      <c r="Q183" s="482"/>
      <c r="R183" s="482"/>
      <c r="S183" s="482"/>
      <c r="T183" s="482"/>
      <c r="X183" s="482"/>
      <c r="Y183" s="482"/>
    </row>
    <row r="184" spans="14:25">
      <c r="N184" s="482"/>
      <c r="O184" s="482"/>
      <c r="P184" s="482"/>
      <c r="Q184" s="482"/>
      <c r="R184" s="482"/>
      <c r="S184" s="482"/>
      <c r="T184" s="482"/>
      <c r="X184" s="482"/>
      <c r="Y184" s="482"/>
    </row>
    <row r="185" spans="14:25">
      <c r="N185" s="482"/>
      <c r="O185" s="482"/>
      <c r="P185" s="482"/>
      <c r="Q185" s="482"/>
      <c r="R185" s="482"/>
      <c r="S185" s="482"/>
      <c r="T185" s="482"/>
      <c r="X185" s="482"/>
      <c r="Y185" s="482"/>
    </row>
    <row r="186" spans="14:25">
      <c r="N186" s="482"/>
      <c r="O186" s="482"/>
      <c r="P186" s="482"/>
      <c r="Q186" s="482"/>
      <c r="R186" s="482"/>
      <c r="S186" s="482"/>
      <c r="T186" s="482"/>
      <c r="X186" s="482"/>
      <c r="Y186" s="482"/>
    </row>
    <row r="187" spans="14:25">
      <c r="N187" s="482"/>
      <c r="O187" s="482"/>
      <c r="P187" s="482"/>
      <c r="Q187" s="482"/>
      <c r="R187" s="482"/>
      <c r="S187" s="482"/>
      <c r="T187" s="482"/>
      <c r="X187" s="482"/>
      <c r="Y187" s="482"/>
    </row>
    <row r="188" spans="14:25">
      <c r="N188" s="482"/>
      <c r="O188" s="482"/>
      <c r="P188" s="482"/>
      <c r="Q188" s="482"/>
      <c r="R188" s="482"/>
      <c r="S188" s="482"/>
      <c r="T188" s="482"/>
      <c r="X188" s="482"/>
      <c r="Y188" s="482"/>
    </row>
    <row r="189" spans="14:25">
      <c r="N189" s="482"/>
      <c r="O189" s="482"/>
      <c r="P189" s="482"/>
      <c r="Q189" s="482"/>
      <c r="R189" s="482"/>
      <c r="S189" s="482"/>
      <c r="X189" s="482"/>
    </row>
    <row r="190" spans="14:25">
      <c r="N190" s="482"/>
      <c r="O190" s="482"/>
      <c r="P190" s="482"/>
      <c r="Q190" s="482"/>
      <c r="R190" s="482"/>
      <c r="S190" s="482"/>
      <c r="X190" s="482"/>
    </row>
    <row r="191" spans="14:25">
      <c r="N191" s="482"/>
      <c r="O191" s="482"/>
      <c r="P191" s="482"/>
      <c r="Q191" s="482"/>
      <c r="R191" s="482"/>
      <c r="S191" s="482"/>
      <c r="X191" s="482"/>
    </row>
    <row r="192" spans="14:25">
      <c r="N192" s="482"/>
      <c r="O192" s="482"/>
      <c r="P192" s="482"/>
      <c r="Q192" s="482"/>
      <c r="R192" s="482"/>
      <c r="S192" s="482"/>
      <c r="X192" s="482"/>
    </row>
    <row r="193" spans="14:24">
      <c r="N193" s="482"/>
      <c r="O193" s="482"/>
      <c r="P193" s="482"/>
      <c r="Q193" s="482"/>
      <c r="R193" s="482"/>
      <c r="S193" s="482"/>
      <c r="X193" s="482"/>
    </row>
    <row r="194" spans="14:24">
      <c r="N194" s="482"/>
      <c r="O194" s="482"/>
      <c r="P194" s="482"/>
      <c r="Q194" s="482"/>
      <c r="R194" s="482"/>
      <c r="S194" s="482"/>
      <c r="X194" s="482"/>
    </row>
    <row r="195" spans="14:24">
      <c r="N195" s="482"/>
      <c r="O195" s="482"/>
      <c r="P195" s="482"/>
      <c r="Q195" s="482"/>
      <c r="R195" s="482"/>
      <c r="S195" s="482"/>
      <c r="X195" s="482"/>
    </row>
    <row r="196" spans="14:24">
      <c r="N196" s="482"/>
      <c r="O196" s="482"/>
      <c r="P196" s="482"/>
      <c r="Q196" s="482"/>
      <c r="R196" s="482"/>
      <c r="S196" s="482"/>
      <c r="X196" s="482"/>
    </row>
    <row r="197" spans="14:24">
      <c r="N197" s="482"/>
      <c r="O197" s="482"/>
      <c r="P197" s="482"/>
      <c r="Q197" s="482"/>
      <c r="R197" s="482"/>
      <c r="S197" s="482"/>
      <c r="X197" s="482"/>
    </row>
    <row r="198" spans="14:24">
      <c r="N198" s="482"/>
      <c r="O198" s="482"/>
      <c r="P198" s="482"/>
      <c r="Q198" s="482"/>
      <c r="R198" s="482"/>
      <c r="S198" s="482"/>
      <c r="X198" s="482"/>
    </row>
    <row r="199" spans="14:24">
      <c r="N199" s="482"/>
      <c r="O199" s="482"/>
      <c r="P199" s="482"/>
      <c r="Q199" s="482"/>
      <c r="R199" s="482"/>
      <c r="S199" s="482"/>
      <c r="X199" s="482"/>
    </row>
    <row r="200" spans="14:24">
      <c r="N200" s="482"/>
      <c r="O200" s="482"/>
      <c r="P200" s="482"/>
      <c r="Q200" s="482"/>
      <c r="R200" s="482"/>
      <c r="S200" s="482"/>
      <c r="X200" s="482"/>
    </row>
    <row r="201" spans="14:24">
      <c r="N201" s="482"/>
      <c r="O201" s="482"/>
      <c r="P201" s="482"/>
      <c r="Q201" s="482"/>
      <c r="R201" s="482"/>
      <c r="S201" s="482"/>
      <c r="X201" s="482"/>
    </row>
    <row r="202" spans="14:24">
      <c r="N202" s="482"/>
      <c r="O202" s="482"/>
      <c r="P202" s="482"/>
      <c r="Q202" s="482"/>
      <c r="R202" s="482"/>
      <c r="S202" s="482"/>
      <c r="X202" s="482"/>
    </row>
    <row r="203" spans="14:24">
      <c r="N203" s="482"/>
      <c r="O203" s="482"/>
      <c r="P203" s="482"/>
      <c r="Q203" s="482"/>
      <c r="R203" s="482"/>
      <c r="S203" s="482"/>
      <c r="X203" s="482"/>
    </row>
    <row r="204" spans="14:24">
      <c r="N204" s="482"/>
      <c r="O204" s="482"/>
      <c r="P204" s="482"/>
      <c r="Q204" s="482"/>
      <c r="R204" s="482"/>
      <c r="S204" s="482"/>
      <c r="X204" s="482"/>
    </row>
    <row r="205" spans="14:24">
      <c r="N205" s="482"/>
      <c r="O205" s="482"/>
      <c r="P205" s="482"/>
      <c r="Q205" s="482"/>
      <c r="R205" s="482"/>
      <c r="S205" s="482"/>
      <c r="X205" s="482"/>
    </row>
    <row r="206" spans="14:24">
      <c r="N206" s="482"/>
      <c r="O206" s="482"/>
      <c r="P206" s="482"/>
      <c r="Q206" s="482"/>
      <c r="R206" s="482"/>
      <c r="S206" s="482"/>
      <c r="X206" s="482"/>
    </row>
    <row r="207" spans="14:24">
      <c r="N207" s="482"/>
      <c r="O207" s="482"/>
      <c r="P207" s="482"/>
      <c r="Q207" s="482"/>
      <c r="R207" s="482"/>
      <c r="S207" s="482"/>
      <c r="X207" s="482"/>
    </row>
    <row r="208" spans="14:24">
      <c r="N208" s="482"/>
      <c r="O208" s="482"/>
      <c r="P208" s="482"/>
      <c r="Q208" s="482"/>
      <c r="R208" s="482"/>
      <c r="S208" s="482"/>
      <c r="X208" s="482"/>
    </row>
    <row r="209" spans="14:24">
      <c r="N209" s="482"/>
      <c r="O209" s="482"/>
      <c r="P209" s="482"/>
      <c r="Q209" s="482"/>
      <c r="R209" s="482"/>
      <c r="S209" s="482"/>
      <c r="X209" s="482"/>
    </row>
    <row r="210" spans="14:24">
      <c r="N210" s="482"/>
      <c r="O210" s="482"/>
      <c r="P210" s="482"/>
      <c r="Q210" s="482"/>
      <c r="R210" s="482"/>
      <c r="S210" s="482"/>
      <c r="X210" s="482"/>
    </row>
    <row r="211" spans="14:24">
      <c r="N211" s="482"/>
      <c r="O211" s="482"/>
      <c r="P211" s="482"/>
      <c r="Q211" s="482"/>
      <c r="R211" s="482"/>
    </row>
    <row r="212" spans="14:24">
      <c r="N212" s="482"/>
      <c r="O212" s="482"/>
      <c r="P212" s="482"/>
      <c r="Q212" s="482"/>
      <c r="R212" s="482"/>
    </row>
    <row r="213" spans="14:24">
      <c r="N213" s="482"/>
      <c r="O213" s="482"/>
      <c r="P213" s="482"/>
      <c r="Q213" s="482"/>
      <c r="R213" s="482"/>
    </row>
    <row r="214" spans="14:24">
      <c r="N214" s="482"/>
      <c r="O214" s="482"/>
      <c r="P214" s="482"/>
      <c r="Q214" s="482"/>
      <c r="R214" s="482"/>
    </row>
    <row r="215" spans="14:24">
      <c r="N215" s="482"/>
      <c r="O215" s="482"/>
      <c r="P215" s="482"/>
      <c r="Q215" s="482"/>
      <c r="R215" s="482"/>
    </row>
    <row r="216" spans="14:24">
      <c r="N216" s="482"/>
      <c r="O216" s="482"/>
      <c r="P216" s="482"/>
      <c r="Q216" s="482"/>
      <c r="R216" s="482"/>
    </row>
    <row r="217" spans="14:24">
      <c r="N217" s="482"/>
      <c r="O217" s="482"/>
      <c r="P217" s="482"/>
      <c r="Q217" s="482"/>
      <c r="R217" s="482"/>
    </row>
    <row r="218" spans="14:24">
      <c r="N218" s="482"/>
      <c r="O218" s="482"/>
      <c r="P218" s="482"/>
      <c r="Q218" s="482"/>
      <c r="R218" s="482"/>
    </row>
    <row r="219" spans="14:24">
      <c r="N219" s="482"/>
      <c r="O219" s="482"/>
      <c r="P219" s="482"/>
      <c r="Q219" s="482"/>
      <c r="R219" s="482"/>
    </row>
    <row r="220" spans="14:24">
      <c r="N220" s="482"/>
      <c r="O220" s="482"/>
      <c r="P220" s="482"/>
      <c r="Q220" s="482"/>
      <c r="R220" s="482"/>
    </row>
    <row r="221" spans="14:24">
      <c r="N221" s="482"/>
      <c r="O221" s="482"/>
      <c r="P221" s="482"/>
      <c r="Q221" s="482"/>
      <c r="R221" s="482"/>
    </row>
    <row r="222" spans="14:24">
      <c r="N222" s="482"/>
      <c r="O222" s="482"/>
      <c r="P222" s="482"/>
      <c r="Q222" s="482"/>
      <c r="R222" s="482"/>
    </row>
    <row r="223" spans="14:24">
      <c r="N223" s="482"/>
      <c r="O223" s="482"/>
      <c r="P223" s="482"/>
      <c r="Q223" s="482"/>
      <c r="R223" s="482"/>
    </row>
    <row r="224" spans="14:24">
      <c r="N224" s="482"/>
      <c r="O224" s="482"/>
      <c r="P224" s="482"/>
      <c r="Q224" s="482"/>
      <c r="R224" s="482"/>
    </row>
    <row r="225" spans="14:18">
      <c r="N225" s="482"/>
      <c r="O225" s="482"/>
      <c r="P225" s="482"/>
      <c r="Q225" s="482"/>
      <c r="R225" s="482"/>
    </row>
    <row r="226" spans="14:18">
      <c r="N226" s="482"/>
      <c r="O226" s="482"/>
      <c r="P226" s="482"/>
      <c r="Q226" s="482"/>
      <c r="R226" s="482"/>
    </row>
    <row r="227" spans="14:18">
      <c r="N227" s="482"/>
      <c r="O227" s="482"/>
      <c r="P227" s="482"/>
      <c r="Q227" s="482"/>
      <c r="R227" s="482"/>
    </row>
    <row r="228" spans="14:18">
      <c r="N228" s="482"/>
      <c r="O228" s="482"/>
      <c r="P228" s="482"/>
      <c r="Q228" s="482"/>
      <c r="R228" s="482"/>
    </row>
    <row r="229" spans="14:18">
      <c r="N229" s="482"/>
      <c r="O229" s="482"/>
      <c r="P229" s="482"/>
      <c r="Q229" s="482"/>
      <c r="R229" s="482"/>
    </row>
    <row r="230" spans="14:18">
      <c r="N230" s="482"/>
      <c r="O230" s="482"/>
      <c r="P230" s="482"/>
      <c r="Q230" s="482"/>
      <c r="R230" s="482"/>
    </row>
    <row r="231" spans="14:18">
      <c r="N231" s="482"/>
      <c r="O231" s="482"/>
      <c r="P231" s="482"/>
      <c r="Q231" s="482"/>
      <c r="R231" s="482"/>
    </row>
    <row r="232" spans="14:18">
      <c r="N232" s="482"/>
      <c r="O232" s="482"/>
      <c r="P232" s="482"/>
      <c r="Q232" s="482"/>
      <c r="R232" s="482"/>
    </row>
    <row r="233" spans="14:18">
      <c r="N233" s="482"/>
      <c r="O233" s="482"/>
      <c r="P233" s="482"/>
      <c r="Q233" s="482"/>
      <c r="R233" s="482"/>
    </row>
    <row r="234" spans="14:18">
      <c r="N234" s="482"/>
      <c r="O234" s="482"/>
      <c r="P234" s="482"/>
      <c r="Q234" s="482"/>
      <c r="R234" s="482"/>
    </row>
    <row r="235" spans="14:18">
      <c r="N235" s="482"/>
      <c r="O235" s="482"/>
      <c r="P235" s="482"/>
      <c r="Q235" s="482"/>
      <c r="R235" s="482"/>
    </row>
    <row r="236" spans="14:18">
      <c r="N236" s="482"/>
      <c r="O236" s="482"/>
      <c r="P236" s="482"/>
      <c r="Q236" s="482"/>
      <c r="R236" s="482"/>
    </row>
    <row r="237" spans="14:18">
      <c r="N237" s="482"/>
      <c r="O237" s="482"/>
      <c r="P237" s="482"/>
      <c r="Q237" s="482"/>
      <c r="R237" s="482"/>
    </row>
    <row r="238" spans="14:18">
      <c r="N238" s="482"/>
      <c r="O238" s="482"/>
      <c r="P238" s="482"/>
      <c r="Q238" s="482"/>
      <c r="R238" s="482"/>
    </row>
    <row r="239" spans="14:18">
      <c r="N239" s="482"/>
      <c r="O239" s="482"/>
      <c r="P239" s="482"/>
      <c r="Q239" s="482"/>
      <c r="R239" s="482"/>
    </row>
    <row r="240" spans="14:18">
      <c r="N240" s="482"/>
      <c r="O240" s="482"/>
      <c r="P240" s="482"/>
      <c r="Q240" s="482"/>
      <c r="R240" s="482"/>
    </row>
    <row r="241" spans="14:18">
      <c r="N241" s="482"/>
      <c r="O241" s="482"/>
      <c r="P241" s="482"/>
      <c r="Q241" s="482"/>
      <c r="R241" s="482"/>
    </row>
    <row r="242" spans="14:18">
      <c r="N242" s="482"/>
      <c r="O242" s="482"/>
      <c r="P242" s="482"/>
      <c r="Q242" s="482"/>
      <c r="R242" s="482"/>
    </row>
    <row r="243" spans="14:18">
      <c r="N243" s="482"/>
      <c r="O243" s="482"/>
      <c r="P243" s="482"/>
      <c r="Q243" s="482"/>
      <c r="R243" s="482"/>
    </row>
    <row r="244" spans="14:18">
      <c r="N244" s="482"/>
      <c r="O244" s="482"/>
      <c r="P244" s="482"/>
      <c r="Q244" s="482"/>
      <c r="R244" s="482"/>
    </row>
    <row r="245" spans="14:18">
      <c r="N245" s="482"/>
      <c r="O245" s="482"/>
      <c r="P245" s="482"/>
      <c r="Q245" s="482"/>
      <c r="R245" s="482"/>
    </row>
    <row r="246" spans="14:18">
      <c r="N246" s="482"/>
      <c r="O246" s="482"/>
      <c r="P246" s="482"/>
      <c r="Q246" s="482"/>
      <c r="R246" s="482"/>
    </row>
    <row r="247" spans="14:18">
      <c r="N247" s="482"/>
      <c r="O247" s="482"/>
      <c r="P247" s="482"/>
      <c r="Q247" s="482"/>
      <c r="R247" s="482"/>
    </row>
    <row r="248" spans="14:18">
      <c r="N248" s="482"/>
      <c r="O248" s="482"/>
      <c r="P248" s="482"/>
      <c r="Q248" s="482"/>
      <c r="R248" s="482"/>
    </row>
    <row r="249" spans="14:18">
      <c r="N249" s="482"/>
      <c r="O249" s="482"/>
      <c r="P249" s="482"/>
      <c r="Q249" s="482"/>
      <c r="R249" s="482"/>
    </row>
    <row r="250" spans="14:18">
      <c r="N250" s="482"/>
      <c r="O250" s="482"/>
      <c r="P250" s="482"/>
      <c r="Q250" s="482"/>
      <c r="R250" s="482"/>
    </row>
    <row r="251" spans="14:18">
      <c r="N251" s="482"/>
      <c r="O251" s="482"/>
      <c r="P251" s="482"/>
      <c r="Q251" s="482"/>
      <c r="R251" s="482"/>
    </row>
    <row r="252" spans="14:18">
      <c r="N252" s="482"/>
      <c r="O252" s="482"/>
      <c r="P252" s="482"/>
      <c r="Q252" s="482"/>
      <c r="R252" s="482"/>
    </row>
    <row r="253" spans="14:18">
      <c r="N253" s="482"/>
      <c r="O253" s="482"/>
      <c r="P253" s="482"/>
      <c r="Q253" s="482"/>
      <c r="R253" s="482"/>
    </row>
    <row r="254" spans="14:18">
      <c r="N254" s="482"/>
      <c r="O254" s="482"/>
      <c r="P254" s="482"/>
      <c r="Q254" s="482"/>
      <c r="R254" s="482"/>
    </row>
    <row r="255" spans="14:18">
      <c r="N255" s="482"/>
      <c r="O255" s="482"/>
      <c r="P255" s="482"/>
      <c r="Q255" s="482"/>
      <c r="R255" s="482"/>
    </row>
    <row r="256" spans="14:18">
      <c r="N256" s="482"/>
      <c r="O256" s="482"/>
      <c r="P256" s="482"/>
      <c r="Q256" s="482"/>
      <c r="R256" s="482"/>
    </row>
    <row r="257" spans="14:18">
      <c r="N257" s="482"/>
      <c r="O257" s="482"/>
      <c r="P257" s="482"/>
      <c r="Q257" s="482"/>
      <c r="R257" s="482"/>
    </row>
    <row r="258" spans="14:18">
      <c r="N258" s="482"/>
      <c r="O258" s="482"/>
      <c r="P258" s="482"/>
      <c r="Q258" s="482"/>
      <c r="R258" s="482"/>
    </row>
    <row r="259" spans="14:18">
      <c r="N259" s="482"/>
      <c r="O259" s="482"/>
      <c r="P259" s="482"/>
      <c r="Q259" s="482"/>
      <c r="R259" s="482"/>
    </row>
    <row r="260" spans="14:18">
      <c r="N260" s="482"/>
      <c r="O260" s="482"/>
      <c r="P260" s="482"/>
      <c r="Q260" s="482"/>
      <c r="R260" s="482"/>
    </row>
    <row r="261" spans="14:18">
      <c r="N261" s="482"/>
      <c r="O261" s="482"/>
      <c r="P261" s="482"/>
      <c r="Q261" s="482"/>
      <c r="R261" s="482"/>
    </row>
    <row r="262" spans="14:18">
      <c r="N262" s="482"/>
      <c r="O262" s="482"/>
      <c r="P262" s="482"/>
      <c r="Q262" s="482"/>
      <c r="R262" s="482"/>
    </row>
    <row r="263" spans="14:18">
      <c r="N263" s="482"/>
      <c r="O263" s="482"/>
      <c r="P263" s="482"/>
      <c r="Q263" s="482"/>
      <c r="R263" s="482"/>
    </row>
    <row r="264" spans="14:18">
      <c r="N264" s="482"/>
      <c r="O264" s="482"/>
      <c r="P264" s="482"/>
      <c r="Q264" s="482"/>
      <c r="R264" s="482"/>
    </row>
    <row r="265" spans="14:18">
      <c r="N265" s="482"/>
      <c r="O265" s="482"/>
      <c r="P265" s="482"/>
      <c r="Q265" s="482"/>
      <c r="R265" s="482"/>
    </row>
    <row r="266" spans="14:18">
      <c r="N266" s="482"/>
      <c r="O266" s="482"/>
      <c r="P266" s="482"/>
      <c r="Q266" s="482"/>
      <c r="R266" s="482"/>
    </row>
    <row r="267" spans="14:18">
      <c r="N267" s="482"/>
      <c r="O267" s="482"/>
      <c r="P267" s="482"/>
      <c r="Q267" s="482"/>
      <c r="R267" s="482"/>
    </row>
    <row r="268" spans="14:18">
      <c r="N268" s="482"/>
      <c r="O268" s="482"/>
      <c r="P268" s="482"/>
      <c r="Q268" s="482"/>
      <c r="R268" s="482"/>
    </row>
    <row r="269" spans="14:18">
      <c r="N269" s="482"/>
      <c r="O269" s="482"/>
      <c r="P269" s="482"/>
      <c r="Q269" s="482"/>
      <c r="R269" s="482"/>
    </row>
    <row r="270" spans="14:18">
      <c r="N270" s="482"/>
      <c r="O270" s="482"/>
      <c r="P270" s="482"/>
      <c r="Q270" s="482"/>
      <c r="R270" s="482"/>
    </row>
    <row r="271" spans="14:18">
      <c r="N271" s="482"/>
      <c r="O271" s="482"/>
      <c r="P271" s="482"/>
      <c r="Q271" s="482"/>
      <c r="R271" s="482"/>
    </row>
    <row r="272" spans="14:18">
      <c r="N272" s="482"/>
      <c r="O272" s="482"/>
      <c r="P272" s="482"/>
      <c r="Q272" s="482"/>
      <c r="R272" s="482"/>
    </row>
    <row r="273" spans="14:18">
      <c r="N273" s="482"/>
      <c r="O273" s="482"/>
      <c r="P273" s="482"/>
      <c r="Q273" s="482"/>
      <c r="R273" s="482"/>
    </row>
    <row r="274" spans="14:18">
      <c r="N274" s="482"/>
      <c r="O274" s="482"/>
      <c r="P274" s="482"/>
      <c r="Q274" s="482"/>
      <c r="R274" s="482"/>
    </row>
    <row r="275" spans="14:18">
      <c r="N275" s="482"/>
      <c r="O275" s="482"/>
      <c r="P275" s="482"/>
      <c r="Q275" s="482"/>
      <c r="R275" s="482"/>
    </row>
    <row r="276" spans="14:18">
      <c r="N276" s="482"/>
      <c r="O276" s="482"/>
      <c r="P276" s="482"/>
      <c r="Q276" s="482"/>
      <c r="R276" s="482"/>
    </row>
    <row r="277" spans="14:18">
      <c r="N277" s="482"/>
      <c r="O277" s="482"/>
      <c r="P277" s="482"/>
      <c r="Q277" s="482"/>
      <c r="R277" s="482"/>
    </row>
    <row r="278" spans="14:18">
      <c r="N278" s="482"/>
      <c r="O278" s="482"/>
      <c r="P278" s="482"/>
      <c r="Q278" s="482"/>
      <c r="R278" s="482"/>
    </row>
    <row r="279" spans="14:18">
      <c r="N279" s="482"/>
      <c r="O279" s="482"/>
      <c r="P279" s="482"/>
      <c r="Q279" s="482"/>
      <c r="R279" s="482"/>
    </row>
    <row r="280" spans="14:18">
      <c r="N280" s="482"/>
      <c r="O280" s="482"/>
      <c r="P280" s="482"/>
      <c r="Q280" s="482"/>
      <c r="R280" s="482"/>
    </row>
    <row r="281" spans="14:18">
      <c r="N281" s="482"/>
      <c r="O281" s="482"/>
      <c r="P281" s="482"/>
      <c r="Q281" s="482"/>
      <c r="R281" s="482"/>
    </row>
    <row r="282" spans="14:18">
      <c r="N282" s="482"/>
      <c r="O282" s="482"/>
      <c r="P282" s="482"/>
      <c r="Q282" s="482"/>
      <c r="R282" s="482"/>
    </row>
    <row r="283" spans="14:18">
      <c r="N283" s="482"/>
      <c r="O283" s="482"/>
      <c r="P283" s="482"/>
      <c r="Q283" s="482"/>
      <c r="R283" s="482"/>
    </row>
    <row r="284" spans="14:18">
      <c r="N284" s="482"/>
      <c r="O284" s="482"/>
      <c r="P284" s="482"/>
      <c r="Q284" s="482"/>
      <c r="R284" s="482"/>
    </row>
    <row r="285" spans="14:18">
      <c r="N285" s="482"/>
      <c r="O285" s="482"/>
      <c r="P285" s="482"/>
      <c r="Q285" s="482"/>
      <c r="R285" s="482"/>
    </row>
    <row r="286" spans="14:18">
      <c r="N286" s="482"/>
      <c r="O286" s="482"/>
      <c r="P286" s="482"/>
      <c r="Q286" s="482"/>
      <c r="R286" s="482"/>
    </row>
    <row r="287" spans="14:18">
      <c r="N287" s="482"/>
      <c r="O287" s="482"/>
      <c r="P287" s="482"/>
      <c r="Q287" s="482"/>
      <c r="R287" s="482"/>
    </row>
    <row r="288" spans="14:18">
      <c r="N288" s="482"/>
      <c r="O288" s="482"/>
      <c r="P288" s="482"/>
      <c r="Q288" s="482"/>
      <c r="R288" s="482"/>
    </row>
    <row r="289" spans="14:18">
      <c r="N289" s="482"/>
      <c r="O289" s="482"/>
      <c r="P289" s="482"/>
      <c r="Q289" s="482"/>
      <c r="R289" s="482"/>
    </row>
    <row r="290" spans="14:18">
      <c r="N290" s="482"/>
      <c r="O290" s="482"/>
      <c r="P290" s="482"/>
      <c r="Q290" s="482"/>
      <c r="R290" s="482"/>
    </row>
    <row r="291" spans="14:18">
      <c r="N291" s="482"/>
      <c r="O291" s="482"/>
      <c r="P291" s="482"/>
      <c r="Q291" s="482"/>
      <c r="R291" s="482"/>
    </row>
    <row r="292" spans="14:18">
      <c r="N292" s="482"/>
      <c r="O292" s="482"/>
      <c r="P292" s="482"/>
      <c r="Q292" s="482"/>
      <c r="R292" s="482"/>
    </row>
    <row r="293" spans="14:18">
      <c r="N293" s="482"/>
      <c r="O293" s="482"/>
      <c r="P293" s="482"/>
      <c r="Q293" s="482"/>
      <c r="R293" s="482"/>
    </row>
    <row r="294" spans="14:18">
      <c r="N294" s="482"/>
      <c r="O294" s="482"/>
      <c r="P294" s="482"/>
      <c r="Q294" s="482"/>
      <c r="R294" s="482"/>
    </row>
    <row r="295" spans="14:18">
      <c r="N295" s="482"/>
      <c r="O295" s="482"/>
      <c r="P295" s="482"/>
      <c r="Q295" s="482"/>
      <c r="R295" s="482"/>
    </row>
    <row r="296" spans="14:18">
      <c r="N296" s="482"/>
      <c r="O296" s="482"/>
      <c r="P296" s="482"/>
      <c r="Q296" s="482"/>
      <c r="R296" s="482"/>
    </row>
    <row r="297" spans="14:18">
      <c r="N297" s="482"/>
      <c r="O297" s="482"/>
      <c r="P297" s="482"/>
      <c r="Q297" s="482"/>
      <c r="R297" s="482"/>
    </row>
    <row r="298" spans="14:18">
      <c r="N298" s="482"/>
      <c r="O298" s="482"/>
      <c r="P298" s="482"/>
      <c r="Q298" s="482"/>
      <c r="R298" s="482"/>
    </row>
    <row r="299" spans="14:18">
      <c r="N299" s="482"/>
      <c r="O299" s="482"/>
      <c r="P299" s="482"/>
      <c r="Q299" s="482"/>
      <c r="R299" s="482"/>
    </row>
    <row r="300" spans="14:18">
      <c r="N300" s="482"/>
      <c r="O300" s="482"/>
      <c r="P300" s="482"/>
      <c r="Q300" s="482"/>
      <c r="R300" s="482"/>
    </row>
    <row r="301" spans="14:18">
      <c r="N301" s="482"/>
      <c r="O301" s="482"/>
      <c r="P301" s="482"/>
      <c r="Q301" s="482"/>
      <c r="R301" s="482"/>
    </row>
    <row r="302" spans="14:18">
      <c r="N302" s="482"/>
      <c r="O302" s="482"/>
      <c r="P302" s="482"/>
      <c r="Q302" s="482"/>
      <c r="R302" s="482"/>
    </row>
    <row r="303" spans="14:18">
      <c r="N303" s="482"/>
      <c r="O303" s="482"/>
      <c r="P303" s="482"/>
      <c r="Q303" s="482"/>
      <c r="R303" s="482"/>
    </row>
    <row r="304" spans="14:18">
      <c r="N304" s="482"/>
      <c r="O304" s="482"/>
      <c r="P304" s="482"/>
      <c r="Q304" s="482"/>
      <c r="R304" s="482"/>
    </row>
    <row r="305" spans="14:18">
      <c r="N305" s="482"/>
      <c r="O305" s="482"/>
      <c r="P305" s="482"/>
      <c r="Q305" s="482"/>
      <c r="R305" s="482"/>
    </row>
    <row r="306" spans="14:18">
      <c r="N306" s="482"/>
      <c r="O306" s="482"/>
      <c r="P306" s="482"/>
      <c r="Q306" s="482"/>
      <c r="R306" s="482"/>
    </row>
    <row r="307" spans="14:18">
      <c r="N307" s="482"/>
      <c r="O307" s="482"/>
      <c r="P307" s="482"/>
      <c r="Q307" s="482"/>
      <c r="R307" s="482"/>
    </row>
    <row r="308" spans="14:18">
      <c r="N308" s="482"/>
      <c r="O308" s="482"/>
      <c r="P308" s="482"/>
      <c r="Q308" s="482"/>
      <c r="R308" s="482"/>
    </row>
    <row r="309" spans="14:18">
      <c r="N309" s="482"/>
      <c r="O309" s="482"/>
      <c r="P309" s="482"/>
      <c r="Q309" s="482"/>
      <c r="R309" s="482"/>
    </row>
    <row r="310" spans="14:18">
      <c r="N310" s="482"/>
      <c r="O310" s="482"/>
      <c r="P310" s="482"/>
      <c r="Q310" s="482"/>
      <c r="R310" s="482"/>
    </row>
    <row r="311" spans="14:18">
      <c r="N311" s="482"/>
      <c r="O311" s="482"/>
      <c r="P311" s="482"/>
      <c r="Q311" s="482"/>
      <c r="R311" s="482"/>
    </row>
    <row r="312" spans="14:18">
      <c r="N312" s="482"/>
      <c r="O312" s="482"/>
      <c r="P312" s="482"/>
      <c r="Q312" s="482"/>
      <c r="R312" s="482"/>
    </row>
    <row r="313" spans="14:18">
      <c r="N313" s="482"/>
      <c r="O313" s="482"/>
      <c r="P313" s="482"/>
      <c r="Q313" s="482"/>
      <c r="R313" s="482"/>
    </row>
    <row r="314" spans="14:18">
      <c r="N314" s="482"/>
      <c r="O314" s="482"/>
      <c r="P314" s="482"/>
      <c r="Q314" s="482"/>
      <c r="R314" s="482"/>
    </row>
    <row r="315" spans="14:18">
      <c r="N315" s="482"/>
      <c r="O315" s="482"/>
      <c r="P315" s="482"/>
      <c r="Q315" s="482"/>
    </row>
    <row r="316" spans="14:18">
      <c r="N316" s="482"/>
      <c r="O316" s="482"/>
      <c r="P316" s="482"/>
      <c r="Q316" s="482"/>
    </row>
    <row r="317" spans="14:18">
      <c r="N317" s="482"/>
      <c r="O317" s="482"/>
      <c r="P317" s="482"/>
      <c r="Q317" s="482"/>
    </row>
    <row r="318" spans="14:18">
      <c r="N318" s="482"/>
      <c r="O318" s="482"/>
      <c r="P318" s="482"/>
      <c r="Q318" s="482"/>
    </row>
    <row r="319" spans="14:18">
      <c r="N319" s="482"/>
      <c r="O319" s="482"/>
      <c r="P319" s="482"/>
      <c r="Q319" s="482"/>
    </row>
    <row r="320" spans="14:18">
      <c r="N320" s="482"/>
      <c r="O320" s="482"/>
      <c r="P320" s="482"/>
      <c r="Q320" s="482"/>
    </row>
    <row r="321" spans="14:17">
      <c r="N321" s="482"/>
      <c r="O321" s="482"/>
      <c r="P321" s="482"/>
      <c r="Q321" s="482"/>
    </row>
    <row r="322" spans="14:17">
      <c r="N322" s="482"/>
      <c r="O322" s="482"/>
      <c r="P322" s="482"/>
      <c r="Q322" s="482"/>
    </row>
    <row r="323" spans="14:17">
      <c r="N323" s="482"/>
      <c r="O323" s="482"/>
      <c r="P323" s="482"/>
      <c r="Q323" s="482"/>
    </row>
    <row r="324" spans="14:17">
      <c r="N324" s="482"/>
      <c r="O324" s="482"/>
      <c r="P324" s="482"/>
      <c r="Q324" s="482"/>
    </row>
    <row r="325" spans="14:17">
      <c r="N325" s="482"/>
      <c r="O325" s="482"/>
      <c r="P325" s="482"/>
      <c r="Q325" s="482"/>
    </row>
    <row r="326" spans="14:17">
      <c r="N326" s="482"/>
      <c r="O326" s="482"/>
      <c r="P326" s="482"/>
      <c r="Q326" s="482"/>
    </row>
    <row r="327" spans="14:17">
      <c r="N327" s="482"/>
      <c r="O327" s="482"/>
      <c r="P327" s="482"/>
      <c r="Q327" s="482"/>
    </row>
    <row r="328" spans="14:17">
      <c r="N328" s="482"/>
      <c r="O328" s="482"/>
      <c r="P328" s="482"/>
      <c r="Q328" s="482"/>
    </row>
    <row r="329" spans="14:17">
      <c r="N329" s="482"/>
      <c r="O329" s="482"/>
      <c r="P329" s="482"/>
      <c r="Q329" s="482"/>
    </row>
    <row r="330" spans="14:17">
      <c r="N330" s="482"/>
      <c r="O330" s="482"/>
      <c r="P330" s="482"/>
      <c r="Q330" s="482"/>
    </row>
    <row r="331" spans="14:17">
      <c r="N331" s="482"/>
      <c r="O331" s="482"/>
      <c r="P331" s="482"/>
      <c r="Q331" s="482"/>
    </row>
    <row r="332" spans="14:17">
      <c r="N332" s="482"/>
      <c r="O332" s="482"/>
      <c r="P332" s="482"/>
      <c r="Q332" s="482"/>
    </row>
    <row r="333" spans="14:17">
      <c r="N333" s="482"/>
      <c r="O333" s="482"/>
      <c r="P333" s="482"/>
      <c r="Q333" s="482"/>
    </row>
    <row r="334" spans="14:17">
      <c r="N334" s="482"/>
      <c r="O334" s="482"/>
      <c r="P334" s="482"/>
      <c r="Q334" s="482"/>
    </row>
    <row r="335" spans="14:17">
      <c r="N335" s="482"/>
      <c r="O335" s="482"/>
      <c r="P335" s="482"/>
      <c r="Q335" s="482"/>
    </row>
    <row r="336" spans="14:17">
      <c r="N336" s="482"/>
      <c r="O336" s="482"/>
      <c r="P336" s="482"/>
      <c r="Q336" s="482"/>
    </row>
    <row r="337" spans="14:17">
      <c r="N337" s="482"/>
      <c r="O337" s="482"/>
      <c r="P337" s="482"/>
      <c r="Q337" s="482"/>
    </row>
    <row r="338" spans="14:17">
      <c r="N338" s="482"/>
      <c r="O338" s="482"/>
      <c r="P338" s="482"/>
      <c r="Q338" s="482"/>
    </row>
    <row r="339" spans="14:17">
      <c r="N339" s="482"/>
      <c r="O339" s="482"/>
      <c r="P339" s="482"/>
      <c r="Q339" s="482"/>
    </row>
    <row r="340" spans="14:17">
      <c r="N340" s="482"/>
      <c r="O340" s="482"/>
      <c r="P340" s="482"/>
      <c r="Q340" s="482"/>
    </row>
    <row r="341" spans="14:17">
      <c r="N341" s="482"/>
      <c r="O341" s="482"/>
      <c r="P341" s="482"/>
      <c r="Q341" s="482"/>
    </row>
    <row r="342" spans="14:17">
      <c r="N342" s="482"/>
      <c r="O342" s="482"/>
      <c r="P342" s="482"/>
      <c r="Q342" s="482"/>
    </row>
    <row r="343" spans="14:17">
      <c r="N343" s="482"/>
      <c r="O343" s="482"/>
      <c r="P343" s="482"/>
      <c r="Q343" s="482"/>
    </row>
    <row r="344" spans="14:17">
      <c r="N344" s="482"/>
      <c r="O344" s="482"/>
      <c r="P344" s="482"/>
      <c r="Q344" s="482"/>
    </row>
    <row r="345" spans="14:17">
      <c r="N345" s="482"/>
      <c r="O345" s="482"/>
      <c r="P345" s="482"/>
      <c r="Q345" s="482"/>
    </row>
    <row r="346" spans="14:17">
      <c r="N346" s="482"/>
      <c r="O346" s="482"/>
      <c r="P346" s="482"/>
      <c r="Q346" s="482"/>
    </row>
    <row r="347" spans="14:17">
      <c r="N347" s="482"/>
      <c r="O347" s="482"/>
      <c r="P347" s="482"/>
      <c r="Q347" s="482"/>
    </row>
    <row r="348" spans="14:17">
      <c r="N348" s="482"/>
      <c r="O348" s="482"/>
      <c r="P348" s="482"/>
      <c r="Q348" s="482"/>
    </row>
    <row r="349" spans="14:17">
      <c r="N349" s="482"/>
      <c r="O349" s="482"/>
      <c r="P349" s="482"/>
      <c r="Q349" s="482"/>
    </row>
    <row r="350" spans="14:17">
      <c r="N350" s="482"/>
      <c r="O350" s="482"/>
      <c r="P350" s="482"/>
      <c r="Q350" s="482"/>
    </row>
    <row r="351" spans="14:17">
      <c r="N351" s="482"/>
      <c r="O351" s="482"/>
      <c r="P351" s="482"/>
      <c r="Q351" s="482"/>
    </row>
    <row r="352" spans="14:17">
      <c r="N352" s="482"/>
      <c r="O352" s="482"/>
      <c r="P352" s="482"/>
      <c r="Q352" s="482"/>
    </row>
    <row r="353" spans="14:17">
      <c r="N353" s="482"/>
      <c r="O353" s="482"/>
      <c r="P353" s="482"/>
      <c r="Q353" s="482"/>
    </row>
    <row r="354" spans="14:17">
      <c r="N354" s="482"/>
      <c r="O354" s="482"/>
      <c r="P354" s="482"/>
      <c r="Q354" s="482"/>
    </row>
    <row r="355" spans="14:17">
      <c r="N355" s="482"/>
      <c r="O355" s="482"/>
      <c r="P355" s="482"/>
      <c r="Q355" s="482"/>
    </row>
    <row r="356" spans="14:17">
      <c r="N356" s="482"/>
      <c r="O356" s="482"/>
      <c r="P356" s="482"/>
      <c r="Q356" s="482"/>
    </row>
    <row r="357" spans="14:17">
      <c r="N357" s="482"/>
      <c r="O357" s="482"/>
      <c r="P357" s="482"/>
      <c r="Q357" s="482"/>
    </row>
    <row r="358" spans="14:17">
      <c r="N358" s="482"/>
      <c r="O358" s="482"/>
      <c r="P358" s="482"/>
      <c r="Q358" s="482"/>
    </row>
    <row r="359" spans="14:17">
      <c r="N359" s="482"/>
      <c r="O359" s="482"/>
      <c r="P359" s="482"/>
      <c r="Q359" s="482"/>
    </row>
    <row r="360" spans="14:17">
      <c r="N360" s="482"/>
      <c r="O360" s="482"/>
      <c r="P360" s="482"/>
      <c r="Q360" s="482"/>
    </row>
    <row r="361" spans="14:17">
      <c r="N361" s="482"/>
      <c r="O361" s="482"/>
      <c r="P361" s="482"/>
      <c r="Q361" s="482"/>
    </row>
    <row r="362" spans="14:17">
      <c r="N362" s="482"/>
      <c r="O362" s="482"/>
      <c r="P362" s="482"/>
      <c r="Q362" s="482"/>
    </row>
    <row r="363" spans="14:17">
      <c r="N363" s="482"/>
      <c r="O363" s="482"/>
      <c r="P363" s="482"/>
      <c r="Q363" s="482"/>
    </row>
    <row r="364" spans="14:17">
      <c r="N364" s="482"/>
      <c r="O364" s="482"/>
      <c r="P364" s="482"/>
      <c r="Q364" s="482"/>
    </row>
    <row r="365" spans="14:17">
      <c r="N365" s="482"/>
      <c r="O365" s="482"/>
      <c r="P365" s="482"/>
      <c r="Q365" s="482"/>
    </row>
    <row r="366" spans="14:17">
      <c r="N366" s="482"/>
      <c r="O366" s="482"/>
      <c r="P366" s="482"/>
      <c r="Q366" s="482"/>
    </row>
    <row r="367" spans="14:17">
      <c r="N367" s="482"/>
      <c r="O367" s="482"/>
      <c r="P367" s="482"/>
      <c r="Q367" s="482"/>
    </row>
    <row r="368" spans="14:17">
      <c r="N368" s="482"/>
      <c r="O368" s="482"/>
      <c r="P368" s="482"/>
      <c r="Q368" s="482"/>
    </row>
    <row r="369" spans="14:17">
      <c r="N369" s="482"/>
      <c r="O369" s="482"/>
      <c r="P369" s="482"/>
      <c r="Q369" s="482"/>
    </row>
    <row r="370" spans="14:17">
      <c r="N370" s="482"/>
      <c r="O370" s="482"/>
      <c r="P370" s="482"/>
      <c r="Q370" s="482"/>
    </row>
    <row r="371" spans="14:17">
      <c r="N371" s="482"/>
      <c r="O371" s="482"/>
      <c r="P371" s="482"/>
      <c r="Q371" s="482"/>
    </row>
    <row r="372" spans="14:17">
      <c r="N372" s="482"/>
      <c r="O372" s="482"/>
      <c r="P372" s="482"/>
      <c r="Q372" s="482"/>
    </row>
    <row r="373" spans="14:17">
      <c r="N373" s="482"/>
      <c r="O373" s="482"/>
      <c r="P373" s="482"/>
      <c r="Q373" s="482"/>
    </row>
    <row r="374" spans="14:17">
      <c r="N374" s="482"/>
      <c r="O374" s="482"/>
      <c r="P374" s="482"/>
      <c r="Q374" s="482"/>
    </row>
    <row r="375" spans="14:17">
      <c r="N375" s="482"/>
      <c r="O375" s="482"/>
      <c r="P375" s="482"/>
      <c r="Q375" s="482"/>
    </row>
    <row r="376" spans="14:17">
      <c r="N376" s="482"/>
      <c r="O376" s="482"/>
      <c r="P376" s="482"/>
      <c r="Q376" s="482"/>
    </row>
    <row r="377" spans="14:17">
      <c r="N377" s="482"/>
      <c r="O377" s="482"/>
      <c r="P377" s="482"/>
      <c r="Q377" s="482"/>
    </row>
    <row r="378" spans="14:17">
      <c r="N378" s="482"/>
      <c r="O378" s="482"/>
      <c r="P378" s="482"/>
      <c r="Q378" s="482"/>
    </row>
    <row r="379" spans="14:17">
      <c r="N379" s="482"/>
      <c r="O379" s="482"/>
      <c r="P379" s="482"/>
      <c r="Q379" s="482"/>
    </row>
    <row r="380" spans="14:17">
      <c r="N380" s="482"/>
      <c r="O380" s="482"/>
      <c r="P380" s="482"/>
      <c r="Q380" s="482"/>
    </row>
    <row r="381" spans="14:17">
      <c r="N381" s="482"/>
      <c r="O381" s="482"/>
      <c r="P381" s="482"/>
      <c r="Q381" s="482"/>
    </row>
    <row r="382" spans="14:17">
      <c r="N382" s="482"/>
      <c r="O382" s="482"/>
      <c r="P382" s="482"/>
      <c r="Q382" s="482"/>
    </row>
    <row r="383" spans="14:17">
      <c r="N383" s="482"/>
      <c r="O383" s="482"/>
      <c r="P383" s="482"/>
      <c r="Q383" s="482"/>
    </row>
    <row r="384" spans="14:17">
      <c r="N384" s="482"/>
      <c r="O384" s="482"/>
      <c r="P384" s="482"/>
      <c r="Q384" s="482"/>
    </row>
    <row r="385" spans="14:16">
      <c r="N385" s="482"/>
      <c r="O385" s="482"/>
      <c r="P385" s="482"/>
    </row>
    <row r="386" spans="14:16">
      <c r="N386" s="482"/>
      <c r="O386" s="482"/>
      <c r="P386" s="482"/>
    </row>
    <row r="387" spans="14:16">
      <c r="N387" s="482"/>
      <c r="O387" s="482"/>
      <c r="P387" s="482"/>
    </row>
    <row r="388" spans="14:16">
      <c r="N388" s="482"/>
      <c r="O388" s="482"/>
      <c r="P388" s="482"/>
    </row>
    <row r="389" spans="14:16">
      <c r="N389" s="482"/>
      <c r="O389" s="482"/>
      <c r="P389" s="482"/>
    </row>
    <row r="390" spans="14:16">
      <c r="N390" s="482"/>
      <c r="O390" s="482"/>
      <c r="P390" s="482"/>
    </row>
    <row r="391" spans="14:16">
      <c r="N391" s="482"/>
      <c r="O391" s="482"/>
      <c r="P391" s="482"/>
    </row>
    <row r="392" spans="14:16">
      <c r="N392" s="482"/>
      <c r="O392" s="482"/>
      <c r="P392" s="482"/>
    </row>
    <row r="393" spans="14:16">
      <c r="N393" s="482"/>
      <c r="O393" s="482"/>
      <c r="P393" s="482"/>
    </row>
    <row r="394" spans="14:16">
      <c r="N394" s="482"/>
      <c r="O394" s="482"/>
      <c r="P394" s="482"/>
    </row>
    <row r="395" spans="14:16">
      <c r="N395" s="482"/>
      <c r="O395" s="482"/>
      <c r="P395" s="482"/>
    </row>
    <row r="396" spans="14:16">
      <c r="N396" s="482"/>
      <c r="O396" s="482"/>
      <c r="P396" s="482"/>
    </row>
    <row r="397" spans="14:16">
      <c r="N397" s="482"/>
      <c r="O397" s="482"/>
    </row>
    <row r="398" spans="14:16">
      <c r="N398" s="482"/>
      <c r="O398" s="482"/>
    </row>
    <row r="399" spans="14:16">
      <c r="N399" s="482"/>
      <c r="O399" s="482"/>
    </row>
    <row r="400" spans="14:16">
      <c r="N400" s="482"/>
      <c r="O400" s="482"/>
    </row>
    <row r="401" spans="14:15">
      <c r="N401" s="482"/>
      <c r="O401" s="482"/>
    </row>
    <row r="402" spans="14:15">
      <c r="N402" s="482"/>
      <c r="O402" s="482"/>
    </row>
    <row r="403" spans="14:15">
      <c r="N403" s="482"/>
      <c r="O403" s="482"/>
    </row>
    <row r="404" spans="14:15">
      <c r="N404" s="482"/>
      <c r="O404" s="482"/>
    </row>
    <row r="405" spans="14:15">
      <c r="N405" s="482"/>
      <c r="O405" s="482"/>
    </row>
    <row r="406" spans="14:15">
      <c r="N406" s="482"/>
      <c r="O406" s="482"/>
    </row>
    <row r="407" spans="14:15">
      <c r="N407" s="482"/>
      <c r="O407" s="482"/>
    </row>
    <row r="408" spans="14:15">
      <c r="N408" s="482"/>
      <c r="O408" s="482"/>
    </row>
    <row r="409" spans="14:15">
      <c r="N409" s="482"/>
      <c r="O409" s="482"/>
    </row>
    <row r="410" spans="14:15">
      <c r="N410" s="482"/>
      <c r="O410" s="482"/>
    </row>
    <row r="411" spans="14:15">
      <c r="N411" s="482"/>
      <c r="O411" s="482"/>
    </row>
    <row r="412" spans="14:15">
      <c r="N412" s="482"/>
      <c r="O412" s="482"/>
    </row>
    <row r="413" spans="14:15">
      <c r="N413" s="482"/>
      <c r="O413" s="482"/>
    </row>
    <row r="414" spans="14:15">
      <c r="N414" s="482"/>
      <c r="O414" s="482"/>
    </row>
    <row r="415" spans="14:15">
      <c r="N415" s="482"/>
      <c r="O415" s="482"/>
    </row>
    <row r="416" spans="14:15">
      <c r="N416" s="482"/>
      <c r="O416" s="482"/>
    </row>
    <row r="417" spans="14:15">
      <c r="N417" s="482"/>
      <c r="O417" s="482"/>
    </row>
    <row r="418" spans="14:15">
      <c r="N418" s="482"/>
      <c r="O418" s="482"/>
    </row>
    <row r="419" spans="14:15">
      <c r="N419" s="482"/>
      <c r="O419" s="482"/>
    </row>
    <row r="420" spans="14:15">
      <c r="N420" s="482"/>
      <c r="O420" s="482"/>
    </row>
    <row r="421" spans="14:15">
      <c r="N421" s="482"/>
      <c r="O421" s="482"/>
    </row>
    <row r="422" spans="14:15">
      <c r="N422" s="482"/>
      <c r="O422" s="482"/>
    </row>
    <row r="423" spans="14:15">
      <c r="N423" s="482"/>
      <c r="O423" s="482"/>
    </row>
    <row r="424" spans="14:15">
      <c r="N424" s="482"/>
      <c r="O424" s="482"/>
    </row>
    <row r="425" spans="14:15">
      <c r="N425" s="482"/>
      <c r="O425" s="482"/>
    </row>
    <row r="426" spans="14:15">
      <c r="N426" s="482"/>
      <c r="O426" s="482"/>
    </row>
    <row r="427" spans="14:15">
      <c r="N427" s="482"/>
      <c r="O427" s="482"/>
    </row>
    <row r="428" spans="14:15">
      <c r="N428" s="482"/>
      <c r="O428" s="482"/>
    </row>
    <row r="429" spans="14:15">
      <c r="N429" s="482"/>
      <c r="O429" s="482"/>
    </row>
    <row r="430" spans="14:15">
      <c r="N430" s="482"/>
      <c r="O430" s="482"/>
    </row>
    <row r="431" spans="14:15">
      <c r="N431" s="482"/>
      <c r="O431" s="482"/>
    </row>
    <row r="432" spans="14:15">
      <c r="N432" s="482"/>
      <c r="O432" s="482"/>
    </row>
    <row r="433" spans="14:15">
      <c r="N433" s="482"/>
      <c r="O433" s="482"/>
    </row>
    <row r="434" spans="14:15">
      <c r="N434" s="482"/>
      <c r="O434" s="482"/>
    </row>
    <row r="435" spans="14:15">
      <c r="N435" s="482"/>
      <c r="O435" s="482"/>
    </row>
    <row r="436" spans="14:15">
      <c r="N436" s="482"/>
      <c r="O436" s="482"/>
    </row>
    <row r="437" spans="14:15">
      <c r="N437" s="482"/>
      <c r="O437" s="482"/>
    </row>
    <row r="438" spans="14:15">
      <c r="N438" s="482"/>
      <c r="O438" s="482"/>
    </row>
    <row r="439" spans="14:15">
      <c r="N439" s="482"/>
      <c r="O439" s="482"/>
    </row>
    <row r="440" spans="14:15">
      <c r="N440" s="482"/>
      <c r="O440" s="482"/>
    </row>
    <row r="441" spans="14:15">
      <c r="N441" s="482"/>
      <c r="O441" s="482"/>
    </row>
    <row r="442" spans="14:15">
      <c r="N442" s="482"/>
      <c r="O442" s="482"/>
    </row>
    <row r="443" spans="14:15">
      <c r="N443" s="482"/>
      <c r="O443" s="482"/>
    </row>
    <row r="444" spans="14:15">
      <c r="N444" s="482"/>
      <c r="O444" s="482"/>
    </row>
    <row r="445" spans="14:15">
      <c r="N445" s="482"/>
      <c r="O445" s="482"/>
    </row>
    <row r="446" spans="14:15">
      <c r="N446" s="482"/>
      <c r="O446" s="482"/>
    </row>
    <row r="447" spans="14:15">
      <c r="N447" s="482"/>
      <c r="O447" s="482"/>
    </row>
    <row r="448" spans="14:15">
      <c r="N448" s="482"/>
      <c r="O448" s="482"/>
    </row>
    <row r="449" spans="14:15">
      <c r="N449" s="482"/>
      <c r="O449" s="482"/>
    </row>
    <row r="450" spans="14:15">
      <c r="N450" s="482"/>
      <c r="O450" s="482"/>
    </row>
    <row r="451" spans="14:15">
      <c r="N451" s="482"/>
      <c r="O451" s="482"/>
    </row>
    <row r="452" spans="14:15">
      <c r="N452" s="482"/>
      <c r="O452" s="482"/>
    </row>
    <row r="453" spans="14:15">
      <c r="N453" s="482"/>
      <c r="O453" s="482"/>
    </row>
    <row r="454" spans="14:15">
      <c r="N454" s="482"/>
      <c r="O454" s="482"/>
    </row>
    <row r="455" spans="14:15">
      <c r="N455" s="482"/>
      <c r="O455" s="482"/>
    </row>
    <row r="456" spans="14:15">
      <c r="N456" s="482"/>
      <c r="O456" s="482"/>
    </row>
    <row r="457" spans="14:15">
      <c r="N457" s="482"/>
      <c r="O457" s="482"/>
    </row>
    <row r="458" spans="14:15">
      <c r="N458" s="482"/>
      <c r="O458" s="482"/>
    </row>
    <row r="459" spans="14:15">
      <c r="N459" s="482"/>
      <c r="O459" s="482"/>
    </row>
    <row r="460" spans="14:15">
      <c r="N460" s="482"/>
      <c r="O460" s="482"/>
    </row>
    <row r="461" spans="14:15">
      <c r="N461" s="482"/>
      <c r="O461" s="482"/>
    </row>
    <row r="462" spans="14:15">
      <c r="N462" s="482"/>
      <c r="O462" s="482"/>
    </row>
    <row r="463" spans="14:15">
      <c r="N463" s="482"/>
      <c r="O463" s="482"/>
    </row>
    <row r="464" spans="14:15">
      <c r="N464" s="482"/>
      <c r="O464" s="482"/>
    </row>
    <row r="465" spans="14:15">
      <c r="N465" s="482"/>
      <c r="O465" s="482"/>
    </row>
    <row r="466" spans="14:15">
      <c r="N466" s="482"/>
      <c r="O466" s="482"/>
    </row>
    <row r="467" spans="14:15">
      <c r="N467" s="482"/>
      <c r="O467" s="482"/>
    </row>
    <row r="468" spans="14:15">
      <c r="N468" s="482"/>
      <c r="O468" s="482"/>
    </row>
    <row r="469" spans="14:15">
      <c r="N469" s="482"/>
      <c r="O469" s="482"/>
    </row>
    <row r="470" spans="14:15">
      <c r="N470" s="482"/>
      <c r="O470" s="482"/>
    </row>
    <row r="471" spans="14:15">
      <c r="N471" s="482"/>
      <c r="O471" s="482"/>
    </row>
    <row r="472" spans="14:15">
      <c r="N472" s="482"/>
      <c r="O472" s="482"/>
    </row>
    <row r="473" spans="14:15">
      <c r="N473" s="482"/>
      <c r="O473" s="482"/>
    </row>
    <row r="474" spans="14:15">
      <c r="N474" s="482"/>
      <c r="O474" s="482"/>
    </row>
    <row r="475" spans="14:15">
      <c r="N475" s="482"/>
      <c r="O475" s="482"/>
    </row>
    <row r="476" spans="14:15">
      <c r="N476" s="482"/>
      <c r="O476" s="482"/>
    </row>
    <row r="477" spans="14:15">
      <c r="N477" s="482"/>
      <c r="O477" s="482"/>
    </row>
    <row r="478" spans="14:15">
      <c r="N478" s="482"/>
      <c r="O478" s="482"/>
    </row>
    <row r="479" spans="14:15">
      <c r="N479" s="482"/>
      <c r="O479" s="482"/>
    </row>
    <row r="480" spans="14:15">
      <c r="N480" s="482"/>
      <c r="O480" s="482"/>
    </row>
    <row r="481" spans="14:15">
      <c r="N481" s="482"/>
      <c r="O481" s="482"/>
    </row>
    <row r="482" spans="14:15">
      <c r="N482" s="482"/>
      <c r="O482" s="482"/>
    </row>
    <row r="483" spans="14:15">
      <c r="N483" s="482"/>
      <c r="O483" s="482"/>
    </row>
    <row r="484" spans="14:15">
      <c r="N484" s="482"/>
      <c r="O484" s="482"/>
    </row>
    <row r="485" spans="14:15">
      <c r="N485" s="482"/>
      <c r="O485" s="482"/>
    </row>
    <row r="486" spans="14:15">
      <c r="N486" s="482"/>
      <c r="O486" s="482"/>
    </row>
    <row r="487" spans="14:15">
      <c r="N487" s="482"/>
      <c r="O487" s="482"/>
    </row>
    <row r="488" spans="14:15">
      <c r="N488" s="482"/>
      <c r="O488" s="482"/>
    </row>
    <row r="489" spans="14:15">
      <c r="N489" s="482"/>
      <c r="O489" s="482"/>
    </row>
    <row r="490" spans="14:15">
      <c r="N490" s="482"/>
      <c r="O490" s="482"/>
    </row>
    <row r="491" spans="14:15">
      <c r="N491" s="482"/>
      <c r="O491" s="482"/>
    </row>
    <row r="492" spans="14:15">
      <c r="N492" s="482"/>
      <c r="O492" s="482"/>
    </row>
    <row r="493" spans="14:15">
      <c r="N493" s="482"/>
      <c r="O493" s="482"/>
    </row>
    <row r="494" spans="14:15">
      <c r="N494" s="482"/>
      <c r="O494" s="482"/>
    </row>
    <row r="495" spans="14:15">
      <c r="N495" s="482"/>
      <c r="O495" s="482"/>
    </row>
    <row r="496" spans="14:15">
      <c r="N496" s="482"/>
      <c r="O496" s="482"/>
    </row>
    <row r="497" spans="14:15">
      <c r="N497" s="482"/>
      <c r="O497" s="482"/>
    </row>
    <row r="498" spans="14:15">
      <c r="N498" s="482"/>
      <c r="O498" s="482"/>
    </row>
    <row r="499" spans="14:15">
      <c r="N499" s="482"/>
      <c r="O499" s="482"/>
    </row>
    <row r="500" spans="14:15">
      <c r="N500" s="482"/>
      <c r="O500" s="482"/>
    </row>
    <row r="501" spans="14:15">
      <c r="N501" s="482"/>
      <c r="O501" s="482"/>
    </row>
    <row r="502" spans="14:15">
      <c r="N502" s="482"/>
      <c r="O502" s="482"/>
    </row>
    <row r="503" spans="14:15">
      <c r="N503" s="482"/>
      <c r="O503" s="482"/>
    </row>
    <row r="504" spans="14:15">
      <c r="N504" s="482"/>
      <c r="O504" s="482"/>
    </row>
    <row r="505" spans="14:15">
      <c r="N505" s="482"/>
      <c r="O505" s="482"/>
    </row>
    <row r="506" spans="14:15">
      <c r="N506" s="482"/>
      <c r="O506" s="482"/>
    </row>
    <row r="507" spans="14:15">
      <c r="N507" s="482"/>
      <c r="O507" s="482"/>
    </row>
    <row r="508" spans="14:15">
      <c r="N508" s="482"/>
      <c r="O508" s="482"/>
    </row>
    <row r="509" spans="14:15">
      <c r="N509" s="482"/>
      <c r="O509" s="482"/>
    </row>
    <row r="510" spans="14:15">
      <c r="N510" s="482"/>
    </row>
    <row r="511" spans="14:15">
      <c r="N511" s="482"/>
    </row>
    <row r="512" spans="14:15">
      <c r="N512" s="482"/>
    </row>
    <row r="513" spans="14:14">
      <c r="N513" s="482"/>
    </row>
    <row r="514" spans="14:14">
      <c r="N514" s="482"/>
    </row>
    <row r="515" spans="14:14">
      <c r="N515" s="482"/>
    </row>
    <row r="516" spans="14:14">
      <c r="N516" s="482"/>
    </row>
    <row r="517" spans="14:14">
      <c r="N517" s="482"/>
    </row>
    <row r="518" spans="14:14">
      <c r="N518" s="482"/>
    </row>
    <row r="519" spans="14:14">
      <c r="N519" s="482"/>
    </row>
    <row r="520" spans="14:14">
      <c r="N520" s="482"/>
    </row>
    <row r="521" spans="14:14">
      <c r="N521" s="482"/>
    </row>
    <row r="522" spans="14:14">
      <c r="N522" s="482"/>
    </row>
    <row r="523" spans="14:14">
      <c r="N523" s="482"/>
    </row>
    <row r="524" spans="14:14">
      <c r="N524" s="482"/>
    </row>
    <row r="525" spans="14:14">
      <c r="N525" s="482"/>
    </row>
    <row r="526" spans="14:14">
      <c r="N526" s="482"/>
    </row>
    <row r="527" spans="14:14">
      <c r="N527" s="482"/>
    </row>
    <row r="528" spans="14:14">
      <c r="N528" s="482"/>
    </row>
    <row r="529" spans="14:14">
      <c r="N529" s="482"/>
    </row>
    <row r="530" spans="14:14">
      <c r="N530" s="482"/>
    </row>
    <row r="531" spans="14:14">
      <c r="N531" s="482"/>
    </row>
    <row r="532" spans="14:14">
      <c r="N532" s="482"/>
    </row>
    <row r="533" spans="14:14">
      <c r="N533" s="482"/>
    </row>
    <row r="534" spans="14:14">
      <c r="N534" s="482"/>
    </row>
    <row r="535" spans="14:14">
      <c r="N535" s="482"/>
    </row>
    <row r="536" spans="14:14">
      <c r="N536" s="482"/>
    </row>
    <row r="537" spans="14:14">
      <c r="N537" s="482"/>
    </row>
    <row r="538" spans="14:14">
      <c r="N538" s="482"/>
    </row>
    <row r="539" spans="14:14">
      <c r="N539" s="482"/>
    </row>
    <row r="540" spans="14:14">
      <c r="N540" s="482"/>
    </row>
    <row r="541" spans="14:14">
      <c r="N541" s="482"/>
    </row>
    <row r="542" spans="14:14">
      <c r="N542" s="482"/>
    </row>
    <row r="543" spans="14:14">
      <c r="N543" s="482"/>
    </row>
    <row r="544" spans="14:14">
      <c r="N544" s="482"/>
    </row>
    <row r="545" spans="14:14">
      <c r="N545" s="482"/>
    </row>
    <row r="546" spans="14:14">
      <c r="N546" s="482"/>
    </row>
    <row r="547" spans="14:14">
      <c r="N547" s="482"/>
    </row>
    <row r="548" spans="14:14">
      <c r="N548" s="482"/>
    </row>
    <row r="549" spans="14:14">
      <c r="N549" s="482"/>
    </row>
    <row r="550" spans="14:14">
      <c r="N550" s="482"/>
    </row>
    <row r="551" spans="14:14">
      <c r="N551" s="482"/>
    </row>
    <row r="552" spans="14:14">
      <c r="N552" s="482"/>
    </row>
    <row r="553" spans="14:14">
      <c r="N553" s="482"/>
    </row>
    <row r="554" spans="14:14">
      <c r="N554" s="482"/>
    </row>
    <row r="555" spans="14:14">
      <c r="N555" s="482"/>
    </row>
    <row r="556" spans="14:14">
      <c r="N556" s="482"/>
    </row>
    <row r="557" spans="14:14">
      <c r="N557" s="482"/>
    </row>
    <row r="558" spans="14:14">
      <c r="N558" s="482"/>
    </row>
    <row r="559" spans="14:14">
      <c r="N559" s="482"/>
    </row>
    <row r="560" spans="14:14">
      <c r="N560" s="482"/>
    </row>
    <row r="561" spans="14:14">
      <c r="N561" s="482"/>
    </row>
    <row r="562" spans="14:14">
      <c r="N562" s="482"/>
    </row>
    <row r="563" spans="14:14">
      <c r="N563" s="482"/>
    </row>
    <row r="564" spans="14:14">
      <c r="N564" s="482"/>
    </row>
    <row r="565" spans="14:14">
      <c r="N565" s="482"/>
    </row>
    <row r="566" spans="14:14">
      <c r="N566" s="482"/>
    </row>
    <row r="567" spans="14:14">
      <c r="N567" s="482"/>
    </row>
    <row r="568" spans="14:14">
      <c r="N568" s="482"/>
    </row>
    <row r="569" spans="14:14">
      <c r="N569" s="482"/>
    </row>
    <row r="570" spans="14:14">
      <c r="N570" s="482"/>
    </row>
    <row r="571" spans="14:14">
      <c r="N571" s="482"/>
    </row>
    <row r="572" spans="14:14">
      <c r="N572" s="482"/>
    </row>
    <row r="573" spans="14:14">
      <c r="N573" s="482"/>
    </row>
    <row r="574" spans="14:14">
      <c r="N574" s="482"/>
    </row>
    <row r="575" spans="14:14">
      <c r="N575" s="482"/>
    </row>
    <row r="576" spans="14:14">
      <c r="N576" s="482"/>
    </row>
    <row r="577" spans="14:14">
      <c r="N577" s="482"/>
    </row>
    <row r="578" spans="14:14">
      <c r="N578" s="482"/>
    </row>
    <row r="579" spans="14:14">
      <c r="N579" s="482"/>
    </row>
    <row r="580" spans="14:14">
      <c r="N580" s="482"/>
    </row>
    <row r="581" spans="14:14">
      <c r="N581" s="482"/>
    </row>
    <row r="582" spans="14:14">
      <c r="N582" s="482"/>
    </row>
    <row r="583" spans="14:14">
      <c r="N583" s="482"/>
    </row>
    <row r="584" spans="14:14">
      <c r="N584" s="482"/>
    </row>
    <row r="585" spans="14:14">
      <c r="N585" s="482"/>
    </row>
    <row r="586" spans="14:14">
      <c r="N586" s="482"/>
    </row>
    <row r="587" spans="14:14">
      <c r="N587" s="482"/>
    </row>
    <row r="588" spans="14:14">
      <c r="N588" s="482"/>
    </row>
    <row r="589" spans="14:14">
      <c r="N589" s="482"/>
    </row>
    <row r="590" spans="14:14">
      <c r="N590" s="482"/>
    </row>
    <row r="591" spans="14:14">
      <c r="N591" s="482"/>
    </row>
    <row r="592" spans="14:14">
      <c r="N592" s="482"/>
    </row>
    <row r="593" spans="14:14">
      <c r="N593" s="482"/>
    </row>
    <row r="594" spans="14:14">
      <c r="N594" s="482"/>
    </row>
    <row r="595" spans="14:14">
      <c r="N595" s="482"/>
    </row>
    <row r="596" spans="14:14">
      <c r="N596" s="482"/>
    </row>
    <row r="597" spans="14:14">
      <c r="N597" s="482"/>
    </row>
    <row r="598" spans="14:14">
      <c r="N598" s="482"/>
    </row>
    <row r="599" spans="14:14">
      <c r="N599" s="482"/>
    </row>
    <row r="600" spans="14:14">
      <c r="N600" s="482"/>
    </row>
    <row r="601" spans="14:14">
      <c r="N601" s="482"/>
    </row>
    <row r="602" spans="14:14">
      <c r="N602" s="482"/>
    </row>
    <row r="603" spans="14:14">
      <c r="N603" s="482"/>
    </row>
    <row r="604" spans="14:14">
      <c r="N604" s="482"/>
    </row>
    <row r="605" spans="14:14">
      <c r="N605" s="482"/>
    </row>
    <row r="606" spans="14:14">
      <c r="N606" s="482"/>
    </row>
    <row r="607" spans="14:14">
      <c r="N607" s="482"/>
    </row>
    <row r="608" spans="14:14">
      <c r="N608" s="482"/>
    </row>
    <row r="609" spans="14:14">
      <c r="N609" s="482"/>
    </row>
    <row r="610" spans="14:14">
      <c r="N610" s="482"/>
    </row>
    <row r="611" spans="14:14">
      <c r="N611" s="482"/>
    </row>
    <row r="612" spans="14:14">
      <c r="N612" s="482"/>
    </row>
    <row r="613" spans="14:14">
      <c r="N613" s="482"/>
    </row>
    <row r="614" spans="14:14">
      <c r="N614" s="482"/>
    </row>
    <row r="615" spans="14:14">
      <c r="N615" s="482"/>
    </row>
    <row r="616" spans="14:14">
      <c r="N616" s="482"/>
    </row>
    <row r="617" spans="14:14">
      <c r="N617" s="482"/>
    </row>
    <row r="618" spans="14:14">
      <c r="N618" s="482"/>
    </row>
    <row r="619" spans="14:14">
      <c r="N619" s="482"/>
    </row>
    <row r="620" spans="14:14">
      <c r="N620" s="482"/>
    </row>
    <row r="621" spans="14:14">
      <c r="N621" s="482"/>
    </row>
    <row r="622" spans="14:14">
      <c r="N622" s="482"/>
    </row>
    <row r="623" spans="14:14">
      <c r="N623" s="482"/>
    </row>
    <row r="624" spans="14:14">
      <c r="N624" s="482"/>
    </row>
    <row r="625" spans="14:14">
      <c r="N625" s="482"/>
    </row>
    <row r="626" spans="14:14">
      <c r="N626" s="482"/>
    </row>
    <row r="627" spans="14:14">
      <c r="N627" s="482"/>
    </row>
    <row r="628" spans="14:14">
      <c r="N628" s="482"/>
    </row>
    <row r="629" spans="14:14">
      <c r="N629" s="482"/>
    </row>
    <row r="630" spans="14:14">
      <c r="N630" s="482"/>
    </row>
    <row r="631" spans="14:14">
      <c r="N631" s="482"/>
    </row>
    <row r="632" spans="14:14">
      <c r="N632" s="482"/>
    </row>
    <row r="633" spans="14:14">
      <c r="N633" s="482"/>
    </row>
    <row r="634" spans="14:14">
      <c r="N634" s="482"/>
    </row>
    <row r="635" spans="14:14">
      <c r="N635" s="482"/>
    </row>
    <row r="636" spans="14:14">
      <c r="N636" s="482"/>
    </row>
    <row r="637" spans="14:14">
      <c r="N637" s="482"/>
    </row>
    <row r="638" spans="14:14">
      <c r="N638" s="482"/>
    </row>
    <row r="639" spans="14:14">
      <c r="N639" s="482"/>
    </row>
    <row r="640" spans="14:14">
      <c r="N640" s="482"/>
    </row>
    <row r="641" spans="14:14">
      <c r="N641" s="482"/>
    </row>
    <row r="642" spans="14:14">
      <c r="N642" s="482"/>
    </row>
    <row r="643" spans="14:14">
      <c r="N643" s="482"/>
    </row>
    <row r="644" spans="14:14">
      <c r="N644" s="482"/>
    </row>
    <row r="645" spans="14:14">
      <c r="N645" s="482"/>
    </row>
    <row r="646" spans="14:14">
      <c r="N646" s="482"/>
    </row>
    <row r="647" spans="14:14">
      <c r="N647" s="482"/>
    </row>
    <row r="648" spans="14:14">
      <c r="N648" s="482"/>
    </row>
    <row r="649" spans="14:14">
      <c r="N649" s="482"/>
    </row>
    <row r="650" spans="14:14">
      <c r="N650" s="482"/>
    </row>
    <row r="651" spans="14:14">
      <c r="N651" s="482"/>
    </row>
    <row r="652" spans="14:14">
      <c r="N652" s="482"/>
    </row>
    <row r="653" spans="14:14">
      <c r="N653" s="482"/>
    </row>
    <row r="654" spans="14:14">
      <c r="N654" s="482"/>
    </row>
    <row r="655" spans="14:14">
      <c r="N655" s="482"/>
    </row>
    <row r="656" spans="14:14">
      <c r="N656" s="482"/>
    </row>
    <row r="657" spans="14:14">
      <c r="N657" s="482"/>
    </row>
    <row r="658" spans="14:14">
      <c r="N658" s="482"/>
    </row>
    <row r="659" spans="14:14">
      <c r="N659" s="482"/>
    </row>
    <row r="660" spans="14:14">
      <c r="N660" s="482"/>
    </row>
    <row r="661" spans="14:14">
      <c r="N661" s="482"/>
    </row>
    <row r="662" spans="14:14">
      <c r="N662" s="482"/>
    </row>
  </sheetData>
  <autoFilter ref="A2:M95" xr:uid="{00000000-0009-0000-0000-00000C000000}"/>
  <mergeCells count="24">
    <mergeCell ref="L90:M90"/>
    <mergeCell ref="G2:G3"/>
    <mergeCell ref="H2:H3"/>
    <mergeCell ref="I2:I3"/>
    <mergeCell ref="J2:J3"/>
    <mergeCell ref="K2:K3"/>
    <mergeCell ref="L2:L3"/>
    <mergeCell ref="M2:M3"/>
    <mergeCell ref="AL2:AL3"/>
    <mergeCell ref="A88:I88"/>
    <mergeCell ref="L88:M88"/>
    <mergeCell ref="L89:M89"/>
    <mergeCell ref="A2:A3"/>
    <mergeCell ref="B2:B3"/>
    <mergeCell ref="C2:C3"/>
    <mergeCell ref="D2:D3"/>
    <mergeCell ref="E2:E3"/>
    <mergeCell ref="F2:F3"/>
    <mergeCell ref="B53:D53"/>
    <mergeCell ref="L91:M91"/>
    <mergeCell ref="L92:M92"/>
    <mergeCell ref="L93:M93"/>
    <mergeCell ref="L94:M94"/>
    <mergeCell ref="L95:M95"/>
  </mergeCells>
  <phoneticPr fontId="19" type="noConversion"/>
  <conditionalFormatting sqref="N3:W3 AC3:AD3">
    <cfRule type="containsText" dxfId="5278" priority="106" operator="containsText" text="日">
      <formula>NOT(ISERROR(SEARCH("日",N3)))</formula>
    </cfRule>
    <cfRule type="containsText" dxfId="5277" priority="107" operator="containsText" text="六">
      <formula>NOT(ISERROR(SEARCH("六",N3)))</formula>
    </cfRule>
  </conditionalFormatting>
  <conditionalFormatting sqref="N88:W88 AC88:AD88">
    <cfRule type="containsText" dxfId="5276" priority="102" operator="containsText" text="日">
      <formula>NOT(ISERROR(SEARCH("日",N88)))</formula>
    </cfRule>
    <cfRule type="containsText" dxfId="5275" priority="103" operator="containsText" text="六">
      <formula>NOT(ISERROR(SEARCH("六",N88)))</formula>
    </cfRule>
  </conditionalFormatting>
  <conditionalFormatting sqref="N95:W95 AC95:AD95">
    <cfRule type="cellIs" dxfId="5274" priority="89" operator="greaterThan">
      <formula>0</formula>
    </cfRule>
  </conditionalFormatting>
  <conditionalFormatting sqref="G4:G87">
    <cfRule type="cellIs" dxfId="5273" priority="95" operator="equal">
      <formula>"重要不紧急"</formula>
    </cfRule>
    <cfRule type="cellIs" dxfId="5272" priority="96" operator="equal">
      <formula>"重要且紧急"</formula>
    </cfRule>
    <cfRule type="cellIs" dxfId="5271" priority="97" operator="equal">
      <formula>"紧急不重要"</formula>
    </cfRule>
  </conditionalFormatting>
  <conditionalFormatting sqref="L4:L87">
    <cfRule type="containsText" dxfId="5270" priority="98" operator="containsText" text="进行中">
      <formula>NOT(ISERROR(SEARCH("进行中",L4)))</formula>
    </cfRule>
    <cfRule type="containsText" dxfId="5269" priority="99" operator="containsText" text="延迟">
      <formula>NOT(ISERROR(SEARCH("延迟",L4)))</formula>
    </cfRule>
    <cfRule type="containsText" dxfId="5268" priority="100" operator="containsText" text="已完成">
      <formula>NOT(ISERROR(SEARCH("已完成",L4)))</formula>
    </cfRule>
    <cfRule type="containsText" dxfId="5267" priority="101" operator="containsText" text="已中止">
      <formula>NOT(ISERROR(SEARCH("已中止",L4)))</formula>
    </cfRule>
  </conditionalFormatting>
  <conditionalFormatting sqref="A4:W9 B10:W10 B16:W16 B74:W75 G59:W62 A47:W52 A63:W63 A53:B58 C66:AD69 C64:W65 A64:B69 A70:AD73 A11:W15 L16:L22 A17:W38 X4:AD65 G39:W46 A39:F41 E53:W58 A76:W86 X74:AD86 AE4:AL86 A87:C87 F87:AL87">
    <cfRule type="expression" dxfId="5266" priority="92">
      <formula>CELL("row")=ROW()</formula>
    </cfRule>
    <cfRule type="expression" dxfId="5265" priority="93">
      <formula>$A4&lt;&gt;""</formula>
    </cfRule>
  </conditionalFormatting>
  <conditionalFormatting sqref="N4:AK87">
    <cfRule type="cellIs" dxfId="5264" priority="94" operator="greaterThan">
      <formula>0</formula>
    </cfRule>
  </conditionalFormatting>
  <conditionalFormatting sqref="J89:K95">
    <cfRule type="expression" dxfId="5263" priority="87">
      <formula>CELL("row")=ROW()</formula>
    </cfRule>
    <cfRule type="expression" dxfId="5262" priority="88">
      <formula>$A89&lt;&gt;""</formula>
    </cfRule>
  </conditionalFormatting>
  <conditionalFormatting sqref="N89:AD94">
    <cfRule type="cellIs" dxfId="5261" priority="104" operator="greaterThanOrEqual">
      <formula>8</formula>
    </cfRule>
    <cfRule type="cellIs" dxfId="5260" priority="105" operator="between">
      <formula>0.01</formula>
      <formula>7.99</formula>
    </cfRule>
  </conditionalFormatting>
  <conditionalFormatting sqref="N663:W1048576 O510:W662 P397:W509 Q385:W396 R315:W384 S211:W314 T189:W210 U142:W188 V130:W141 W118:W129 AD102:AD105 AC106:AD1048576">
    <cfRule type="cellIs" dxfId="5259" priority="108" operator="between">
      <formula>6</formula>
      <formula>24</formula>
    </cfRule>
    <cfRule type="cellIs" dxfId="5258" priority="109" operator="between">
      <formula>4</formula>
      <formula>6</formula>
    </cfRule>
    <cfRule type="cellIs" dxfId="5257" priority="110" operator="between">
      <formula>0.01</formula>
      <formula>3</formula>
    </cfRule>
  </conditionalFormatting>
  <conditionalFormatting sqref="X3:AB3">
    <cfRule type="containsText" dxfId="5256" priority="82" operator="containsText" text="日">
      <formula>NOT(ISERROR(SEARCH("日",X3)))</formula>
    </cfRule>
    <cfRule type="containsText" dxfId="5255" priority="83" operator="containsText" text="六">
      <formula>NOT(ISERROR(SEARCH("六",X3)))</formula>
    </cfRule>
  </conditionalFormatting>
  <conditionalFormatting sqref="X88:AB88">
    <cfRule type="containsText" dxfId="5254" priority="78" operator="containsText" text="日">
      <formula>NOT(ISERROR(SEARCH("日",X88)))</formula>
    </cfRule>
    <cfRule type="containsText" dxfId="5253" priority="79" operator="containsText" text="六">
      <formula>NOT(ISERROR(SEARCH("六",X88)))</formula>
    </cfRule>
  </conditionalFormatting>
  <conditionalFormatting sqref="X95:AB95">
    <cfRule type="cellIs" dxfId="5252" priority="74" operator="greaterThan">
      <formula>0</formula>
    </cfRule>
  </conditionalFormatting>
  <conditionalFormatting sqref="X211:AB1048576 Y189:AB210 Z142:AB188 AA130:AB141 AB118:AB129">
    <cfRule type="cellIs" dxfId="5251" priority="84" operator="between">
      <formula>6</formula>
      <formula>24</formula>
    </cfRule>
    <cfRule type="cellIs" dxfId="5250" priority="85" operator="between">
      <formula>4</formula>
      <formula>6</formula>
    </cfRule>
    <cfRule type="cellIs" dxfId="5249" priority="86" operator="between">
      <formula>0.01</formula>
      <formula>3</formula>
    </cfRule>
  </conditionalFormatting>
  <conditionalFormatting sqref="A10">
    <cfRule type="expression" dxfId="5248" priority="73">
      <formula>MOD(ROW(),2)=1</formula>
    </cfRule>
  </conditionalFormatting>
  <conditionalFormatting sqref="A16">
    <cfRule type="expression" dxfId="5247" priority="72">
      <formula>MOD(ROW(),2)=1</formula>
    </cfRule>
  </conditionalFormatting>
  <conditionalFormatting sqref="E87">
    <cfRule type="expression" dxfId="5246" priority="66">
      <formula>CELL("row")=ROW()</formula>
    </cfRule>
    <cfRule type="expression" dxfId="5245" priority="67">
      <formula>$A87&lt;&gt;""</formula>
    </cfRule>
  </conditionalFormatting>
  <conditionalFormatting sqref="D87">
    <cfRule type="expression" dxfId="5244" priority="69">
      <formula>$A87&lt;&gt;""</formula>
    </cfRule>
  </conditionalFormatting>
  <conditionalFormatting sqref="D87">
    <cfRule type="expression" dxfId="5243" priority="68">
      <formula>CELL("row")=ROW()</formula>
    </cfRule>
  </conditionalFormatting>
  <conditionalFormatting sqref="A74:A75">
    <cfRule type="expression" dxfId="5242" priority="60">
      <formula>CELL("row")=ROW()</formula>
    </cfRule>
    <cfRule type="expression" dxfId="5241" priority="61">
      <formula>$A74&lt;&gt;""</formula>
    </cfRule>
  </conditionalFormatting>
  <conditionalFormatting sqref="B59:F62">
    <cfRule type="expression" dxfId="5240" priority="58">
      <formula>CELL("row")=ROW()</formula>
    </cfRule>
    <cfRule type="expression" dxfId="5239" priority="59">
      <formula>$A59&lt;&gt;""</formula>
    </cfRule>
  </conditionalFormatting>
  <conditionalFormatting sqref="A59">
    <cfRule type="expression" dxfId="5238" priority="57">
      <formula>MOD(ROW(),2)=1</formula>
    </cfRule>
  </conditionalFormatting>
  <conditionalFormatting sqref="A60">
    <cfRule type="expression" dxfId="5237" priority="56">
      <formula>MOD(ROW(),2)=1</formula>
    </cfRule>
  </conditionalFormatting>
  <conditionalFormatting sqref="A61:A62">
    <cfRule type="expression" dxfId="5236" priority="55">
      <formula>MOD(ROW(),2)=1</formula>
    </cfRule>
  </conditionalFormatting>
  <conditionalFormatting sqref="B42:F46">
    <cfRule type="expression" dxfId="5235" priority="49">
      <formula>CELL("row")=ROW()</formula>
    </cfRule>
    <cfRule type="expression" dxfId="5234" priority="50">
      <formula>$A42&lt;&gt;""</formula>
    </cfRule>
  </conditionalFormatting>
  <conditionalFormatting sqref="A42:A46">
    <cfRule type="expression" dxfId="5233" priority="48">
      <formula>MOD(ROW(),2)=1</formula>
    </cfRule>
  </conditionalFormatting>
  <conditionalFormatting sqref="N96:AD101">
    <cfRule type="cellIs" dxfId="5232" priority="41" operator="greaterThan">
      <formula>0</formula>
    </cfRule>
  </conditionalFormatting>
  <conditionalFormatting sqref="D57:D58">
    <cfRule type="expression" dxfId="5231" priority="39">
      <formula>CELL("row")=ROW()</formula>
    </cfRule>
    <cfRule type="expression" dxfId="5230" priority="40">
      <formula>$A57&lt;&gt;""</formula>
    </cfRule>
  </conditionalFormatting>
  <conditionalFormatting sqref="AH3:AI3">
    <cfRule type="containsText" dxfId="5229" priority="34" operator="containsText" text="日">
      <formula>NOT(ISERROR(SEARCH("日",AH3)))</formula>
    </cfRule>
    <cfRule type="containsText" dxfId="5228" priority="35" operator="containsText" text="六">
      <formula>NOT(ISERROR(SEARCH("六",AH3)))</formula>
    </cfRule>
  </conditionalFormatting>
  <conditionalFormatting sqref="AH88:AI88">
    <cfRule type="containsText" dxfId="5227" priority="30" operator="containsText" text="日">
      <formula>NOT(ISERROR(SEARCH("日",AH88)))</formula>
    </cfRule>
    <cfRule type="containsText" dxfId="5226" priority="31" operator="containsText" text="六">
      <formula>NOT(ISERROR(SEARCH("六",AH88)))</formula>
    </cfRule>
  </conditionalFormatting>
  <conditionalFormatting sqref="AE90:AG94 AE89:AK89 AH89:AK94">
    <cfRule type="cellIs" dxfId="5225" priority="32" operator="greaterThanOrEqual">
      <formula>8</formula>
    </cfRule>
    <cfRule type="cellIs" dxfId="5224" priority="33" operator="between">
      <formula>0.01</formula>
      <formula>7.99</formula>
    </cfRule>
  </conditionalFormatting>
  <conditionalFormatting sqref="AI102:AI105 AH106:AI1048576">
    <cfRule type="cellIs" dxfId="5223" priority="36" operator="between">
      <formula>6</formula>
      <formula>24</formula>
    </cfRule>
    <cfRule type="cellIs" dxfId="5222" priority="37" operator="between">
      <formula>4</formula>
      <formula>6</formula>
    </cfRule>
    <cfRule type="cellIs" dxfId="5221" priority="38" operator="between">
      <formula>0.01</formula>
      <formula>3</formula>
    </cfRule>
  </conditionalFormatting>
  <conditionalFormatting sqref="AE3:AG3">
    <cfRule type="containsText" dxfId="5220" priority="21" operator="containsText" text="日">
      <formula>NOT(ISERROR(SEARCH("日",AE3)))</formula>
    </cfRule>
    <cfRule type="containsText" dxfId="5219" priority="22" operator="containsText" text="六">
      <formula>NOT(ISERROR(SEARCH("六",AE3)))</formula>
    </cfRule>
  </conditionalFormatting>
  <conditionalFormatting sqref="AE88:AG88">
    <cfRule type="containsText" dxfId="5218" priority="19" operator="containsText" text="日">
      <formula>NOT(ISERROR(SEARCH("日",AE88)))</formula>
    </cfRule>
    <cfRule type="containsText" dxfId="5217" priority="20" operator="containsText" text="六">
      <formula>NOT(ISERROR(SEARCH("六",AE88)))</formula>
    </cfRule>
  </conditionalFormatting>
  <conditionalFormatting sqref="AE95:AK95">
    <cfRule type="cellIs" dxfId="5216" priority="18" operator="greaterThan">
      <formula>0</formula>
    </cfRule>
  </conditionalFormatting>
  <conditionalFormatting sqref="AE142:AG1048576 AF130:AG141 AG118:AG129">
    <cfRule type="cellIs" dxfId="5215" priority="23" operator="between">
      <formula>6</formula>
      <formula>24</formula>
    </cfRule>
    <cfRule type="cellIs" dxfId="5214" priority="24" operator="between">
      <formula>4</formula>
      <formula>6</formula>
    </cfRule>
    <cfRule type="cellIs" dxfId="5213" priority="25" operator="between">
      <formula>0.01</formula>
      <formula>3</formula>
    </cfRule>
  </conditionalFormatting>
  <conditionalFormatting sqref="AE96:AI101">
    <cfRule type="cellIs" dxfId="5212" priority="17" operator="greaterThan">
      <formula>0</formula>
    </cfRule>
  </conditionalFormatting>
  <conditionalFormatting sqref="AJ3:AK3">
    <cfRule type="containsText" dxfId="5211" priority="12" operator="containsText" text="日">
      <formula>NOT(ISERROR(SEARCH("日",AJ3)))</formula>
    </cfRule>
    <cfRule type="containsText" dxfId="5210" priority="13" operator="containsText" text="六">
      <formula>NOT(ISERROR(SEARCH("六",AJ3)))</formula>
    </cfRule>
  </conditionalFormatting>
  <conditionalFormatting sqref="AJ88:AK88">
    <cfRule type="containsText" dxfId="5209" priority="8" operator="containsText" text="日">
      <formula>NOT(ISERROR(SEARCH("日",AJ88)))</formula>
    </cfRule>
    <cfRule type="containsText" dxfId="5208" priority="9" operator="containsText" text="六">
      <formula>NOT(ISERROR(SEARCH("六",AJ88)))</formula>
    </cfRule>
  </conditionalFormatting>
  <conditionalFormatting sqref="AK102:AK105 AJ106:AK1048576">
    <cfRule type="cellIs" dxfId="5207" priority="14" operator="between">
      <formula>6</formula>
      <formula>24</formula>
    </cfRule>
    <cfRule type="cellIs" dxfId="5206" priority="15" operator="between">
      <formula>4</formula>
      <formula>6</formula>
    </cfRule>
    <cfRule type="cellIs" dxfId="5205" priority="16" operator="between">
      <formula>0.01</formula>
      <formula>3</formula>
    </cfRule>
  </conditionalFormatting>
  <conditionalFormatting sqref="AJ96:AK101">
    <cfRule type="cellIs" dxfId="5204" priority="3" operator="greaterThan">
      <formula>0</formula>
    </cfRule>
  </conditionalFormatting>
  <conditionalFormatting sqref="M4:M87">
    <cfRule type="dataBar" priority="105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{A3928C3F-DD20-4FAA-949F-13AEEDF1AD4B}</x14:id>
        </ext>
      </extLst>
    </cfRule>
    <cfRule type="dataBar" priority="105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{6D252E4D-3367-423F-8507-DAC06E40A414}</x14:id>
        </ext>
      </extLst>
    </cfRule>
  </conditionalFormatting>
  <conditionalFormatting sqref="D54:D56">
    <cfRule type="expression" dxfId="5203" priority="1">
      <formula>CELL("row")=ROW()</formula>
    </cfRule>
    <cfRule type="expression" dxfId="5202" priority="2">
      <formula>$A54&lt;&gt;""</formula>
    </cfRule>
  </conditionalFormatting>
  <dataValidations count="1">
    <dataValidation type="list" allowBlank="1" showInputMessage="1" showErrorMessage="1" sqref="D57:D87" xr:uid="{00000000-0002-0000-0C00-000000000000}">
      <formula1>$A$2:$A$22</formula1>
    </dataValidation>
  </dataValidations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928C3F-DD20-4FAA-949F-13AEEDF1AD4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D252E4D-3367-423F-8507-DAC06E40A4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C00-000001000000}">
          <x14:formula1>
            <xm:f>Data!$H$2:$H$6</xm:f>
          </x14:formula1>
          <xm:sqref>G4:G87</xm:sqref>
        </x14:dataValidation>
        <x14:dataValidation type="list" allowBlank="1" showInputMessage="1" showErrorMessage="1" xr:uid="{00000000-0002-0000-0C00-000002000000}">
          <x14:formula1>
            <xm:f>Data!$I$2:$I$7</xm:f>
          </x14:formula1>
          <xm:sqref>L4:L87</xm:sqref>
        </x14:dataValidation>
        <x14:dataValidation type="list" allowBlank="1" showInputMessage="1" showErrorMessage="1" xr:uid="{00000000-0002-0000-0C00-000003000000}">
          <x14:formula1>
            <xm:f>Data!$J$2:$J$11</xm:f>
          </x14:formula1>
          <xm:sqref>F4:F87</xm:sqref>
        </x14:dataValidation>
        <x14:dataValidation type="list" allowBlank="1" showInputMessage="1" showErrorMessage="1" xr:uid="{00000000-0002-0000-0C00-000004000000}">
          <x14:formula1>
            <xm:f>Data!$A$2:$A$25</xm:f>
          </x14:formula1>
          <xm:sqref>D4:D52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638"/>
  <sheetViews>
    <sheetView zoomScaleNormal="100" workbookViewId="0">
      <pane xSplit="6" ySplit="3" topLeftCell="G4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3.125" customWidth="1"/>
    <col min="2" max="2" width="2.125" customWidth="1"/>
    <col min="3" max="3" width="2.125" style="5" customWidth="1"/>
    <col min="4" max="4" width="7.25" customWidth="1"/>
    <col min="5" max="5" width="42.125" customWidth="1"/>
    <col min="6" max="6" width="8.25" style="5" customWidth="1"/>
    <col min="7" max="7" width="10" customWidth="1"/>
    <col min="8" max="8" width="14" customWidth="1"/>
    <col min="9" max="9" width="15.12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9" width="3.125" style="296" customWidth="1"/>
    <col min="20" max="20" width="3.125" style="296" hidden="1" customWidth="1"/>
    <col min="21" max="24" width="3.125" style="296" customWidth="1"/>
    <col min="25" max="25" width="3.75" style="296" bestFit="1" customWidth="1"/>
    <col min="26" max="26" width="3.75" style="296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186</v>
      </c>
      <c r="B1" s="7" t="s">
        <v>670</v>
      </c>
      <c r="C1" s="8"/>
      <c r="D1" s="7"/>
      <c r="F1" s="9"/>
      <c r="G1" s="6" t="s">
        <v>69</v>
      </c>
      <c r="H1" s="10">
        <f>VLOOKUP(B1,与!A4:C9,2,FALSE)</f>
        <v>42912</v>
      </c>
      <c r="I1" s="10">
        <f>VLOOKUP(B1,与!A4:C9,3,FALSE)</f>
        <v>42923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15"/>
    </row>
    <row r="2" spans="1:37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26</v>
      </c>
      <c r="O2" s="289">
        <f>DAY($H$1+(COLUMN(O2)-COLUMN($N$2)))</f>
        <v>27</v>
      </c>
      <c r="P2" s="289">
        <f t="shared" ref="P2:Z2" si="0">DAY($H$1+(COLUMN(P2)-COLUMN($N$2)))</f>
        <v>28</v>
      </c>
      <c r="Q2" s="289">
        <f t="shared" si="0"/>
        <v>29</v>
      </c>
      <c r="R2" s="289">
        <f t="shared" si="0"/>
        <v>30</v>
      </c>
      <c r="S2" s="289">
        <f t="shared" si="0"/>
        <v>1</v>
      </c>
      <c r="T2" s="289">
        <f t="shared" si="0"/>
        <v>2</v>
      </c>
      <c r="U2" s="289">
        <f t="shared" si="0"/>
        <v>3</v>
      </c>
      <c r="V2" s="289">
        <f t="shared" si="0"/>
        <v>4</v>
      </c>
      <c r="W2" s="289">
        <f t="shared" si="0"/>
        <v>5</v>
      </c>
      <c r="X2" s="289">
        <f t="shared" si="0"/>
        <v>6</v>
      </c>
      <c r="Y2" s="289">
        <f t="shared" si="0"/>
        <v>7</v>
      </c>
      <c r="Z2" s="289">
        <f t="shared" si="0"/>
        <v>8</v>
      </c>
      <c r="AA2" s="527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Y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ref="Z3" si="2">MID("一二三四五六日",WEEKDAY($H$1+(COLUMN(Z2)-COLUMN($N$2)),2),1)</f>
        <v>六</v>
      </c>
      <c r="AA3" s="527"/>
      <c r="AB3"/>
      <c r="AC3"/>
      <c r="AD3"/>
      <c r="AE3"/>
      <c r="AF3"/>
      <c r="AG3"/>
      <c r="AH3"/>
      <c r="AI3"/>
      <c r="AJ3"/>
      <c r="AK3"/>
    </row>
    <row r="4" spans="1:37" s="3" customFormat="1">
      <c r="A4" s="24" t="s">
        <v>668</v>
      </c>
      <c r="B4" s="12" t="str">
        <f>IF(A4="","",IFERROR(VLOOKUP(A4,Story!C:D,2,FALSE),""))</f>
        <v>移植桌面主界面代码</v>
      </c>
      <c r="C4" s="13"/>
      <c r="D4" s="11" t="s">
        <v>196</v>
      </c>
      <c r="E4" s="12"/>
      <c r="F4" s="13" t="s">
        <v>77</v>
      </c>
      <c r="G4" s="11"/>
      <c r="H4" s="14">
        <v>42942</v>
      </c>
      <c r="I4" s="136" t="s">
        <v>703</v>
      </c>
      <c r="J4" s="297"/>
      <c r="K4" s="297">
        <f>SUM(N4:Y4)</f>
        <v>11.5</v>
      </c>
      <c r="L4" s="11" t="s">
        <v>18</v>
      </c>
      <c r="M4" s="16">
        <f t="shared" ref="M4:M36" si="3">IF(L4="未开始",0,IF(L4="已完成",1, 0.1))</f>
        <v>0</v>
      </c>
      <c r="N4" s="291">
        <v>4.5</v>
      </c>
      <c r="O4" s="291">
        <v>7</v>
      </c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12"/>
    </row>
    <row r="5" spans="1:37" s="3" customFormat="1">
      <c r="A5" s="24" t="s">
        <v>668</v>
      </c>
      <c r="B5" s="12" t="str">
        <f>IF(A5="","",IFERROR(VLOOKUP(A5,Story!C:D,2,FALSE),""))</f>
        <v>移植桌面主界面代码</v>
      </c>
      <c r="C5" s="13"/>
      <c r="D5" s="11" t="s">
        <v>196</v>
      </c>
      <c r="E5" s="12"/>
      <c r="F5" s="13" t="s">
        <v>30</v>
      </c>
      <c r="G5" s="11"/>
      <c r="H5" s="14">
        <v>42943</v>
      </c>
      <c r="I5" s="136" t="s">
        <v>710</v>
      </c>
      <c r="J5" s="297"/>
      <c r="K5" s="297"/>
      <c r="L5" s="11" t="s">
        <v>9</v>
      </c>
      <c r="M5" s="16">
        <v>1</v>
      </c>
      <c r="N5" s="291">
        <v>6</v>
      </c>
      <c r="O5" s="291">
        <v>7</v>
      </c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12"/>
    </row>
    <row r="6" spans="1:37" s="3" customFormat="1">
      <c r="A6" s="24"/>
      <c r="B6" s="12" t="str">
        <f>IF(A6="","",IFERROR(VLOOKUP(A6,Story!C:D,2,FALSE),""))</f>
        <v/>
      </c>
      <c r="C6" s="13"/>
      <c r="D6" s="11"/>
      <c r="E6" s="12"/>
      <c r="F6" s="13"/>
      <c r="G6" s="11"/>
      <c r="H6" s="14" t="str">
        <f t="shared" ref="H6:H62" si="4">IF(E6="","",$H$1)</f>
        <v/>
      </c>
      <c r="I6" s="14" t="str">
        <f t="shared" ref="I6:I51" si="5">IF(E6="","",IF(H6+J6/8&gt;$I$1,$I$1,H6+J6/8))</f>
        <v/>
      </c>
      <c r="J6" s="297"/>
      <c r="K6" s="297">
        <f t="shared" ref="K6:K28" si="6">SUM(N6:Y6)</f>
        <v>0</v>
      </c>
      <c r="L6" s="11" t="s">
        <v>18</v>
      </c>
      <c r="M6" s="16">
        <f t="shared" si="3"/>
        <v>0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12"/>
    </row>
    <row r="7" spans="1:37">
      <c r="A7" s="11"/>
      <c r="B7" s="12" t="str">
        <f>IF(A7="","",IFERROR(VLOOKUP(A7,Story!C:D,2,FALSE),""))</f>
        <v/>
      </c>
      <c r="C7" s="13"/>
      <c r="D7" s="11"/>
      <c r="E7" s="12"/>
      <c r="F7" s="13"/>
      <c r="G7" s="11"/>
      <c r="H7" s="14" t="str">
        <f t="shared" si="4"/>
        <v/>
      </c>
      <c r="I7" s="14" t="str">
        <f t="shared" si="5"/>
        <v/>
      </c>
      <c r="J7" s="297"/>
      <c r="K7" s="297">
        <f t="shared" si="6"/>
        <v>0</v>
      </c>
      <c r="L7" s="11" t="s">
        <v>18</v>
      </c>
      <c r="M7" s="16">
        <f>IF(L7="未开始",0,V1IF(L7="已完成",1, 0.1))</f>
        <v>0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12"/>
    </row>
    <row r="8" spans="1:37" s="3" customFormat="1">
      <c r="A8" s="11" t="s">
        <v>652</v>
      </c>
      <c r="B8" s="12" t="str">
        <f>IF(A8="","",IFERROR(VLOOKUP(A8,Story!C:D,2,FALSE),""))</f>
        <v>Ribbon工具栏</v>
      </c>
      <c r="C8" s="13"/>
      <c r="D8" s="11"/>
      <c r="E8" s="12"/>
      <c r="F8" s="13"/>
      <c r="G8" s="11"/>
      <c r="H8" s="14" t="str">
        <f t="shared" si="4"/>
        <v/>
      </c>
      <c r="I8" s="14" t="str">
        <f t="shared" si="5"/>
        <v/>
      </c>
      <c r="J8" s="297"/>
      <c r="K8" s="297">
        <f t="shared" si="6"/>
        <v>0</v>
      </c>
      <c r="L8" s="11" t="s">
        <v>18</v>
      </c>
      <c r="M8" s="16">
        <f t="shared" si="3"/>
        <v>0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196</v>
      </c>
      <c r="E9" s="56" t="s">
        <v>671</v>
      </c>
      <c r="F9" s="13" t="s">
        <v>77</v>
      </c>
      <c r="G9" s="11"/>
      <c r="H9" s="14">
        <f t="shared" si="4"/>
        <v>42912</v>
      </c>
      <c r="I9" s="14">
        <f t="shared" si="5"/>
        <v>42912</v>
      </c>
      <c r="J9" s="297"/>
      <c r="K9" s="297">
        <f t="shared" si="6"/>
        <v>26.5</v>
      </c>
      <c r="L9" s="11" t="s">
        <v>16</v>
      </c>
      <c r="M9" s="16">
        <f t="shared" si="3"/>
        <v>0.1</v>
      </c>
      <c r="N9" s="291"/>
      <c r="O9" s="291"/>
      <c r="P9" s="291">
        <v>8</v>
      </c>
      <c r="Q9" s="291"/>
      <c r="R9" s="291">
        <v>8</v>
      </c>
      <c r="S9" s="291">
        <v>6</v>
      </c>
      <c r="T9" s="291"/>
      <c r="U9" s="291"/>
      <c r="V9" s="291"/>
      <c r="W9" s="291"/>
      <c r="X9" s="291">
        <v>4.5</v>
      </c>
      <c r="Y9" s="291"/>
      <c r="Z9" s="291"/>
      <c r="AA9" s="12"/>
    </row>
    <row r="10" spans="1:37" s="3" customFormat="1">
      <c r="A10" s="11"/>
      <c r="B10" s="12" t="str">
        <f>IF(A10="","",IFERROR(VLOOKUP(A10,Story!C:D,2,FALSE),""))</f>
        <v/>
      </c>
      <c r="C10" s="13"/>
      <c r="D10" s="11" t="s">
        <v>196</v>
      </c>
      <c r="E10" s="56" t="s">
        <v>690</v>
      </c>
      <c r="F10" s="13" t="s">
        <v>30</v>
      </c>
      <c r="G10" s="11"/>
      <c r="H10" s="14">
        <f t="shared" si="4"/>
        <v>42912</v>
      </c>
      <c r="I10" s="14">
        <f t="shared" si="5"/>
        <v>42912</v>
      </c>
      <c r="J10" s="297"/>
      <c r="K10" s="297">
        <f t="shared" si="6"/>
        <v>32</v>
      </c>
      <c r="L10" s="24" t="s">
        <v>16</v>
      </c>
      <c r="M10" s="16">
        <f t="shared" si="3"/>
        <v>0.1</v>
      </c>
      <c r="N10" s="291"/>
      <c r="O10" s="291"/>
      <c r="P10" s="291">
        <v>8</v>
      </c>
      <c r="Q10" s="291"/>
      <c r="R10" s="291">
        <v>8</v>
      </c>
      <c r="S10" s="291"/>
      <c r="T10" s="291"/>
      <c r="U10" s="291">
        <v>8</v>
      </c>
      <c r="V10" s="291">
        <v>8</v>
      </c>
      <c r="W10" s="291"/>
      <c r="X10" s="291"/>
      <c r="Y10" s="291"/>
      <c r="Z10" s="291"/>
      <c r="AA10" s="12"/>
    </row>
    <row r="11" spans="1:37" s="3" customFormat="1">
      <c r="A11" s="11"/>
      <c r="B11" s="12" t="str">
        <f>IF(A11="","",IFERROR(VLOOKUP(A11,Story!C:D,2,FALSE),""))</f>
        <v/>
      </c>
      <c r="C11" s="13"/>
      <c r="D11" s="11" t="s">
        <v>196</v>
      </c>
      <c r="E11" s="56" t="s">
        <v>691</v>
      </c>
      <c r="F11" s="13" t="s">
        <v>30</v>
      </c>
      <c r="G11" s="11"/>
      <c r="H11" s="14">
        <f t="shared" si="4"/>
        <v>42912</v>
      </c>
      <c r="I11" s="14">
        <f t="shared" si="5"/>
        <v>42912</v>
      </c>
      <c r="J11" s="297"/>
      <c r="K11" s="297">
        <f t="shared" si="6"/>
        <v>27</v>
      </c>
      <c r="L11" s="11" t="s">
        <v>16</v>
      </c>
      <c r="M11" s="16">
        <f t="shared" si="3"/>
        <v>0.1</v>
      </c>
      <c r="N11" s="291"/>
      <c r="O11" s="291"/>
      <c r="P11" s="291"/>
      <c r="Q11" s="291">
        <v>8</v>
      </c>
      <c r="R11" s="291"/>
      <c r="S11" s="291"/>
      <c r="T11" s="291"/>
      <c r="U11" s="291"/>
      <c r="V11" s="291"/>
      <c r="W11" s="291">
        <v>4</v>
      </c>
      <c r="X11" s="291">
        <v>8</v>
      </c>
      <c r="Y11" s="291">
        <v>7</v>
      </c>
      <c r="Z11" s="291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11" t="s">
        <v>196</v>
      </c>
      <c r="E12" s="56" t="s">
        <v>692</v>
      </c>
      <c r="F12" s="13" t="s">
        <v>30</v>
      </c>
      <c r="G12" s="11"/>
      <c r="H12" s="14">
        <f t="shared" si="4"/>
        <v>42912</v>
      </c>
      <c r="I12" s="14">
        <f t="shared" si="5"/>
        <v>42912</v>
      </c>
      <c r="J12" s="297"/>
      <c r="K12" s="297">
        <f t="shared" si="6"/>
        <v>4</v>
      </c>
      <c r="L12" s="11" t="s">
        <v>16</v>
      </c>
      <c r="M12" s="16">
        <f t="shared" si="3"/>
        <v>0.1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>
        <v>4</v>
      </c>
      <c r="X12" s="291"/>
      <c r="Y12" s="291"/>
      <c r="Z12" s="291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196</v>
      </c>
      <c r="E13" s="56" t="s">
        <v>693</v>
      </c>
      <c r="F13" s="13" t="s">
        <v>77</v>
      </c>
      <c r="G13" s="11"/>
      <c r="H13" s="14">
        <f t="shared" si="4"/>
        <v>42912</v>
      </c>
      <c r="I13" s="14">
        <f t="shared" si="5"/>
        <v>42912</v>
      </c>
      <c r="J13" s="297"/>
      <c r="K13" s="297">
        <f t="shared" si="6"/>
        <v>21.5</v>
      </c>
      <c r="L13" s="11" t="s">
        <v>16</v>
      </c>
      <c r="M13" s="16">
        <f t="shared" si="3"/>
        <v>0.1</v>
      </c>
      <c r="N13" s="291"/>
      <c r="O13" s="291"/>
      <c r="P13" s="291"/>
      <c r="Q13" s="291">
        <v>8</v>
      </c>
      <c r="R13" s="291"/>
      <c r="S13" s="291"/>
      <c r="T13" s="291"/>
      <c r="U13" s="291"/>
      <c r="V13" s="291">
        <v>4.5</v>
      </c>
      <c r="W13" s="291">
        <v>4</v>
      </c>
      <c r="X13" s="291"/>
      <c r="Y13" s="291">
        <v>5</v>
      </c>
      <c r="Z13" s="291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24" t="s">
        <v>694</v>
      </c>
      <c r="E14" s="56" t="s">
        <v>695</v>
      </c>
      <c r="F14" s="13" t="s">
        <v>77</v>
      </c>
      <c r="G14" s="11"/>
      <c r="H14" s="14">
        <f t="shared" si="4"/>
        <v>42912</v>
      </c>
      <c r="I14" s="14">
        <f t="shared" si="5"/>
        <v>42912</v>
      </c>
      <c r="J14" s="297"/>
      <c r="K14" s="297">
        <f t="shared" si="6"/>
        <v>18</v>
      </c>
      <c r="L14" s="11" t="s">
        <v>16</v>
      </c>
      <c r="M14" s="16">
        <f t="shared" si="3"/>
        <v>0.1</v>
      </c>
      <c r="N14" s="291"/>
      <c r="O14" s="291"/>
      <c r="P14" s="291"/>
      <c r="Q14" s="291"/>
      <c r="R14" s="291"/>
      <c r="S14" s="291"/>
      <c r="T14" s="291"/>
      <c r="U14" s="291">
        <v>8</v>
      </c>
      <c r="V14" s="291">
        <v>3</v>
      </c>
      <c r="W14" s="291">
        <v>3</v>
      </c>
      <c r="X14" s="291">
        <v>2</v>
      </c>
      <c r="Y14" s="291">
        <v>2</v>
      </c>
      <c r="Z14" s="291"/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11" t="s">
        <v>219</v>
      </c>
      <c r="E15" s="56" t="s">
        <v>697</v>
      </c>
      <c r="F15" s="13" t="s">
        <v>206</v>
      </c>
      <c r="G15" s="11"/>
      <c r="H15" s="14">
        <f t="shared" si="4"/>
        <v>42912</v>
      </c>
      <c r="I15" s="14">
        <f t="shared" si="5"/>
        <v>42912</v>
      </c>
      <c r="J15" s="297"/>
      <c r="K15" s="297">
        <f t="shared" si="6"/>
        <v>35</v>
      </c>
      <c r="L15" s="11" t="s">
        <v>16</v>
      </c>
      <c r="M15" s="16">
        <f t="shared" si="3"/>
        <v>0.1</v>
      </c>
      <c r="N15" s="291">
        <v>6</v>
      </c>
      <c r="O15" s="291">
        <v>7</v>
      </c>
      <c r="P15" s="291">
        <v>8</v>
      </c>
      <c r="Q15" s="291">
        <v>6</v>
      </c>
      <c r="R15" s="291">
        <v>8</v>
      </c>
      <c r="S15" s="291"/>
      <c r="T15" s="291"/>
      <c r="U15" s="291"/>
      <c r="V15" s="291"/>
      <c r="W15" s="291"/>
      <c r="X15" s="291"/>
      <c r="Y15" s="291"/>
      <c r="Z15" s="291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11" t="s">
        <v>231</v>
      </c>
      <c r="E16" s="56" t="s">
        <v>696</v>
      </c>
      <c r="F16" s="13" t="s">
        <v>233</v>
      </c>
      <c r="G16" s="11"/>
      <c r="H16" s="14">
        <f t="shared" si="4"/>
        <v>42912</v>
      </c>
      <c r="I16" s="14">
        <f t="shared" si="5"/>
        <v>42912</v>
      </c>
      <c r="J16" s="297"/>
      <c r="K16" s="297">
        <f t="shared" si="6"/>
        <v>50.5</v>
      </c>
      <c r="L16" s="11" t="s">
        <v>16</v>
      </c>
      <c r="M16" s="16">
        <f t="shared" si="3"/>
        <v>0.1</v>
      </c>
      <c r="N16" s="291"/>
      <c r="O16" s="291">
        <v>2</v>
      </c>
      <c r="P16" s="291">
        <v>8</v>
      </c>
      <c r="Q16" s="291">
        <v>8</v>
      </c>
      <c r="R16" s="291">
        <v>8</v>
      </c>
      <c r="S16" s="291"/>
      <c r="T16" s="291"/>
      <c r="U16" s="291">
        <v>8</v>
      </c>
      <c r="V16" s="291">
        <v>6</v>
      </c>
      <c r="W16" s="291">
        <v>6</v>
      </c>
      <c r="X16" s="291">
        <v>1</v>
      </c>
      <c r="Y16" s="291">
        <v>3.5</v>
      </c>
      <c r="Z16" s="291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11" t="s">
        <v>204</v>
      </c>
      <c r="E17" s="56" t="s">
        <v>704</v>
      </c>
      <c r="F17" s="13" t="s">
        <v>233</v>
      </c>
      <c r="G17" s="11"/>
      <c r="H17" s="14">
        <f t="shared" si="4"/>
        <v>42912</v>
      </c>
      <c r="I17" s="14">
        <f t="shared" si="5"/>
        <v>42912</v>
      </c>
      <c r="J17" s="297"/>
      <c r="K17" s="297">
        <f t="shared" si="6"/>
        <v>23.5</v>
      </c>
      <c r="L17" s="11" t="s">
        <v>16</v>
      </c>
      <c r="M17" s="16">
        <f t="shared" si="3"/>
        <v>0.1</v>
      </c>
      <c r="N17" s="291">
        <v>6</v>
      </c>
      <c r="O17" s="291">
        <v>5</v>
      </c>
      <c r="P17" s="291"/>
      <c r="Q17" s="291"/>
      <c r="R17" s="291"/>
      <c r="S17" s="291"/>
      <c r="T17" s="291"/>
      <c r="U17" s="291"/>
      <c r="V17" s="291">
        <v>2</v>
      </c>
      <c r="W17" s="291">
        <v>2</v>
      </c>
      <c r="X17" s="291">
        <v>5</v>
      </c>
      <c r="Y17" s="291">
        <v>3.5</v>
      </c>
      <c r="Z17" s="291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11"/>
      <c r="E18" s="12"/>
      <c r="F18" s="13"/>
      <c r="G18" s="11"/>
      <c r="H18" s="14" t="str">
        <f t="shared" si="4"/>
        <v/>
      </c>
      <c r="I18" s="14" t="str">
        <f t="shared" si="5"/>
        <v/>
      </c>
      <c r="J18" s="297"/>
      <c r="K18" s="297">
        <f t="shared" si="6"/>
        <v>0</v>
      </c>
      <c r="L18" s="11" t="s">
        <v>18</v>
      </c>
      <c r="M18" s="16">
        <f t="shared" si="3"/>
        <v>0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12"/>
    </row>
    <row r="19" spans="1:27" s="3" customFormat="1">
      <c r="A19" s="11" t="s">
        <v>385</v>
      </c>
      <c r="B19" s="12" t="str">
        <f>IF(A19="","",IFERROR(VLOOKUP(A19,Story!C:D,2,FALSE),""))</f>
        <v>Qt远程调用库</v>
      </c>
      <c r="C19" s="13"/>
      <c r="D19" s="11"/>
      <c r="E19" s="12"/>
      <c r="F19" s="13"/>
      <c r="G19" s="11"/>
      <c r="H19" s="14" t="str">
        <f t="shared" si="4"/>
        <v/>
      </c>
      <c r="I19" s="14" t="str">
        <f t="shared" si="5"/>
        <v/>
      </c>
      <c r="J19" s="297"/>
      <c r="K19" s="297">
        <f t="shared" si="6"/>
        <v>0</v>
      </c>
      <c r="L19" s="11" t="s">
        <v>248</v>
      </c>
      <c r="M19" s="16">
        <f t="shared" si="3"/>
        <v>0.1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12"/>
    </row>
    <row r="20" spans="1:27" s="3" customFormat="1">
      <c r="A20" s="11"/>
      <c r="B20" s="12" t="str">
        <f>IF(A20="","",IFERROR(VLOOKUP(A20,Story!C:D,2,FALSE),""))</f>
        <v/>
      </c>
      <c r="C20" s="13"/>
      <c r="D20" s="11" t="s">
        <v>196</v>
      </c>
      <c r="E20" s="56" t="s">
        <v>562</v>
      </c>
      <c r="F20" s="13" t="s">
        <v>59</v>
      </c>
      <c r="G20" s="11"/>
      <c r="H20" s="14">
        <f t="shared" si="4"/>
        <v>42912</v>
      </c>
      <c r="I20" s="14">
        <f t="shared" si="5"/>
        <v>42912</v>
      </c>
      <c r="J20" s="297"/>
      <c r="K20" s="297">
        <f t="shared" si="6"/>
        <v>3</v>
      </c>
      <c r="L20" s="11" t="s">
        <v>248</v>
      </c>
      <c r="M20" s="16">
        <f t="shared" si="3"/>
        <v>0.1</v>
      </c>
      <c r="N20" s="291"/>
      <c r="O20" s="291"/>
      <c r="P20" s="291"/>
      <c r="Q20" s="291"/>
      <c r="R20" s="291"/>
      <c r="S20" s="291"/>
      <c r="T20" s="291"/>
      <c r="U20" s="291"/>
      <c r="V20" s="291">
        <v>3</v>
      </c>
      <c r="W20" s="291"/>
      <c r="X20" s="291"/>
      <c r="Y20" s="291"/>
      <c r="Z20" s="291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11" t="s">
        <v>196</v>
      </c>
      <c r="E21" s="56" t="s">
        <v>563</v>
      </c>
      <c r="F21" s="13" t="s">
        <v>59</v>
      </c>
      <c r="G21" s="11"/>
      <c r="H21" s="14">
        <f t="shared" si="4"/>
        <v>42912</v>
      </c>
      <c r="I21" s="14">
        <f t="shared" si="5"/>
        <v>42912</v>
      </c>
      <c r="J21" s="297"/>
      <c r="K21" s="297">
        <f t="shared" si="6"/>
        <v>0</v>
      </c>
      <c r="L21" s="11" t="s">
        <v>248</v>
      </c>
      <c r="M21" s="16">
        <f t="shared" si="3"/>
        <v>0.1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12"/>
    </row>
    <row r="22" spans="1:27" s="3" customFormat="1">
      <c r="A22" s="11"/>
      <c r="B22" s="12" t="str">
        <f>IF(A22="","",IFERROR(VLOOKUP(A22,Story!C:D,2,FALSE),""))</f>
        <v/>
      </c>
      <c r="C22" s="13"/>
      <c r="D22" s="11" t="s">
        <v>196</v>
      </c>
      <c r="E22" s="56" t="s">
        <v>579</v>
      </c>
      <c r="F22" s="13" t="s">
        <v>59</v>
      </c>
      <c r="G22" s="11"/>
      <c r="H22" s="14">
        <f t="shared" si="4"/>
        <v>42912</v>
      </c>
      <c r="I22" s="14">
        <f t="shared" si="5"/>
        <v>42912</v>
      </c>
      <c r="J22" s="297"/>
      <c r="K22" s="297">
        <f t="shared" si="6"/>
        <v>0</v>
      </c>
      <c r="L22" s="11" t="s">
        <v>248</v>
      </c>
      <c r="M22" s="16">
        <f t="shared" si="3"/>
        <v>0.1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196</v>
      </c>
      <c r="E23" s="12" t="s">
        <v>598</v>
      </c>
      <c r="F23" s="13" t="s">
        <v>59</v>
      </c>
      <c r="G23" s="11"/>
      <c r="H23" s="14">
        <f t="shared" si="4"/>
        <v>42912</v>
      </c>
      <c r="I23" s="14">
        <f t="shared" si="5"/>
        <v>42912</v>
      </c>
      <c r="J23" s="297"/>
      <c r="K23" s="297">
        <f t="shared" si="6"/>
        <v>0</v>
      </c>
      <c r="L23" s="11" t="s">
        <v>248</v>
      </c>
      <c r="M23" s="16">
        <f t="shared" si="3"/>
        <v>0.1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11" t="s">
        <v>204</v>
      </c>
      <c r="E24" s="56" t="s">
        <v>599</v>
      </c>
      <c r="F24" s="13" t="s">
        <v>59</v>
      </c>
      <c r="G24" s="11"/>
      <c r="H24" s="14">
        <f t="shared" si="4"/>
        <v>42912</v>
      </c>
      <c r="I24" s="14">
        <f t="shared" si="5"/>
        <v>42912</v>
      </c>
      <c r="J24" s="297"/>
      <c r="K24" s="297">
        <f t="shared" si="6"/>
        <v>0</v>
      </c>
      <c r="L24" s="11" t="s">
        <v>248</v>
      </c>
      <c r="M24" s="16">
        <f t="shared" si="3"/>
        <v>0.1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12"/>
    </row>
    <row r="25" spans="1:27" s="3" customFormat="1">
      <c r="A25" s="24" t="s">
        <v>725</v>
      </c>
      <c r="B25" s="12" t="str">
        <f>IF(A25="","",IFERROR(VLOOKUP(A25,Story!C:D,2,FALSE),""))</f>
        <v>扩展点文件编辑器</v>
      </c>
      <c r="C25" s="13"/>
      <c r="D25" s="11"/>
      <c r="E25" s="12"/>
      <c r="F25" s="13"/>
      <c r="G25" s="11"/>
      <c r="H25" s="14" t="str">
        <f t="shared" si="4"/>
        <v/>
      </c>
      <c r="I25" s="14" t="str">
        <f t="shared" si="5"/>
        <v/>
      </c>
      <c r="J25" s="297"/>
      <c r="K25" s="297">
        <f t="shared" si="6"/>
        <v>0</v>
      </c>
      <c r="L25" s="11" t="s">
        <v>18</v>
      </c>
      <c r="M25" s="16">
        <f t="shared" si="3"/>
        <v>0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11"/>
      <c r="E26" s="56" t="s">
        <v>726</v>
      </c>
      <c r="F26" s="13" t="s">
        <v>206</v>
      </c>
      <c r="G26" s="11"/>
      <c r="H26" s="14">
        <f t="shared" si="4"/>
        <v>42912</v>
      </c>
      <c r="I26" s="14">
        <f t="shared" si="5"/>
        <v>42912</v>
      </c>
      <c r="J26" s="297"/>
      <c r="K26" s="297">
        <f t="shared" si="6"/>
        <v>8</v>
      </c>
      <c r="L26" s="11" t="s">
        <v>9</v>
      </c>
      <c r="M26" s="16">
        <f t="shared" si="3"/>
        <v>1</v>
      </c>
      <c r="N26" s="291"/>
      <c r="O26" s="291"/>
      <c r="P26" s="291"/>
      <c r="Q26" s="291"/>
      <c r="R26" s="291"/>
      <c r="S26" s="291"/>
      <c r="T26" s="291"/>
      <c r="U26" s="291">
        <v>8</v>
      </c>
      <c r="V26" s="291"/>
      <c r="W26" s="291"/>
      <c r="X26" s="291"/>
      <c r="Y26" s="291"/>
      <c r="Z26" s="291"/>
      <c r="AA26" s="12"/>
    </row>
    <row r="27" spans="1:27" s="3" customFormat="1">
      <c r="A27" s="11"/>
      <c r="B27" s="12" t="str">
        <f>IF(A27="","",IFERROR(VLOOKUP(A27,Story!C:D,2,FALSE),""))</f>
        <v/>
      </c>
      <c r="C27" s="13"/>
      <c r="D27" s="11"/>
      <c r="E27" s="56" t="s">
        <v>727</v>
      </c>
      <c r="F27" s="13" t="s">
        <v>206</v>
      </c>
      <c r="G27" s="11"/>
      <c r="H27" s="14">
        <f t="shared" si="4"/>
        <v>42912</v>
      </c>
      <c r="I27" s="14">
        <f t="shared" si="5"/>
        <v>42912</v>
      </c>
      <c r="J27" s="297"/>
      <c r="K27" s="297">
        <f t="shared" si="6"/>
        <v>6</v>
      </c>
      <c r="L27" s="11" t="s">
        <v>9</v>
      </c>
      <c r="M27" s="16">
        <f t="shared" si="3"/>
        <v>1</v>
      </c>
      <c r="N27" s="291"/>
      <c r="O27" s="291"/>
      <c r="P27" s="291"/>
      <c r="Q27" s="291"/>
      <c r="R27" s="291"/>
      <c r="S27" s="291"/>
      <c r="T27" s="291"/>
      <c r="U27" s="291"/>
      <c r="V27" s="291">
        <v>6</v>
      </c>
      <c r="W27" s="291"/>
      <c r="X27" s="291"/>
      <c r="Y27" s="291"/>
      <c r="Z27" s="291"/>
      <c r="AA27" s="12"/>
    </row>
    <row r="28" spans="1:27" s="3" customFormat="1">
      <c r="A28" s="11"/>
      <c r="B28" s="12" t="str">
        <f>IF(A28="","",IFERROR(VLOOKUP(A28,Story!C:D,2,FALSE),""))</f>
        <v/>
      </c>
      <c r="C28" s="13"/>
      <c r="D28" s="11"/>
      <c r="E28" s="56" t="s">
        <v>728</v>
      </c>
      <c r="F28" s="13" t="s">
        <v>206</v>
      </c>
      <c r="G28" s="11"/>
      <c r="H28" s="14">
        <f t="shared" si="4"/>
        <v>42912</v>
      </c>
      <c r="I28" s="14">
        <f t="shared" si="5"/>
        <v>42912</v>
      </c>
      <c r="J28" s="297"/>
      <c r="K28" s="297">
        <f t="shared" si="6"/>
        <v>2</v>
      </c>
      <c r="L28" s="11" t="s">
        <v>9</v>
      </c>
      <c r="M28" s="16">
        <f t="shared" si="3"/>
        <v>1</v>
      </c>
      <c r="N28" s="291"/>
      <c r="O28" s="291"/>
      <c r="P28" s="291"/>
      <c r="Q28" s="291"/>
      <c r="R28" s="291"/>
      <c r="S28" s="291"/>
      <c r="T28" s="291"/>
      <c r="U28" s="291"/>
      <c r="V28" s="291">
        <v>2</v>
      </c>
      <c r="W28" s="291"/>
      <c r="X28" s="291"/>
      <c r="Y28" s="291"/>
      <c r="Z28" s="291"/>
      <c r="AA28" s="12"/>
    </row>
    <row r="29" spans="1:27">
      <c r="A29" s="11"/>
      <c r="B29" s="12" t="str">
        <f>IF(A29="","",IFERROR(VLOOKUP(A29,Story!C:D,2,FALSE),""))</f>
        <v/>
      </c>
      <c r="C29" s="13"/>
      <c r="D29" s="11"/>
      <c r="E29" s="12"/>
      <c r="F29" s="13"/>
      <c r="G29" s="11"/>
      <c r="H29" s="14" t="str">
        <f t="shared" si="4"/>
        <v/>
      </c>
      <c r="I29" s="14" t="str">
        <f t="shared" si="5"/>
        <v/>
      </c>
      <c r="J29" s="297"/>
      <c r="K29" s="297">
        <f t="shared" ref="K29:K46" si="7">SUM(N29:Y29)</f>
        <v>0</v>
      </c>
      <c r="L29" s="11" t="s">
        <v>18</v>
      </c>
      <c r="M29" s="16">
        <f t="shared" si="3"/>
        <v>0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12"/>
    </row>
    <row r="30" spans="1:27">
      <c r="A30" s="11"/>
      <c r="B30" s="12" t="str">
        <f>IF(A30="","",IFERROR(VLOOKUP(A30,Story!C:D,2,FALSE),""))</f>
        <v/>
      </c>
      <c r="C30" s="13"/>
      <c r="D30" s="11"/>
      <c r="E30" s="12"/>
      <c r="F30" s="13"/>
      <c r="G30" s="11"/>
      <c r="H30" s="14" t="str">
        <f t="shared" si="4"/>
        <v/>
      </c>
      <c r="I30" s="14" t="str">
        <f t="shared" si="5"/>
        <v/>
      </c>
      <c r="J30" s="297"/>
      <c r="K30" s="297">
        <f t="shared" si="7"/>
        <v>0</v>
      </c>
      <c r="L30" s="11" t="s">
        <v>18</v>
      </c>
      <c r="M30" s="16">
        <f t="shared" si="3"/>
        <v>0</v>
      </c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12"/>
    </row>
    <row r="31" spans="1:27">
      <c r="A31" s="11" t="s">
        <v>118</v>
      </c>
      <c r="B31" s="12" t="str">
        <f>IF(A31="","",IFERROR(VLOOKUP(A31,Story!C:D,2,FALSE),""))</f>
        <v>需求评审会议</v>
      </c>
      <c r="C31" s="13"/>
      <c r="D31" s="11"/>
      <c r="E31" s="12"/>
      <c r="F31" s="13"/>
      <c r="G31" s="11"/>
      <c r="H31" s="14" t="str">
        <f t="shared" si="4"/>
        <v/>
      </c>
      <c r="I31" s="14" t="str">
        <f t="shared" si="5"/>
        <v/>
      </c>
      <c r="J31" s="297"/>
      <c r="K31" s="297">
        <f t="shared" si="7"/>
        <v>0</v>
      </c>
      <c r="L31" s="11" t="s">
        <v>18</v>
      </c>
      <c r="M31" s="16">
        <f t="shared" si="3"/>
        <v>0</v>
      </c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12"/>
    </row>
    <row r="32" spans="1:27">
      <c r="A32" s="11"/>
      <c r="B32" s="12" t="str">
        <f>IF(A32="","",IFERROR(VLOOKUP(A32,Story!C:D,2,FALSE),""))</f>
        <v/>
      </c>
      <c r="C32" s="13"/>
      <c r="D32" s="11" t="s">
        <v>301</v>
      </c>
      <c r="E32" s="56" t="s">
        <v>705</v>
      </c>
      <c r="F32" s="13" t="s">
        <v>82</v>
      </c>
      <c r="G32" s="11"/>
      <c r="H32" s="14">
        <f t="shared" si="4"/>
        <v>42912</v>
      </c>
      <c r="I32" s="14">
        <f t="shared" si="5"/>
        <v>42912</v>
      </c>
      <c r="J32" s="297"/>
      <c r="K32" s="297">
        <f t="shared" si="7"/>
        <v>1</v>
      </c>
      <c r="L32" s="11" t="s">
        <v>18</v>
      </c>
      <c r="M32" s="16">
        <f t="shared" si="3"/>
        <v>0</v>
      </c>
      <c r="N32" s="291"/>
      <c r="O32" s="291">
        <v>1</v>
      </c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12"/>
    </row>
    <row r="33" spans="1:27">
      <c r="A33" s="88" t="s">
        <v>114</v>
      </c>
      <c r="B33" s="12" t="str">
        <f>IF(A33="","",IFERROR(VLOOKUP(A33,Story!C:D,2,FALSE),""))</f>
        <v>迭代回顾会议</v>
      </c>
      <c r="C33" s="13"/>
      <c r="D33" s="11"/>
      <c r="E33" s="56"/>
      <c r="F33" s="13"/>
      <c r="G33" s="11"/>
      <c r="H33" s="14" t="str">
        <f t="shared" si="4"/>
        <v/>
      </c>
      <c r="I33" s="14" t="str">
        <f t="shared" si="5"/>
        <v/>
      </c>
      <c r="J33" s="297"/>
      <c r="K33" s="297">
        <f t="shared" si="7"/>
        <v>0</v>
      </c>
      <c r="L33" s="11" t="s">
        <v>18</v>
      </c>
      <c r="M33" s="16">
        <f t="shared" si="3"/>
        <v>0</v>
      </c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12"/>
    </row>
    <row r="34" spans="1:27">
      <c r="A34" s="88"/>
      <c r="B34" s="12" t="str">
        <f>IF(A34="","",IFERROR(VLOOKUP(A34,Story!C:D,2,FALSE),""))</f>
        <v/>
      </c>
      <c r="C34" s="13"/>
      <c r="D34" s="11" t="s">
        <v>301</v>
      </c>
      <c r="E34" s="56" t="s">
        <v>672</v>
      </c>
      <c r="F34" s="13" t="s">
        <v>82</v>
      </c>
      <c r="G34" s="11"/>
      <c r="H34" s="14">
        <f t="shared" si="4"/>
        <v>42912</v>
      </c>
      <c r="I34" s="14">
        <f t="shared" si="5"/>
        <v>42912</v>
      </c>
      <c r="J34" s="297"/>
      <c r="K34" s="297">
        <f t="shared" si="7"/>
        <v>1</v>
      </c>
      <c r="L34" s="11" t="s">
        <v>18</v>
      </c>
      <c r="M34" s="16">
        <f t="shared" si="3"/>
        <v>0</v>
      </c>
      <c r="N34" s="296">
        <v>1</v>
      </c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12"/>
    </row>
    <row r="35" spans="1:27">
      <c r="A35" s="88"/>
      <c r="B35" s="12" t="str">
        <f>IF(A35="","",IFERROR(VLOOKUP(A35,Story!C:D,2,FALSE),""))</f>
        <v/>
      </c>
      <c r="C35" s="13"/>
      <c r="D35" s="11" t="s">
        <v>301</v>
      </c>
      <c r="E35" s="56" t="s">
        <v>673</v>
      </c>
      <c r="F35" s="13" t="s">
        <v>82</v>
      </c>
      <c r="G35" s="11"/>
      <c r="H35" s="14">
        <f t="shared" si="4"/>
        <v>42912</v>
      </c>
      <c r="I35" s="14">
        <f t="shared" si="5"/>
        <v>42912</v>
      </c>
      <c r="J35" s="297"/>
      <c r="K35" s="297">
        <f t="shared" si="7"/>
        <v>0</v>
      </c>
      <c r="L35" s="11" t="s">
        <v>18</v>
      </c>
      <c r="M35" s="16">
        <f t="shared" si="3"/>
        <v>0</v>
      </c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12"/>
    </row>
    <row r="36" spans="1:27">
      <c r="A36" s="88" t="s">
        <v>112</v>
      </c>
      <c r="B36" s="12" t="str">
        <f>IF(A36="","",IFERROR(VLOOKUP(A36,Story!C:D,2,FALSE),""))</f>
        <v>迭代计划会议</v>
      </c>
      <c r="C36" s="13"/>
      <c r="D36" s="11"/>
      <c r="E36" s="12"/>
      <c r="F36" s="13"/>
      <c r="G36" s="11"/>
      <c r="H36" s="14" t="str">
        <f t="shared" si="4"/>
        <v/>
      </c>
      <c r="I36" s="14" t="str">
        <f t="shared" si="5"/>
        <v/>
      </c>
      <c r="J36" s="297"/>
      <c r="K36" s="297">
        <f t="shared" si="7"/>
        <v>0</v>
      </c>
      <c r="L36" s="11" t="s">
        <v>18</v>
      </c>
      <c r="M36" s="16">
        <f t="shared" si="3"/>
        <v>0</v>
      </c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12"/>
    </row>
    <row r="37" spans="1:27">
      <c r="A37" s="11"/>
      <c r="B37" s="12" t="str">
        <f>IF(A37="","",IFERROR(VLOOKUP(A37,Story!C:D,2,FALSE),""))</f>
        <v/>
      </c>
      <c r="C37" s="13"/>
      <c r="D37" s="11" t="s">
        <v>301</v>
      </c>
      <c r="E37" s="56" t="s">
        <v>674</v>
      </c>
      <c r="F37" s="13" t="s">
        <v>82</v>
      </c>
      <c r="G37" s="11"/>
      <c r="H37" s="14">
        <f t="shared" si="4"/>
        <v>42912</v>
      </c>
      <c r="I37" s="14">
        <f t="shared" si="5"/>
        <v>42912</v>
      </c>
      <c r="J37" s="297"/>
      <c r="K37" s="297">
        <f t="shared" si="7"/>
        <v>1</v>
      </c>
      <c r="L37" s="11" t="s">
        <v>18</v>
      </c>
      <c r="M37" s="16">
        <f>IF(L37="未开始",0,IF(L37="已完成",1, 0.1))</f>
        <v>0</v>
      </c>
      <c r="N37" s="291">
        <v>1</v>
      </c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12"/>
    </row>
    <row r="38" spans="1:27">
      <c r="A38" s="88" t="s">
        <v>126</v>
      </c>
      <c r="B38" s="12" t="str">
        <f>IF(A38="","",IFERROR(VLOOKUP(A38,Story!C:D,2,FALSE),""))</f>
        <v>项目管理</v>
      </c>
      <c r="C38" s="13"/>
      <c r="D38" s="11" t="s">
        <v>127</v>
      </c>
      <c r="E38" s="56" t="s">
        <v>675</v>
      </c>
      <c r="F38" s="13" t="s">
        <v>59</v>
      </c>
      <c r="G38" s="11"/>
      <c r="H38" s="14">
        <f t="shared" si="4"/>
        <v>42912</v>
      </c>
      <c r="I38" s="14">
        <f t="shared" si="5"/>
        <v>42912</v>
      </c>
      <c r="J38" s="297"/>
      <c r="K38" s="297">
        <f t="shared" si="7"/>
        <v>7.5</v>
      </c>
      <c r="L38" s="11" t="s">
        <v>18</v>
      </c>
      <c r="M38" s="16">
        <f t="shared" ref="M38:M62" si="8">IF(L38="未开始",0,IF(L38="已完成",1, 0.1))</f>
        <v>0</v>
      </c>
      <c r="N38" s="291">
        <v>5.5</v>
      </c>
      <c r="O38" s="291"/>
      <c r="P38" s="291"/>
      <c r="Q38" s="291"/>
      <c r="R38" s="291"/>
      <c r="S38" s="291"/>
      <c r="T38" s="291"/>
      <c r="U38" s="291"/>
      <c r="V38" s="291">
        <v>2</v>
      </c>
      <c r="W38" s="291"/>
      <c r="X38" s="291"/>
      <c r="Y38" s="291"/>
      <c r="Z38" s="291"/>
      <c r="AA38" s="12"/>
    </row>
    <row r="39" spans="1:27">
      <c r="A39" s="11" t="s">
        <v>622</v>
      </c>
      <c r="B39" s="12" t="str">
        <f>IF(A39="","",IFERROR(VLOOKUP(A39,Story!C:D,2,FALSE),""))</f>
        <v>公司事务</v>
      </c>
      <c r="C39" s="13"/>
      <c r="D39" s="11"/>
      <c r="E39" s="12"/>
      <c r="F39" s="13"/>
      <c r="G39" s="11"/>
      <c r="H39" s="14" t="str">
        <f t="shared" si="4"/>
        <v/>
      </c>
      <c r="I39" s="14" t="str">
        <f t="shared" si="5"/>
        <v/>
      </c>
      <c r="J39" s="297"/>
      <c r="K39" s="297">
        <f t="shared" si="7"/>
        <v>0</v>
      </c>
      <c r="L39" s="11" t="s">
        <v>18</v>
      </c>
      <c r="M39" s="16">
        <f t="shared" si="8"/>
        <v>0</v>
      </c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12"/>
    </row>
    <row r="40" spans="1:27">
      <c r="A40" s="11"/>
      <c r="B40" s="12" t="str">
        <f>IF(A40="","",IFERROR(VLOOKUP(A40,Story!C:D,2,FALSE),""))</f>
        <v/>
      </c>
      <c r="C40" s="13"/>
      <c r="D40" s="11" t="s">
        <v>301</v>
      </c>
      <c r="E40" s="56" t="s">
        <v>661</v>
      </c>
      <c r="F40" s="13" t="s">
        <v>59</v>
      </c>
      <c r="G40" s="11"/>
      <c r="H40" s="14">
        <f t="shared" si="4"/>
        <v>42912</v>
      </c>
      <c r="I40" s="14">
        <f t="shared" si="5"/>
        <v>42912</v>
      </c>
      <c r="J40" s="297"/>
      <c r="K40" s="297">
        <f t="shared" si="7"/>
        <v>10.5</v>
      </c>
      <c r="L40" s="11" t="s">
        <v>18</v>
      </c>
      <c r="M40" s="16">
        <f t="shared" si="8"/>
        <v>0</v>
      </c>
      <c r="N40" s="291"/>
      <c r="O40" s="291">
        <v>5.5</v>
      </c>
      <c r="P40" s="291"/>
      <c r="Q40" s="291"/>
      <c r="R40" s="291"/>
      <c r="S40" s="291"/>
      <c r="T40" s="291"/>
      <c r="U40" s="291">
        <v>5</v>
      </c>
      <c r="V40" s="291"/>
      <c r="W40" s="291"/>
      <c r="X40" s="291"/>
      <c r="Y40" s="291"/>
      <c r="Z40" s="291"/>
      <c r="AA40" s="12"/>
    </row>
    <row r="41" spans="1:27">
      <c r="A41" s="11"/>
      <c r="B41" s="12"/>
      <c r="C41" s="13"/>
      <c r="D41" s="11" t="s">
        <v>235</v>
      </c>
      <c r="E41" s="56" t="s">
        <v>716</v>
      </c>
      <c r="F41" s="13" t="s">
        <v>206</v>
      </c>
      <c r="G41" s="11"/>
      <c r="H41" s="14">
        <f t="shared" si="4"/>
        <v>42912</v>
      </c>
      <c r="I41" s="14">
        <f t="shared" si="5"/>
        <v>42912</v>
      </c>
      <c r="J41" s="297"/>
      <c r="K41" s="297">
        <f t="shared" si="7"/>
        <v>2</v>
      </c>
      <c r="L41" s="11" t="s">
        <v>9</v>
      </c>
      <c r="M41" s="16">
        <f t="shared" ref="M41:M42" si="9">IF(L41="未开始",0,IF(L41="已完成",1, 0.1))</f>
        <v>1</v>
      </c>
      <c r="N41" s="291"/>
      <c r="O41" s="291"/>
      <c r="P41" s="291"/>
      <c r="Q41" s="291">
        <v>2</v>
      </c>
      <c r="R41" s="291"/>
      <c r="S41" s="291"/>
      <c r="T41" s="291"/>
      <c r="U41" s="291"/>
      <c r="V41" s="291"/>
      <c r="W41" s="291"/>
      <c r="X41" s="291"/>
      <c r="Y41" s="291"/>
      <c r="Z41" s="291"/>
      <c r="AA41" s="12"/>
    </row>
    <row r="42" spans="1:27">
      <c r="A42" s="11"/>
      <c r="B42" s="12"/>
      <c r="C42" s="13"/>
      <c r="D42" s="11" t="s">
        <v>235</v>
      </c>
      <c r="E42" s="56" t="s">
        <v>722</v>
      </c>
      <c r="F42" s="13" t="s">
        <v>59</v>
      </c>
      <c r="G42" s="11"/>
      <c r="H42" s="14">
        <f t="shared" si="4"/>
        <v>42912</v>
      </c>
      <c r="I42" s="14">
        <f t="shared" si="5"/>
        <v>42912</v>
      </c>
      <c r="J42" s="297"/>
      <c r="K42" s="297">
        <f t="shared" si="7"/>
        <v>2.5</v>
      </c>
      <c r="L42" s="11" t="s">
        <v>9</v>
      </c>
      <c r="M42" s="16">
        <f t="shared" si="9"/>
        <v>1</v>
      </c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>
        <v>2</v>
      </c>
      <c r="Y42" s="291">
        <v>0.5</v>
      </c>
      <c r="Z42" s="291"/>
      <c r="AA42" s="12"/>
    </row>
    <row r="43" spans="1:27">
      <c r="A43" s="11"/>
      <c r="B43" s="12" t="str">
        <f>IF(A43="","",IFERROR(VLOOKUP(A43,Story!C:D,2,FALSE),""))</f>
        <v/>
      </c>
      <c r="C43" s="13"/>
      <c r="D43" s="24" t="s">
        <v>269</v>
      </c>
      <c r="E43" s="56" t="s">
        <v>340</v>
      </c>
      <c r="F43" s="59" t="s">
        <v>59</v>
      </c>
      <c r="G43" s="11"/>
      <c r="H43" s="14">
        <f t="shared" si="4"/>
        <v>42912</v>
      </c>
      <c r="I43" s="14">
        <f t="shared" si="5"/>
        <v>42912</v>
      </c>
      <c r="J43" s="297"/>
      <c r="K43" s="297">
        <f t="shared" si="7"/>
        <v>1</v>
      </c>
      <c r="L43" s="11" t="s">
        <v>16</v>
      </c>
      <c r="M43" s="16">
        <f t="shared" si="8"/>
        <v>0.1</v>
      </c>
      <c r="N43" s="291"/>
      <c r="O43" s="291"/>
      <c r="P43" s="291"/>
      <c r="Q43" s="291"/>
      <c r="R43" s="291"/>
      <c r="S43" s="291"/>
      <c r="T43" s="291"/>
      <c r="U43" s="291"/>
      <c r="V43" s="291"/>
      <c r="W43" s="291">
        <v>1</v>
      </c>
      <c r="X43" s="291"/>
      <c r="Y43" s="291"/>
      <c r="Z43" s="291"/>
      <c r="AA43" s="12"/>
    </row>
    <row r="44" spans="1:27">
      <c r="A44" s="11"/>
      <c r="B44" s="12" t="str">
        <f>IF(A44="","",IFERROR(VLOOKUP(A44,Story!C:D,2,FALSE),""))</f>
        <v/>
      </c>
      <c r="C44" s="13"/>
      <c r="D44" s="24" t="s">
        <v>269</v>
      </c>
      <c r="E44" s="56" t="s">
        <v>340</v>
      </c>
      <c r="F44" s="59" t="s">
        <v>77</v>
      </c>
      <c r="G44" s="11"/>
      <c r="H44" s="14">
        <f t="shared" si="4"/>
        <v>42912</v>
      </c>
      <c r="I44" s="14">
        <f t="shared" si="5"/>
        <v>42912</v>
      </c>
      <c r="J44" s="297"/>
      <c r="K44" s="297">
        <f t="shared" si="7"/>
        <v>2</v>
      </c>
      <c r="L44" s="11" t="s">
        <v>16</v>
      </c>
      <c r="M44" s="16">
        <f t="shared" si="8"/>
        <v>0.1</v>
      </c>
      <c r="N44" s="291"/>
      <c r="O44" s="291"/>
      <c r="P44" s="291"/>
      <c r="Q44" s="291"/>
      <c r="R44" s="291"/>
      <c r="S44" s="291"/>
      <c r="T44" s="291"/>
      <c r="U44" s="291"/>
      <c r="V44" s="291">
        <v>0.5</v>
      </c>
      <c r="W44" s="291">
        <v>1</v>
      </c>
      <c r="X44" s="291">
        <v>0.5</v>
      </c>
      <c r="Y44" s="291"/>
      <c r="Z44" s="291"/>
      <c r="AA44" s="12"/>
    </row>
    <row r="45" spans="1:27">
      <c r="A45" s="11"/>
      <c r="B45" s="12"/>
      <c r="C45" s="13"/>
      <c r="D45" s="24" t="s">
        <v>204</v>
      </c>
      <c r="E45" s="56" t="s">
        <v>713</v>
      </c>
      <c r="F45" s="59" t="s">
        <v>59</v>
      </c>
      <c r="G45" s="11"/>
      <c r="H45" s="14">
        <f t="shared" si="4"/>
        <v>42912</v>
      </c>
      <c r="I45" s="14">
        <f t="shared" si="5"/>
        <v>42912</v>
      </c>
      <c r="J45" s="297"/>
      <c r="K45" s="297">
        <f t="shared" si="7"/>
        <v>13.5</v>
      </c>
      <c r="L45" s="11" t="s">
        <v>9</v>
      </c>
      <c r="M45" s="16">
        <f t="shared" si="8"/>
        <v>1</v>
      </c>
      <c r="N45" s="291"/>
      <c r="O45" s="291"/>
      <c r="P45" s="291"/>
      <c r="Q45" s="291">
        <v>5.5</v>
      </c>
      <c r="R45" s="291">
        <v>8</v>
      </c>
      <c r="S45" s="291"/>
      <c r="T45" s="291"/>
      <c r="U45" s="291"/>
      <c r="V45" s="291"/>
      <c r="W45" s="291"/>
      <c r="X45" s="291"/>
      <c r="Y45" s="291"/>
      <c r="Z45" s="291"/>
      <c r="AA45" s="12"/>
    </row>
    <row r="46" spans="1:27">
      <c r="A46" s="11"/>
      <c r="B46" s="12"/>
      <c r="C46" s="13"/>
      <c r="D46" s="24" t="s">
        <v>711</v>
      </c>
      <c r="E46" s="56" t="s">
        <v>712</v>
      </c>
      <c r="F46" s="59" t="s">
        <v>59</v>
      </c>
      <c r="G46" s="11"/>
      <c r="H46" s="14"/>
      <c r="I46" s="14"/>
      <c r="J46" s="297"/>
      <c r="K46" s="297">
        <f t="shared" si="7"/>
        <v>2.5</v>
      </c>
      <c r="L46" s="11" t="s">
        <v>9</v>
      </c>
      <c r="M46" s="16">
        <f t="shared" si="8"/>
        <v>1</v>
      </c>
      <c r="N46" s="291"/>
      <c r="O46" s="291"/>
      <c r="P46" s="291"/>
      <c r="Q46" s="291">
        <v>2.5</v>
      </c>
      <c r="R46" s="291"/>
      <c r="S46" s="291"/>
      <c r="T46" s="291"/>
      <c r="U46" s="291"/>
      <c r="V46" s="291"/>
      <c r="W46" s="291"/>
      <c r="X46" s="291"/>
      <c r="Y46" s="291"/>
      <c r="Z46" s="291"/>
      <c r="AA46" s="12"/>
    </row>
    <row r="47" spans="1:27">
      <c r="A47" s="11"/>
      <c r="B47" s="12"/>
      <c r="C47" s="13"/>
      <c r="D47" s="24" t="s">
        <v>301</v>
      </c>
      <c r="E47" s="56" t="s">
        <v>730</v>
      </c>
      <c r="F47" s="59" t="s">
        <v>206</v>
      </c>
      <c r="G47" s="11"/>
      <c r="H47" s="14"/>
      <c r="I47" s="14"/>
      <c r="J47" s="297"/>
      <c r="K47" s="297"/>
      <c r="L47" s="11" t="s">
        <v>9</v>
      </c>
      <c r="M47" s="16">
        <v>1</v>
      </c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>
        <v>2</v>
      </c>
      <c r="Y47" s="291"/>
      <c r="Z47" s="291"/>
      <c r="AA47" s="12"/>
    </row>
    <row r="48" spans="1:27">
      <c r="A48" s="11"/>
      <c r="B48" s="12"/>
      <c r="C48" s="13"/>
      <c r="D48" s="24" t="s">
        <v>301</v>
      </c>
      <c r="E48" s="56" t="s">
        <v>729</v>
      </c>
      <c r="F48" s="59" t="s">
        <v>233</v>
      </c>
      <c r="G48" s="11"/>
      <c r="H48" s="14"/>
      <c r="I48" s="14"/>
      <c r="J48" s="297"/>
      <c r="K48" s="297"/>
      <c r="L48" s="11" t="s">
        <v>9</v>
      </c>
      <c r="M48" s="1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>
        <v>2</v>
      </c>
      <c r="Y48" s="291"/>
      <c r="Z48" s="291"/>
      <c r="AA48" s="12"/>
    </row>
    <row r="49" spans="1:27">
      <c r="A49" s="24" t="s">
        <v>96</v>
      </c>
      <c r="B49" s="12" t="str">
        <f>IF(A49="","",IFERROR(VLOOKUP(A49,Story!C:D,2,FALSE),""))</f>
        <v>技术协助</v>
      </c>
      <c r="C49" s="13"/>
      <c r="D49" s="11"/>
      <c r="E49" s="12"/>
      <c r="F49" s="13"/>
      <c r="G49" s="11"/>
      <c r="H49" s="14" t="str">
        <f t="shared" si="4"/>
        <v/>
      </c>
      <c r="I49" s="14" t="str">
        <f t="shared" si="5"/>
        <v/>
      </c>
      <c r="J49" s="297"/>
      <c r="K49" s="297">
        <f t="shared" ref="K49:K62" si="10">SUM(N49:Y49)</f>
        <v>0</v>
      </c>
      <c r="L49" s="11" t="s">
        <v>18</v>
      </c>
      <c r="M49" s="16">
        <f t="shared" si="8"/>
        <v>0</v>
      </c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12"/>
    </row>
    <row r="50" spans="1:27">
      <c r="A50" s="11"/>
      <c r="B50" s="12" t="str">
        <f>IF(A50="","",IFERROR(VLOOKUP(A50,Story!C:D,2,FALSE),""))</f>
        <v/>
      </c>
      <c r="C50" s="13"/>
      <c r="D50" s="11" t="s">
        <v>265</v>
      </c>
      <c r="E50" s="56" t="s">
        <v>676</v>
      </c>
      <c r="F50" s="13" t="s">
        <v>77</v>
      </c>
      <c r="G50" s="11"/>
      <c r="H50" s="14">
        <f t="shared" si="4"/>
        <v>42912</v>
      </c>
      <c r="I50" s="14">
        <f t="shared" si="5"/>
        <v>42912</v>
      </c>
      <c r="J50" s="297"/>
      <c r="K50" s="297">
        <f t="shared" si="10"/>
        <v>1.5</v>
      </c>
      <c r="L50" s="11" t="s">
        <v>9</v>
      </c>
      <c r="M50" s="16">
        <f t="shared" si="8"/>
        <v>1</v>
      </c>
      <c r="N50" s="291">
        <v>1.5</v>
      </c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12"/>
    </row>
    <row r="51" spans="1:27">
      <c r="A51" s="11"/>
      <c r="B51" s="12" t="str">
        <f>IF(A51="","",IFERROR(VLOOKUP(A51,Story!C:D,2,FALSE),""))</f>
        <v/>
      </c>
      <c r="C51" s="13"/>
      <c r="D51" s="11" t="s">
        <v>265</v>
      </c>
      <c r="E51" s="56" t="s">
        <v>677</v>
      </c>
      <c r="F51" s="13" t="s">
        <v>59</v>
      </c>
      <c r="G51" s="11"/>
      <c r="H51" s="14">
        <f t="shared" si="4"/>
        <v>42912</v>
      </c>
      <c r="I51" s="14">
        <f t="shared" si="5"/>
        <v>42912</v>
      </c>
      <c r="J51" s="297"/>
      <c r="K51" s="297">
        <f t="shared" si="10"/>
        <v>1</v>
      </c>
      <c r="L51" s="11" t="s">
        <v>18</v>
      </c>
      <c r="M51" s="16">
        <f t="shared" ref="M51" si="11">IF(L51="未开始",0,IF(L51="已完成",1, 0.1))</f>
        <v>0</v>
      </c>
      <c r="N51" s="291">
        <v>0.5</v>
      </c>
      <c r="O51" s="291"/>
      <c r="P51" s="291"/>
      <c r="Q51" s="291"/>
      <c r="R51" s="291"/>
      <c r="S51" s="291"/>
      <c r="T51" s="291"/>
      <c r="U51" s="291">
        <v>0.5</v>
      </c>
      <c r="V51" s="291"/>
      <c r="W51" s="291"/>
      <c r="X51" s="291"/>
      <c r="Y51" s="291"/>
      <c r="Z51" s="291"/>
      <c r="AA51" s="12"/>
    </row>
    <row r="52" spans="1:27">
      <c r="A52" s="11"/>
      <c r="B52" s="12" t="str">
        <f>IF(A52="","",IFERROR(VLOOKUP(A52,Story!C:D,2,FALSE),""))</f>
        <v/>
      </c>
      <c r="C52" s="13"/>
      <c r="D52" s="11" t="s">
        <v>265</v>
      </c>
      <c r="E52" s="56" t="s">
        <v>677</v>
      </c>
      <c r="F52" s="13" t="s">
        <v>77</v>
      </c>
      <c r="G52" s="11"/>
      <c r="H52" s="14">
        <f t="shared" ref="H52:H54" si="12">IF(E52="","",$H$1)</f>
        <v>42912</v>
      </c>
      <c r="I52" s="14">
        <f t="shared" ref="I52:I54" si="13">IF(E52="","",IF(H52+J52/8&gt;$I$1,$I$1,H52+J52/8))</f>
        <v>42912</v>
      </c>
      <c r="J52" s="297"/>
      <c r="K52" s="297">
        <f t="shared" si="10"/>
        <v>0</v>
      </c>
      <c r="L52" s="11" t="s">
        <v>18</v>
      </c>
      <c r="M52" s="16">
        <f t="shared" ref="M52:M54" si="14">IF(L52="未开始",0,IF(L52="已完成",1, 0.1))</f>
        <v>0</v>
      </c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12"/>
    </row>
    <row r="53" spans="1:27">
      <c r="A53" s="11"/>
      <c r="B53" s="12"/>
      <c r="C53" s="13"/>
      <c r="D53" s="11" t="s">
        <v>301</v>
      </c>
      <c r="E53" s="56" t="s">
        <v>723</v>
      </c>
      <c r="F53" s="13" t="s">
        <v>82</v>
      </c>
      <c r="G53" s="11"/>
      <c r="H53" s="14">
        <f t="shared" si="12"/>
        <v>42912</v>
      </c>
      <c r="I53" s="14">
        <f t="shared" si="13"/>
        <v>42912</v>
      </c>
      <c r="J53" s="297"/>
      <c r="K53" s="297">
        <f t="shared" si="10"/>
        <v>1</v>
      </c>
      <c r="L53" s="11" t="s">
        <v>9</v>
      </c>
      <c r="M53" s="16">
        <f t="shared" ref="M53" si="15">IF(L53="未开始",0,IF(L53="已完成",1, 0.1))</f>
        <v>1</v>
      </c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>
        <v>1</v>
      </c>
      <c r="Z53" s="291"/>
      <c r="AA53" s="12"/>
    </row>
    <row r="54" spans="1:27">
      <c r="A54" s="24" t="s">
        <v>411</v>
      </c>
      <c r="B54" s="12" t="str">
        <f>IF(A54="","",IFERROR(VLOOKUP(A54,Story!C:D,2,FALSE),""))</f>
        <v>售前：QxPlugin</v>
      </c>
      <c r="C54" s="13"/>
      <c r="D54" s="11"/>
      <c r="E54" s="56"/>
      <c r="F54" s="13"/>
      <c r="G54" s="11"/>
      <c r="H54" s="14" t="str">
        <f t="shared" si="12"/>
        <v/>
      </c>
      <c r="I54" s="14" t="str">
        <f t="shared" si="13"/>
        <v/>
      </c>
      <c r="J54" s="297"/>
      <c r="K54" s="297">
        <f t="shared" si="10"/>
        <v>0</v>
      </c>
      <c r="L54" s="11" t="s">
        <v>18</v>
      </c>
      <c r="M54" s="16">
        <f t="shared" si="14"/>
        <v>0</v>
      </c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12"/>
    </row>
    <row r="55" spans="1:27">
      <c r="A55" s="24"/>
      <c r="B55" s="12"/>
      <c r="C55" s="13"/>
      <c r="D55" s="11" t="s">
        <v>216</v>
      </c>
      <c r="E55" s="56" t="s">
        <v>714</v>
      </c>
      <c r="F55" s="13" t="s">
        <v>59</v>
      </c>
      <c r="G55" s="11"/>
      <c r="H55" s="14">
        <f t="shared" ref="H55:H60" si="16">IF(E55="","",$H$1)</f>
        <v>42912</v>
      </c>
      <c r="I55" s="14">
        <f t="shared" ref="I55:I60" si="17">IF(E55="","",IF(H55+J55/8&gt;$I$1,$I$1,H55+J55/8))</f>
        <v>42912</v>
      </c>
      <c r="J55" s="297"/>
      <c r="K55" s="297">
        <f t="shared" si="10"/>
        <v>5.5</v>
      </c>
      <c r="L55" s="11" t="s">
        <v>9</v>
      </c>
      <c r="M55" s="16">
        <f t="shared" ref="M55:M57" si="18">IF(L55="未开始",0,IF(L55="已完成",1, 0.1))</f>
        <v>1</v>
      </c>
      <c r="N55" s="291"/>
      <c r="O55" s="291"/>
      <c r="P55" s="291">
        <v>5.5</v>
      </c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12"/>
    </row>
    <row r="56" spans="1:27">
      <c r="A56" s="24"/>
      <c r="B56" s="12"/>
      <c r="C56" s="13"/>
      <c r="D56" s="11" t="s">
        <v>204</v>
      </c>
      <c r="E56" s="56" t="s">
        <v>719</v>
      </c>
      <c r="F56" s="13" t="s">
        <v>59</v>
      </c>
      <c r="G56" s="11" t="s">
        <v>218</v>
      </c>
      <c r="H56" s="14">
        <v>42920</v>
      </c>
      <c r="I56" s="14">
        <f t="shared" si="17"/>
        <v>42920</v>
      </c>
      <c r="J56" s="297"/>
      <c r="K56" s="297">
        <f t="shared" si="10"/>
        <v>13.5</v>
      </c>
      <c r="L56" s="11" t="s">
        <v>16</v>
      </c>
      <c r="M56" s="16">
        <f t="shared" ref="M56" si="19">IF(L56="未开始",0,IF(L56="已完成",1, 0.1))</f>
        <v>0.1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>
        <v>3</v>
      </c>
      <c r="X56" s="291">
        <v>4</v>
      </c>
      <c r="Y56" s="291">
        <v>6.5</v>
      </c>
      <c r="Z56" s="291"/>
      <c r="AA56" s="12"/>
    </row>
    <row r="57" spans="1:27">
      <c r="A57" s="24"/>
      <c r="B57" s="12"/>
      <c r="C57" s="13"/>
      <c r="D57" s="11" t="s">
        <v>301</v>
      </c>
      <c r="E57" s="56" t="s">
        <v>718</v>
      </c>
      <c r="F57" s="13" t="s">
        <v>59</v>
      </c>
      <c r="G57" s="11"/>
      <c r="H57" s="14">
        <f t="shared" si="16"/>
        <v>42912</v>
      </c>
      <c r="I57" s="14">
        <f t="shared" si="17"/>
        <v>42912</v>
      </c>
      <c r="J57" s="297"/>
      <c r="K57" s="297">
        <f t="shared" si="10"/>
        <v>3</v>
      </c>
      <c r="L57" s="11" t="s">
        <v>9</v>
      </c>
      <c r="M57" s="16">
        <f t="shared" si="18"/>
        <v>1</v>
      </c>
      <c r="N57" s="291"/>
      <c r="O57" s="291"/>
      <c r="P57" s="291"/>
      <c r="Q57" s="291"/>
      <c r="R57" s="291"/>
      <c r="S57" s="291"/>
      <c r="T57" s="291"/>
      <c r="U57" s="291"/>
      <c r="V57" s="291">
        <v>3</v>
      </c>
      <c r="W57" s="291"/>
      <c r="X57" s="291"/>
      <c r="Y57" s="291"/>
      <c r="Z57" s="291"/>
      <c r="AA57" s="12"/>
    </row>
    <row r="58" spans="1:27">
      <c r="A58" s="24"/>
      <c r="B58" s="12"/>
      <c r="C58" s="13"/>
      <c r="D58" s="11" t="s">
        <v>216</v>
      </c>
      <c r="E58" s="56" t="s">
        <v>721</v>
      </c>
      <c r="F58" s="13" t="s">
        <v>59</v>
      </c>
      <c r="G58" s="11"/>
      <c r="H58" s="14">
        <f t="shared" si="16"/>
        <v>42912</v>
      </c>
      <c r="I58" s="14">
        <f t="shared" si="17"/>
        <v>42912</v>
      </c>
      <c r="J58" s="297"/>
      <c r="K58" s="297">
        <f t="shared" si="10"/>
        <v>2</v>
      </c>
      <c r="L58" s="11" t="s">
        <v>9</v>
      </c>
      <c r="M58" s="16">
        <f t="shared" ref="M58" si="20">IF(L58="未开始",0,IF(L58="已完成",1, 0.1))</f>
        <v>1</v>
      </c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>
        <v>2</v>
      </c>
      <c r="Y58" s="291"/>
      <c r="Z58" s="291"/>
      <c r="AA58" s="12"/>
    </row>
    <row r="59" spans="1:27">
      <c r="A59" s="24"/>
      <c r="B59" s="12"/>
      <c r="C59" s="13"/>
      <c r="D59" s="11" t="s">
        <v>216</v>
      </c>
      <c r="E59" s="56" t="s">
        <v>715</v>
      </c>
      <c r="F59" s="13" t="s">
        <v>59</v>
      </c>
      <c r="G59" s="11"/>
      <c r="H59" s="14">
        <f t="shared" si="16"/>
        <v>42912</v>
      </c>
      <c r="I59" s="14">
        <f t="shared" si="17"/>
        <v>42912</v>
      </c>
      <c r="J59" s="297"/>
      <c r="K59" s="297">
        <f t="shared" si="10"/>
        <v>2.5</v>
      </c>
      <c r="L59" s="11" t="s">
        <v>9</v>
      </c>
      <c r="M59" s="16">
        <f t="shared" ref="M59" si="21">IF(L59="未开始",0,IF(L59="已完成",1, 0.1))</f>
        <v>1</v>
      </c>
      <c r="N59" s="291"/>
      <c r="O59" s="291"/>
      <c r="P59" s="291">
        <v>2.5</v>
      </c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12"/>
    </row>
    <row r="60" spans="1:27">
      <c r="A60" s="24"/>
      <c r="B60" s="12"/>
      <c r="C60" s="13"/>
      <c r="D60" s="11" t="s">
        <v>216</v>
      </c>
      <c r="E60" s="56" t="s">
        <v>720</v>
      </c>
      <c r="F60" s="59" t="s">
        <v>717</v>
      </c>
      <c r="G60" s="11" t="s">
        <v>194</v>
      </c>
      <c r="H60" s="14">
        <f t="shared" si="16"/>
        <v>42912</v>
      </c>
      <c r="I60" s="14">
        <f t="shared" si="17"/>
        <v>42912</v>
      </c>
      <c r="J60" s="297"/>
      <c r="K60" s="297">
        <f t="shared" si="10"/>
        <v>6.5</v>
      </c>
      <c r="L60" s="11" t="s">
        <v>16</v>
      </c>
      <c r="M60" s="16">
        <f t="shared" ref="M60" si="22">IF(L60="未开始",0,IF(L60="已完成",1, 0.1))</f>
        <v>0.1</v>
      </c>
      <c r="N60" s="291"/>
      <c r="O60" s="291"/>
      <c r="P60" s="291"/>
      <c r="Q60" s="291"/>
      <c r="R60" s="291"/>
      <c r="S60" s="291"/>
      <c r="T60" s="291"/>
      <c r="U60" s="291">
        <v>2.5</v>
      </c>
      <c r="V60" s="291"/>
      <c r="W60" s="291">
        <v>4</v>
      </c>
      <c r="X60" s="291"/>
      <c r="Y60" s="291"/>
      <c r="Z60" s="291"/>
      <c r="AA60" s="12"/>
    </row>
    <row r="61" spans="1:27">
      <c r="A61" s="24"/>
      <c r="B61" s="12"/>
      <c r="C61" s="13"/>
      <c r="D61" s="11" t="s">
        <v>216</v>
      </c>
      <c r="E61" s="56" t="s">
        <v>720</v>
      </c>
      <c r="F61" s="59" t="s">
        <v>206</v>
      </c>
      <c r="G61" s="11" t="s">
        <v>194</v>
      </c>
      <c r="H61" s="14">
        <f t="shared" ref="H61" si="23">IF(E61="","",$H$1)</f>
        <v>42912</v>
      </c>
      <c r="I61" s="14">
        <f t="shared" ref="I61" si="24">IF(E61="","",IF(H61+J61/8&gt;$I$1,$I$1,H61+J61/8))</f>
        <v>42912</v>
      </c>
      <c r="J61" s="297"/>
      <c r="K61" s="297">
        <f t="shared" si="10"/>
        <v>21</v>
      </c>
      <c r="L61" s="11" t="s">
        <v>16</v>
      </c>
      <c r="M61" s="16">
        <f t="shared" ref="M61" si="25">IF(L61="未开始",0,IF(L61="已完成",1, 0.1))</f>
        <v>0.1</v>
      </c>
      <c r="N61" s="291"/>
      <c r="O61" s="291"/>
      <c r="P61" s="291"/>
      <c r="Q61" s="291"/>
      <c r="R61" s="291"/>
      <c r="S61" s="291"/>
      <c r="T61" s="291"/>
      <c r="U61" s="291"/>
      <c r="V61" s="291"/>
      <c r="W61" s="291">
        <v>8</v>
      </c>
      <c r="X61" s="291">
        <v>6</v>
      </c>
      <c r="Y61" s="291">
        <v>7</v>
      </c>
      <c r="Z61" s="291">
        <v>8</v>
      </c>
      <c r="AA61" s="12"/>
    </row>
    <row r="62" spans="1:27">
      <c r="A62" s="11"/>
      <c r="B62" s="12" t="str">
        <f>IF(A62="","",IFERROR(VLOOKUP(A62,Story!C:D,2,FALSE),""))</f>
        <v/>
      </c>
      <c r="C62" s="13"/>
      <c r="D62" s="11" t="s">
        <v>216</v>
      </c>
      <c r="E62" s="56" t="s">
        <v>706</v>
      </c>
      <c r="F62" s="13" t="s">
        <v>59</v>
      </c>
      <c r="G62" s="11"/>
      <c r="H62" s="14">
        <f t="shared" si="4"/>
        <v>42912</v>
      </c>
      <c r="I62" s="14">
        <f t="shared" ref="I62" si="26">IF(E62="","",IF(H62+J62/8&gt;$I$1,$I$1,H62+J62/8))</f>
        <v>42912</v>
      </c>
      <c r="J62" s="297"/>
      <c r="K62" s="297">
        <f t="shared" si="10"/>
        <v>1.5</v>
      </c>
      <c r="L62" s="11" t="s">
        <v>18</v>
      </c>
      <c r="M62" s="16">
        <f t="shared" si="8"/>
        <v>0</v>
      </c>
      <c r="N62" s="291"/>
      <c r="O62" s="291">
        <v>1.5</v>
      </c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12"/>
    </row>
    <row r="63" spans="1:27" s="4" customFormat="1">
      <c r="A63" s="540" t="s">
        <v>238</v>
      </c>
      <c r="B63" s="541"/>
      <c r="C63" s="541"/>
      <c r="D63" s="541"/>
      <c r="E63" s="541"/>
      <c r="F63" s="541"/>
      <c r="G63" s="541"/>
      <c r="H63" s="541"/>
      <c r="I63" s="542"/>
      <c r="J63" s="298">
        <f>SUM(J4:J62)</f>
        <v>0</v>
      </c>
      <c r="K63" s="298">
        <f>SUM(K4:K62)</f>
        <v>372</v>
      </c>
      <c r="L63" s="574"/>
      <c r="M63" s="575"/>
      <c r="N63" s="290" t="str">
        <f>MID("一二三四五六日",WEEKDAY($H$1,2),1)</f>
        <v>一</v>
      </c>
      <c r="O63" s="290" t="str">
        <f t="shared" ref="O63:Z63" si="27">MID("一二三四五六日",WEEKDAY($H$1+(COLUMN(O62)-COLUMN($N$2)),2),1)</f>
        <v>二</v>
      </c>
      <c r="P63" s="290" t="str">
        <f t="shared" si="27"/>
        <v>三</v>
      </c>
      <c r="Q63" s="290" t="str">
        <f t="shared" si="27"/>
        <v>四</v>
      </c>
      <c r="R63" s="290" t="str">
        <f t="shared" si="27"/>
        <v>五</v>
      </c>
      <c r="S63" s="290" t="str">
        <f t="shared" si="27"/>
        <v>六</v>
      </c>
      <c r="T63" s="290" t="str">
        <f t="shared" si="27"/>
        <v>日</v>
      </c>
      <c r="U63" s="290" t="str">
        <f t="shared" si="27"/>
        <v>一</v>
      </c>
      <c r="V63" s="290" t="str">
        <f t="shared" si="27"/>
        <v>二</v>
      </c>
      <c r="W63" s="290" t="str">
        <f t="shared" si="27"/>
        <v>三</v>
      </c>
      <c r="X63" s="290" t="str">
        <f t="shared" si="27"/>
        <v>四</v>
      </c>
      <c r="Y63" s="290" t="str">
        <f t="shared" si="27"/>
        <v>五</v>
      </c>
      <c r="Z63" s="290" t="str">
        <f t="shared" si="27"/>
        <v>六</v>
      </c>
      <c r="AA63" s="133"/>
    </row>
    <row r="64" spans="1:27">
      <c r="J64" s="299">
        <f t="shared" ref="J64:K69" si="28">SUMPRODUCT(($F$4:$F$62=K64)*(J$4:J$62))+J$70</f>
        <v>0</v>
      </c>
      <c r="K64" s="299">
        <f t="shared" si="28"/>
        <v>80</v>
      </c>
      <c r="L64" s="557" t="s">
        <v>59</v>
      </c>
      <c r="M64" s="557"/>
      <c r="N64" s="291">
        <f t="shared" ref="N64:Y69" si="29">SUMPRODUCT(($F$4:$F$62=$L64)*(N$4:N$62))+N$70</f>
        <v>8</v>
      </c>
      <c r="O64" s="291">
        <f t="shared" si="29"/>
        <v>8</v>
      </c>
      <c r="P64" s="291">
        <f t="shared" si="29"/>
        <v>8</v>
      </c>
      <c r="Q64" s="291">
        <f t="shared" si="29"/>
        <v>8</v>
      </c>
      <c r="R64" s="291">
        <f t="shared" si="29"/>
        <v>8</v>
      </c>
      <c r="S64" s="291">
        <f t="shared" si="29"/>
        <v>0</v>
      </c>
      <c r="T64" s="291">
        <f t="shared" si="29"/>
        <v>0</v>
      </c>
      <c r="U64" s="291">
        <f t="shared" si="29"/>
        <v>8</v>
      </c>
      <c r="V64" s="291">
        <f t="shared" si="29"/>
        <v>8</v>
      </c>
      <c r="W64" s="291">
        <f t="shared" si="29"/>
        <v>8</v>
      </c>
      <c r="X64" s="291">
        <f t="shared" si="29"/>
        <v>8</v>
      </c>
      <c r="Y64" s="291">
        <f t="shared" si="29"/>
        <v>8</v>
      </c>
      <c r="Z64" s="351"/>
    </row>
    <row r="65" spans="7:26">
      <c r="J65" s="299">
        <f t="shared" si="28"/>
        <v>0</v>
      </c>
      <c r="K65" s="299">
        <f t="shared" si="28"/>
        <v>78</v>
      </c>
      <c r="L65" s="557" t="s">
        <v>206</v>
      </c>
      <c r="M65" s="557"/>
      <c r="N65" s="291">
        <f t="shared" si="29"/>
        <v>8</v>
      </c>
      <c r="O65" s="291">
        <f t="shared" si="29"/>
        <v>8</v>
      </c>
      <c r="P65" s="291">
        <f t="shared" si="29"/>
        <v>8</v>
      </c>
      <c r="Q65" s="291">
        <f t="shared" si="29"/>
        <v>8</v>
      </c>
      <c r="R65" s="291">
        <f t="shared" si="29"/>
        <v>8</v>
      </c>
      <c r="S65" s="291">
        <f t="shared" si="29"/>
        <v>0</v>
      </c>
      <c r="T65" s="291">
        <f t="shared" si="29"/>
        <v>0</v>
      </c>
      <c r="U65" s="291">
        <f t="shared" si="29"/>
        <v>8</v>
      </c>
      <c r="V65" s="291">
        <f t="shared" si="29"/>
        <v>8</v>
      </c>
      <c r="W65" s="291">
        <f t="shared" si="29"/>
        <v>8</v>
      </c>
      <c r="X65" s="291">
        <f t="shared" si="29"/>
        <v>8</v>
      </c>
      <c r="Y65" s="291">
        <f t="shared" si="29"/>
        <v>8</v>
      </c>
      <c r="Z65" s="291">
        <f>SUMPRODUCT(($F$4:$F$62=$L65)*(Z$4:Z$62))+Z$70</f>
        <v>8</v>
      </c>
    </row>
    <row r="66" spans="7:26">
      <c r="G66" s="105"/>
      <c r="H66" s="105"/>
      <c r="J66" s="299">
        <f t="shared" si="28"/>
        <v>0</v>
      </c>
      <c r="K66" s="299">
        <f t="shared" si="28"/>
        <v>4</v>
      </c>
      <c r="L66" s="557" t="s">
        <v>285</v>
      </c>
      <c r="M66" s="557"/>
      <c r="N66" s="291">
        <f t="shared" si="29"/>
        <v>2</v>
      </c>
      <c r="O66" s="291">
        <f t="shared" si="29"/>
        <v>1</v>
      </c>
      <c r="P66" s="291">
        <f t="shared" si="29"/>
        <v>0</v>
      </c>
      <c r="Q66" s="291">
        <f t="shared" si="29"/>
        <v>0</v>
      </c>
      <c r="R66" s="291">
        <f t="shared" si="29"/>
        <v>0</v>
      </c>
      <c r="S66" s="291">
        <f t="shared" si="29"/>
        <v>0</v>
      </c>
      <c r="T66" s="291">
        <f t="shared" si="29"/>
        <v>0</v>
      </c>
      <c r="U66" s="291">
        <f t="shared" si="29"/>
        <v>0</v>
      </c>
      <c r="V66" s="291">
        <f t="shared" si="29"/>
        <v>0</v>
      </c>
      <c r="W66" s="291">
        <f t="shared" si="29"/>
        <v>0</v>
      </c>
      <c r="X66" s="291">
        <f t="shared" si="29"/>
        <v>0</v>
      </c>
      <c r="Y66" s="291">
        <f t="shared" si="29"/>
        <v>1</v>
      </c>
      <c r="Z66" s="351"/>
    </row>
    <row r="67" spans="7:26">
      <c r="G67" s="105"/>
      <c r="H67" s="105"/>
      <c r="J67" s="299">
        <f t="shared" si="28"/>
        <v>0</v>
      </c>
      <c r="K67" s="299">
        <f t="shared" si="28"/>
        <v>67</v>
      </c>
      <c r="L67" s="557" t="s">
        <v>30</v>
      </c>
      <c r="M67" s="557"/>
      <c r="N67" s="291">
        <f t="shared" si="29"/>
        <v>8</v>
      </c>
      <c r="O67" s="291">
        <f t="shared" si="29"/>
        <v>8</v>
      </c>
      <c r="P67" s="291">
        <f t="shared" si="29"/>
        <v>8</v>
      </c>
      <c r="Q67" s="291">
        <f t="shared" si="29"/>
        <v>8</v>
      </c>
      <c r="R67" s="291">
        <f t="shared" si="29"/>
        <v>8</v>
      </c>
      <c r="S67" s="291">
        <f t="shared" si="29"/>
        <v>0</v>
      </c>
      <c r="T67" s="291">
        <f t="shared" si="29"/>
        <v>0</v>
      </c>
      <c r="U67" s="291">
        <f t="shared" si="29"/>
        <v>8</v>
      </c>
      <c r="V67" s="291">
        <f t="shared" si="29"/>
        <v>8</v>
      </c>
      <c r="W67" s="291">
        <f t="shared" si="29"/>
        <v>8</v>
      </c>
      <c r="X67" s="291">
        <f t="shared" si="29"/>
        <v>8</v>
      </c>
      <c r="Y67" s="291">
        <f t="shared" si="29"/>
        <v>8</v>
      </c>
      <c r="Z67" s="351"/>
    </row>
    <row r="68" spans="7:26">
      <c r="G68" s="105"/>
      <c r="H68" s="105"/>
      <c r="J68" s="299">
        <f t="shared" si="28"/>
        <v>0</v>
      </c>
      <c r="K68" s="299">
        <f t="shared" si="28"/>
        <v>78</v>
      </c>
      <c r="L68" s="557" t="s">
        <v>233</v>
      </c>
      <c r="M68" s="557"/>
      <c r="N68" s="291">
        <f t="shared" si="29"/>
        <v>8</v>
      </c>
      <c r="O68" s="291">
        <f t="shared" si="29"/>
        <v>8</v>
      </c>
      <c r="P68" s="291">
        <f t="shared" si="29"/>
        <v>8</v>
      </c>
      <c r="Q68" s="291">
        <f t="shared" si="29"/>
        <v>8</v>
      </c>
      <c r="R68" s="291">
        <f t="shared" si="29"/>
        <v>8</v>
      </c>
      <c r="S68" s="291">
        <f t="shared" si="29"/>
        <v>0</v>
      </c>
      <c r="T68" s="291">
        <f t="shared" si="29"/>
        <v>0</v>
      </c>
      <c r="U68" s="291">
        <f t="shared" si="29"/>
        <v>8</v>
      </c>
      <c r="V68" s="291">
        <f t="shared" si="29"/>
        <v>8</v>
      </c>
      <c r="W68" s="291">
        <f t="shared" si="29"/>
        <v>8</v>
      </c>
      <c r="X68" s="291">
        <f t="shared" si="29"/>
        <v>8</v>
      </c>
      <c r="Y68" s="291">
        <f t="shared" si="29"/>
        <v>8</v>
      </c>
      <c r="Z68" s="351"/>
    </row>
    <row r="69" spans="7:26">
      <c r="G69" s="105"/>
      <c r="H69" s="105"/>
      <c r="J69" s="299">
        <f t="shared" si="28"/>
        <v>0</v>
      </c>
      <c r="K69" s="299">
        <f t="shared" si="28"/>
        <v>85</v>
      </c>
      <c r="L69" s="557" t="s">
        <v>77</v>
      </c>
      <c r="M69" s="557"/>
      <c r="N69" s="291">
        <f t="shared" si="29"/>
        <v>8</v>
      </c>
      <c r="O69" s="291">
        <f t="shared" si="29"/>
        <v>8</v>
      </c>
      <c r="P69" s="291">
        <f t="shared" si="29"/>
        <v>8</v>
      </c>
      <c r="Q69" s="291">
        <f t="shared" si="29"/>
        <v>8</v>
      </c>
      <c r="R69" s="291">
        <f t="shared" si="29"/>
        <v>8</v>
      </c>
      <c r="S69" s="291">
        <f t="shared" si="29"/>
        <v>6</v>
      </c>
      <c r="T69" s="291">
        <f t="shared" si="29"/>
        <v>0</v>
      </c>
      <c r="U69" s="291">
        <f t="shared" si="29"/>
        <v>8</v>
      </c>
      <c r="V69" s="291">
        <f t="shared" si="29"/>
        <v>8</v>
      </c>
      <c r="W69" s="291">
        <f t="shared" si="29"/>
        <v>8</v>
      </c>
      <c r="X69" s="291">
        <f t="shared" si="29"/>
        <v>7</v>
      </c>
      <c r="Y69" s="291">
        <f t="shared" si="29"/>
        <v>8</v>
      </c>
      <c r="Z69" s="351"/>
    </row>
    <row r="70" spans="7:26">
      <c r="G70" s="105"/>
      <c r="H70" s="105"/>
      <c r="J70" s="299">
        <f>SUMPRODUCT(($F$4:$F$62=K70)*(J$4:J$62))</f>
        <v>0</v>
      </c>
      <c r="K70" s="299">
        <f>SUMPRODUCT(($F$4:$F$62=L70)*(K$4:K$62))</f>
        <v>4</v>
      </c>
      <c r="L70" s="557" t="s">
        <v>82</v>
      </c>
      <c r="M70" s="557"/>
      <c r="N70" s="291">
        <f t="shared" ref="N70:Y70" si="30">SUMPRODUCT(($F$4:$F$62=$L70)*(N$4:N$62))</f>
        <v>2</v>
      </c>
      <c r="O70" s="291">
        <f t="shared" si="30"/>
        <v>1</v>
      </c>
      <c r="P70" s="291">
        <f t="shared" si="30"/>
        <v>0</v>
      </c>
      <c r="Q70" s="291">
        <f t="shared" si="30"/>
        <v>0</v>
      </c>
      <c r="R70" s="291">
        <f t="shared" si="30"/>
        <v>0</v>
      </c>
      <c r="S70" s="291">
        <f t="shared" si="30"/>
        <v>0</v>
      </c>
      <c r="T70" s="291">
        <f t="shared" si="30"/>
        <v>0</v>
      </c>
      <c r="U70" s="291">
        <f t="shared" si="30"/>
        <v>0</v>
      </c>
      <c r="V70" s="291">
        <f t="shared" si="30"/>
        <v>0</v>
      </c>
      <c r="W70" s="291">
        <f t="shared" si="30"/>
        <v>0</v>
      </c>
      <c r="X70" s="291">
        <f t="shared" si="30"/>
        <v>0</v>
      </c>
      <c r="Y70" s="291">
        <f t="shared" si="30"/>
        <v>1</v>
      </c>
      <c r="Z70" s="351"/>
    </row>
    <row r="71" spans="7:26">
      <c r="G71" s="105"/>
      <c r="H71" s="105"/>
      <c r="L71" s="581" t="s">
        <v>625</v>
      </c>
      <c r="M71" s="104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351"/>
    </row>
    <row r="72" spans="7:26">
      <c r="G72" s="105"/>
      <c r="H72" s="105"/>
      <c r="L72" s="581"/>
      <c r="M72" s="104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351"/>
    </row>
    <row r="73" spans="7:26">
      <c r="G73" s="105"/>
      <c r="H73" s="105"/>
      <c r="L73" s="581"/>
      <c r="M73" s="104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351"/>
    </row>
    <row r="74" spans="7:26">
      <c r="L74" s="581"/>
      <c r="M74" s="104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351"/>
    </row>
    <row r="75" spans="7:26">
      <c r="L75" s="581"/>
      <c r="M75" s="104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351"/>
    </row>
    <row r="76" spans="7:26">
      <c r="L76" s="581"/>
      <c r="M76" s="104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351"/>
    </row>
    <row r="77" spans="7:26"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spans="7:26">
      <c r="P78" s="294"/>
      <c r="Q78" s="294"/>
      <c r="R78" s="294"/>
      <c r="S78" s="294"/>
      <c r="T78" s="294"/>
      <c r="U78" s="294"/>
      <c r="V78" s="294"/>
      <c r="W78" s="294"/>
      <c r="X78" s="294"/>
    </row>
    <row r="79" spans="7:26">
      <c r="P79" s="294"/>
      <c r="Q79" s="294"/>
      <c r="R79" s="294"/>
      <c r="S79" s="294"/>
      <c r="T79" s="294"/>
      <c r="U79" s="294"/>
      <c r="V79" s="294"/>
      <c r="W79" s="294"/>
      <c r="X79" s="294"/>
    </row>
    <row r="80" spans="7:26">
      <c r="P80" s="294"/>
      <c r="Q80" s="294"/>
      <c r="R80" s="294"/>
      <c r="S80" s="294"/>
      <c r="T80" s="294"/>
      <c r="U80" s="294"/>
      <c r="V80" s="294"/>
      <c r="W80" s="294"/>
      <c r="X80" s="294"/>
    </row>
    <row r="81" spans="1:37">
      <c r="P81" s="294"/>
      <c r="Q81" s="294"/>
      <c r="R81" s="294"/>
      <c r="S81" s="294"/>
      <c r="T81" s="294"/>
      <c r="U81" s="294"/>
      <c r="V81" s="294"/>
      <c r="W81" s="294"/>
      <c r="X81" s="294"/>
    </row>
    <row r="82" spans="1:37">
      <c r="N82" s="294"/>
      <c r="O82" s="294"/>
      <c r="P82" s="294"/>
      <c r="Q82" s="294"/>
      <c r="R82" s="294"/>
      <c r="S82" s="294"/>
      <c r="T82" s="294"/>
      <c r="U82" s="294"/>
      <c r="V82" s="294"/>
      <c r="W82" s="294"/>
    </row>
    <row r="83" spans="1:37">
      <c r="N83" s="294"/>
      <c r="O83" s="294"/>
      <c r="P83" s="294"/>
      <c r="Q83" s="294"/>
      <c r="R83" s="294"/>
      <c r="S83" s="294"/>
      <c r="T83" s="294"/>
      <c r="U83" s="294"/>
      <c r="V83" s="294"/>
      <c r="W83" s="294"/>
    </row>
    <row r="84" spans="1:37">
      <c r="N84" s="294"/>
      <c r="O84" s="294"/>
      <c r="P84" s="294"/>
      <c r="Q84" s="294"/>
      <c r="R84" s="294"/>
      <c r="S84" s="294"/>
      <c r="T84" s="294"/>
      <c r="U84" s="294"/>
      <c r="V84" s="294"/>
      <c r="W84" s="294"/>
    </row>
    <row r="85" spans="1:37" s="5" customFormat="1">
      <c r="A85"/>
      <c r="B85"/>
      <c r="D85"/>
      <c r="E85"/>
      <c r="G85"/>
      <c r="H85"/>
      <c r="I85"/>
      <c r="J85" s="294"/>
      <c r="K85" s="294"/>
      <c r="L85"/>
      <c r="M85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6"/>
      <c r="Y85" s="296"/>
      <c r="Z85" s="296"/>
      <c r="AA85"/>
      <c r="AB85"/>
      <c r="AC85"/>
      <c r="AD85"/>
      <c r="AE85"/>
      <c r="AF85"/>
      <c r="AG85"/>
      <c r="AH85"/>
      <c r="AI85"/>
      <c r="AJ85"/>
      <c r="AK85"/>
    </row>
    <row r="86" spans="1:37">
      <c r="N86" s="294"/>
      <c r="O86" s="294"/>
      <c r="P86" s="294"/>
      <c r="Q86" s="294"/>
      <c r="R86" s="294"/>
      <c r="S86" s="294"/>
      <c r="T86" s="294"/>
      <c r="U86" s="294"/>
      <c r="V86" s="294"/>
      <c r="W86" s="294"/>
    </row>
    <row r="87" spans="1:37">
      <c r="N87" s="294"/>
      <c r="O87" s="294"/>
      <c r="P87" s="294"/>
      <c r="Q87" s="294"/>
      <c r="R87" s="294"/>
      <c r="S87" s="294"/>
      <c r="T87" s="294"/>
      <c r="U87" s="294"/>
      <c r="V87" s="294"/>
      <c r="W87" s="294"/>
    </row>
    <row r="88" spans="1:37">
      <c r="N88" s="294"/>
      <c r="O88" s="294"/>
      <c r="P88" s="294"/>
      <c r="Q88" s="294"/>
      <c r="R88" s="294"/>
      <c r="S88" s="294"/>
      <c r="T88" s="294"/>
      <c r="U88" s="294"/>
      <c r="V88" s="294"/>
      <c r="W88" s="294"/>
    </row>
    <row r="89" spans="1:37">
      <c r="N89" s="294"/>
      <c r="O89" s="294"/>
      <c r="P89" s="294"/>
      <c r="Q89" s="294"/>
      <c r="R89" s="294"/>
      <c r="S89" s="294"/>
      <c r="T89" s="294"/>
      <c r="U89" s="294"/>
      <c r="V89" s="294"/>
      <c r="W89" s="294"/>
    </row>
    <row r="90" spans="1:37">
      <c r="N90" s="294"/>
      <c r="O90" s="294"/>
      <c r="P90" s="294"/>
      <c r="Q90" s="294"/>
      <c r="R90" s="294"/>
      <c r="S90" s="294"/>
      <c r="T90" s="294"/>
      <c r="U90" s="294"/>
      <c r="V90" s="294"/>
      <c r="W90" s="294"/>
    </row>
    <row r="91" spans="1:37" s="122" customFormat="1">
      <c r="A91"/>
      <c r="B91"/>
      <c r="C91" s="5"/>
      <c r="D91"/>
      <c r="E91"/>
      <c r="F91" s="5"/>
      <c r="G91"/>
      <c r="H91"/>
      <c r="I91"/>
      <c r="J91" s="294"/>
      <c r="K91" s="294"/>
      <c r="L91"/>
      <c r="M91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6"/>
      <c r="Y91" s="296"/>
      <c r="Z91" s="296"/>
      <c r="AA91"/>
      <c r="AB91"/>
      <c r="AC91"/>
      <c r="AD91"/>
      <c r="AE91"/>
      <c r="AF91"/>
      <c r="AG91"/>
      <c r="AH91"/>
      <c r="AI91"/>
      <c r="AJ91"/>
      <c r="AK91"/>
    </row>
    <row r="92" spans="1:37" s="122" customFormat="1">
      <c r="A92"/>
      <c r="B92"/>
      <c r="C92" s="5"/>
      <c r="D92"/>
      <c r="E92"/>
      <c r="F92" s="5"/>
      <c r="G92"/>
      <c r="H92"/>
      <c r="I92"/>
      <c r="J92" s="294"/>
      <c r="K92" s="294"/>
      <c r="L92"/>
      <c r="M92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6"/>
      <c r="Y92" s="296"/>
      <c r="Z92" s="296"/>
      <c r="AA92"/>
      <c r="AB92"/>
      <c r="AC92"/>
      <c r="AD92"/>
      <c r="AE92"/>
      <c r="AF92"/>
      <c r="AG92"/>
      <c r="AH92"/>
      <c r="AI92"/>
      <c r="AJ92"/>
      <c r="AK92"/>
    </row>
    <row r="93" spans="1:37" s="122" customFormat="1">
      <c r="A93"/>
      <c r="B93"/>
      <c r="C93" s="5"/>
      <c r="D93"/>
      <c r="E93"/>
      <c r="F93" s="5"/>
      <c r="G93"/>
      <c r="H93"/>
      <c r="I93"/>
      <c r="J93" s="294"/>
      <c r="K93" s="294"/>
      <c r="L93"/>
      <c r="M93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6"/>
      <c r="Y93" s="296"/>
      <c r="Z93" s="296"/>
      <c r="AA93"/>
      <c r="AB93"/>
      <c r="AC93"/>
      <c r="AD93"/>
      <c r="AE93"/>
      <c r="AF93"/>
      <c r="AG93"/>
      <c r="AH93"/>
      <c r="AI93"/>
      <c r="AJ93"/>
      <c r="AK93"/>
    </row>
    <row r="94" spans="1:37" s="122" customFormat="1">
      <c r="A94"/>
      <c r="B94"/>
      <c r="C94" s="5"/>
      <c r="D94"/>
      <c r="E94"/>
      <c r="F94" s="5"/>
      <c r="G94"/>
      <c r="H94"/>
      <c r="I94"/>
      <c r="J94" s="294"/>
      <c r="K94" s="294"/>
      <c r="L94"/>
      <c r="M94"/>
      <c r="N94" s="294"/>
      <c r="O94" s="294"/>
      <c r="P94" s="294"/>
      <c r="Q94" s="294"/>
      <c r="R94" s="294"/>
      <c r="S94" s="294"/>
      <c r="T94" s="294"/>
      <c r="U94" s="294"/>
      <c r="V94" s="294"/>
      <c r="W94" s="296"/>
      <c r="X94" s="296"/>
      <c r="Y94" s="296"/>
      <c r="Z94" s="296"/>
      <c r="AA94"/>
      <c r="AB94"/>
      <c r="AC94"/>
      <c r="AD94"/>
      <c r="AE94"/>
      <c r="AF94"/>
      <c r="AG94"/>
      <c r="AH94"/>
      <c r="AI94"/>
      <c r="AJ94"/>
      <c r="AK94"/>
    </row>
    <row r="95" spans="1:37" s="122" customFormat="1">
      <c r="A95"/>
      <c r="B95"/>
      <c r="C95" s="5"/>
      <c r="D95"/>
      <c r="E95"/>
      <c r="F95" s="5"/>
      <c r="G95"/>
      <c r="H95"/>
      <c r="I95"/>
      <c r="J95" s="294"/>
      <c r="K95" s="294"/>
      <c r="L95"/>
      <c r="M95"/>
      <c r="N95" s="294"/>
      <c r="O95" s="294"/>
      <c r="P95" s="294"/>
      <c r="Q95" s="294"/>
      <c r="R95" s="294"/>
      <c r="S95" s="294"/>
      <c r="T95" s="294"/>
      <c r="U95" s="294"/>
      <c r="V95" s="294"/>
      <c r="W95" s="296"/>
      <c r="X95" s="296"/>
      <c r="Y95" s="296"/>
      <c r="Z95" s="296"/>
      <c r="AA95"/>
      <c r="AB95"/>
      <c r="AC95"/>
      <c r="AD95"/>
      <c r="AE95"/>
      <c r="AF95"/>
      <c r="AG95"/>
      <c r="AH95"/>
      <c r="AI95"/>
      <c r="AJ95"/>
      <c r="AK95"/>
    </row>
    <row r="96" spans="1:37" s="122" customFormat="1">
      <c r="A96"/>
      <c r="B96"/>
      <c r="C96" s="5"/>
      <c r="D96"/>
      <c r="E96"/>
      <c r="F96" s="5"/>
      <c r="G96"/>
      <c r="H96"/>
      <c r="I96"/>
      <c r="J96" s="294"/>
      <c r="K96" s="294"/>
      <c r="L96"/>
      <c r="M96"/>
      <c r="N96" s="294"/>
      <c r="O96" s="294"/>
      <c r="P96" s="294"/>
      <c r="Q96" s="294"/>
      <c r="R96" s="294"/>
      <c r="S96" s="294"/>
      <c r="T96" s="294"/>
      <c r="U96" s="294"/>
      <c r="V96" s="294"/>
      <c r="W96" s="296"/>
      <c r="X96" s="296"/>
      <c r="Y96" s="296"/>
      <c r="Z96" s="296"/>
      <c r="AA96"/>
      <c r="AB96"/>
      <c r="AC96"/>
      <c r="AD96"/>
      <c r="AE96"/>
      <c r="AF96"/>
      <c r="AG96"/>
      <c r="AH96"/>
      <c r="AI96"/>
      <c r="AJ96"/>
      <c r="AK96"/>
    </row>
    <row r="97" spans="1:37" s="122" customFormat="1">
      <c r="A97"/>
      <c r="B97"/>
      <c r="C97" s="5"/>
      <c r="D97"/>
      <c r="E97"/>
      <c r="F97" s="5"/>
      <c r="G97"/>
      <c r="H97"/>
      <c r="I97"/>
      <c r="J97" s="294"/>
      <c r="K97" s="294"/>
      <c r="L97"/>
      <c r="M97"/>
      <c r="N97" s="294"/>
      <c r="O97" s="294"/>
      <c r="P97" s="294"/>
      <c r="Q97" s="294"/>
      <c r="R97" s="294"/>
      <c r="S97" s="294"/>
      <c r="T97" s="294"/>
      <c r="U97" s="294"/>
      <c r="V97" s="294"/>
      <c r="W97" s="296"/>
      <c r="X97" s="296"/>
      <c r="Y97" s="296"/>
      <c r="Z97" s="296"/>
      <c r="AA97"/>
      <c r="AB97"/>
      <c r="AC97"/>
      <c r="AD97"/>
      <c r="AE97"/>
      <c r="AF97"/>
      <c r="AG97"/>
      <c r="AH97"/>
      <c r="AI97"/>
      <c r="AJ97"/>
      <c r="AK97"/>
    </row>
    <row r="98" spans="1:37" s="122" customFormat="1">
      <c r="A98"/>
      <c r="B98"/>
      <c r="C98" s="5"/>
      <c r="D98"/>
      <c r="E98"/>
      <c r="F98" s="5"/>
      <c r="G98"/>
      <c r="H98"/>
      <c r="I98"/>
      <c r="J98" s="294"/>
      <c r="K98" s="294"/>
      <c r="L98"/>
      <c r="M98"/>
      <c r="N98" s="294"/>
      <c r="O98" s="294"/>
      <c r="P98" s="294"/>
      <c r="Q98" s="294"/>
      <c r="R98" s="294"/>
      <c r="S98" s="294"/>
      <c r="T98" s="294"/>
      <c r="U98" s="294"/>
      <c r="V98" s="294"/>
      <c r="W98" s="296"/>
      <c r="X98" s="296"/>
      <c r="Y98" s="296"/>
      <c r="Z98" s="296"/>
      <c r="AA98"/>
      <c r="AB98"/>
      <c r="AC98"/>
      <c r="AD98"/>
      <c r="AE98"/>
      <c r="AF98"/>
      <c r="AG98"/>
      <c r="AH98"/>
      <c r="AI98"/>
      <c r="AJ98"/>
      <c r="AK98"/>
    </row>
    <row r="99" spans="1:37" s="122" customFormat="1">
      <c r="A99"/>
      <c r="B99"/>
      <c r="C99" s="5"/>
      <c r="D99"/>
      <c r="E99"/>
      <c r="F99" s="5"/>
      <c r="G99"/>
      <c r="H99"/>
      <c r="I99"/>
      <c r="J99" s="294"/>
      <c r="K99" s="294"/>
      <c r="L99"/>
      <c r="M99"/>
      <c r="N99" s="294"/>
      <c r="O99" s="294"/>
      <c r="P99" s="294"/>
      <c r="Q99" s="294"/>
      <c r="R99" s="294"/>
      <c r="S99" s="294"/>
      <c r="T99" s="294"/>
      <c r="U99" s="294"/>
      <c r="V99" s="294"/>
      <c r="W99" s="296"/>
      <c r="X99" s="296"/>
      <c r="Y99" s="296"/>
      <c r="Z99" s="296"/>
      <c r="AA99"/>
      <c r="AB99"/>
      <c r="AC99"/>
      <c r="AD99"/>
      <c r="AE99"/>
      <c r="AF99"/>
      <c r="AG99"/>
      <c r="AH99"/>
      <c r="AI99"/>
      <c r="AJ99"/>
      <c r="AK99"/>
    </row>
    <row r="100" spans="1:37" s="122" customFormat="1">
      <c r="A100"/>
      <c r="B100"/>
      <c r="C100" s="5"/>
      <c r="D100"/>
      <c r="E100"/>
      <c r="F100" s="5"/>
      <c r="G100"/>
      <c r="H100"/>
      <c r="I100"/>
      <c r="J100" s="294"/>
      <c r="K100" s="294"/>
      <c r="L100"/>
      <c r="M100"/>
      <c r="N100" s="294"/>
      <c r="O100" s="294"/>
      <c r="P100" s="294"/>
      <c r="Q100" s="294"/>
      <c r="R100" s="294"/>
      <c r="S100" s="294"/>
      <c r="T100" s="294"/>
      <c r="U100" s="294"/>
      <c r="V100" s="294"/>
      <c r="W100" s="296"/>
      <c r="X100" s="296"/>
      <c r="Y100" s="296"/>
      <c r="Z100" s="296"/>
      <c r="AA100"/>
      <c r="AB100"/>
      <c r="AC100"/>
      <c r="AD100"/>
      <c r="AE100"/>
      <c r="AF100"/>
      <c r="AG100"/>
      <c r="AH100"/>
      <c r="AI100"/>
      <c r="AJ100"/>
      <c r="AK100"/>
    </row>
    <row r="101" spans="1:37" s="122" customFormat="1">
      <c r="A101"/>
      <c r="B101"/>
      <c r="C101" s="5"/>
      <c r="D101"/>
      <c r="E101"/>
      <c r="F101" s="5"/>
      <c r="G101"/>
      <c r="H101"/>
      <c r="I101"/>
      <c r="J101" s="294"/>
      <c r="K101" s="294"/>
      <c r="L101"/>
      <c r="M101"/>
      <c r="N101" s="294"/>
      <c r="O101" s="294"/>
      <c r="P101" s="294"/>
      <c r="Q101" s="294"/>
      <c r="R101" s="294"/>
      <c r="S101" s="294"/>
      <c r="T101" s="294"/>
      <c r="U101" s="294"/>
      <c r="V101" s="294"/>
      <c r="W101" s="296"/>
      <c r="X101" s="296"/>
      <c r="Y101" s="296"/>
      <c r="Z101" s="296"/>
      <c r="AA101"/>
      <c r="AB101"/>
      <c r="AC101"/>
      <c r="AD101"/>
      <c r="AE101"/>
      <c r="AF101"/>
      <c r="AG101"/>
      <c r="AH101"/>
      <c r="AI101"/>
      <c r="AJ101"/>
      <c r="AK101"/>
    </row>
    <row r="102" spans="1:37" s="122" customFormat="1">
      <c r="A102"/>
      <c r="B102"/>
      <c r="C102" s="5"/>
      <c r="D102"/>
      <c r="E102"/>
      <c r="F102" s="5"/>
      <c r="G102"/>
      <c r="H102"/>
      <c r="I102"/>
      <c r="J102" s="294"/>
      <c r="K102" s="294"/>
      <c r="L102"/>
      <c r="M102"/>
      <c r="N102" s="294"/>
      <c r="O102" s="294"/>
      <c r="P102" s="294"/>
      <c r="Q102" s="294"/>
      <c r="R102" s="294"/>
      <c r="S102" s="294"/>
      <c r="T102" s="294"/>
      <c r="U102" s="294"/>
      <c r="V102" s="294"/>
      <c r="W102" s="296"/>
      <c r="X102" s="296"/>
      <c r="Y102" s="296"/>
      <c r="Z102" s="296"/>
      <c r="AA102"/>
      <c r="AB102"/>
      <c r="AC102"/>
      <c r="AD102"/>
      <c r="AE102"/>
      <c r="AF102"/>
      <c r="AG102"/>
      <c r="AH102"/>
      <c r="AI102"/>
      <c r="AJ102"/>
      <c r="AK102"/>
    </row>
    <row r="103" spans="1:37" s="122" customFormat="1">
      <c r="A103"/>
      <c r="B103"/>
      <c r="C103" s="5"/>
      <c r="D103"/>
      <c r="E103"/>
      <c r="F103" s="5"/>
      <c r="G103"/>
      <c r="H103"/>
      <c r="I103"/>
      <c r="J103" s="294"/>
      <c r="K103" s="294"/>
      <c r="L103"/>
      <c r="M103"/>
      <c r="N103" s="294"/>
      <c r="O103" s="294"/>
      <c r="P103" s="294"/>
      <c r="Q103" s="294"/>
      <c r="R103" s="294"/>
      <c r="S103" s="294"/>
      <c r="T103" s="294"/>
      <c r="U103" s="294"/>
      <c r="V103" s="294"/>
      <c r="W103" s="296"/>
      <c r="X103" s="296"/>
      <c r="Y103" s="296"/>
      <c r="Z103" s="296"/>
      <c r="AA103"/>
      <c r="AB103"/>
      <c r="AC103"/>
      <c r="AD103"/>
      <c r="AE103"/>
      <c r="AF103"/>
      <c r="AG103"/>
      <c r="AH103"/>
      <c r="AI103"/>
      <c r="AJ103"/>
      <c r="AK103"/>
    </row>
    <row r="104" spans="1:37" s="122" customFormat="1">
      <c r="A104"/>
      <c r="B104"/>
      <c r="C104" s="5"/>
      <c r="D104"/>
      <c r="E104"/>
      <c r="F104" s="5"/>
      <c r="G104"/>
      <c r="H104"/>
      <c r="I104"/>
      <c r="J104" s="294"/>
      <c r="K104" s="294"/>
      <c r="L104"/>
      <c r="M10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6"/>
      <c r="X104" s="296"/>
      <c r="Y104" s="296"/>
      <c r="Z104" s="296"/>
      <c r="AA104"/>
      <c r="AB104"/>
      <c r="AC104"/>
      <c r="AD104"/>
      <c r="AE104"/>
      <c r="AF104"/>
      <c r="AG104"/>
      <c r="AH104"/>
      <c r="AI104"/>
      <c r="AJ104"/>
      <c r="AK104"/>
    </row>
    <row r="105" spans="1:37" s="122" customFormat="1">
      <c r="A105"/>
      <c r="B105"/>
      <c r="C105" s="5"/>
      <c r="D105"/>
      <c r="E105"/>
      <c r="F105" s="5"/>
      <c r="G105"/>
      <c r="H105"/>
      <c r="I105"/>
      <c r="J105" s="294"/>
      <c r="K105" s="294"/>
      <c r="L105"/>
      <c r="M105"/>
      <c r="N105" s="294"/>
      <c r="O105" s="294"/>
      <c r="P105" s="294"/>
      <c r="Q105" s="294"/>
      <c r="R105" s="294"/>
      <c r="S105" s="294"/>
      <c r="T105" s="294"/>
      <c r="U105" s="294"/>
      <c r="V105" s="294"/>
      <c r="W105" s="296"/>
      <c r="X105" s="296"/>
      <c r="Y105" s="296"/>
      <c r="Z105" s="296"/>
      <c r="AA105"/>
      <c r="AB105"/>
      <c r="AC105"/>
      <c r="AD105"/>
      <c r="AE105"/>
      <c r="AF105"/>
      <c r="AG105"/>
      <c r="AH105"/>
      <c r="AI105"/>
      <c r="AJ105"/>
      <c r="AK105"/>
    </row>
    <row r="106" spans="1:37" s="122" customFormat="1">
      <c r="A106"/>
      <c r="B106"/>
      <c r="C106" s="5"/>
      <c r="D106"/>
      <c r="E106"/>
      <c r="F106" s="5"/>
      <c r="G106"/>
      <c r="H106"/>
      <c r="I106"/>
      <c r="J106" s="294"/>
      <c r="K106" s="294"/>
      <c r="L106"/>
      <c r="M106"/>
      <c r="N106" s="294"/>
      <c r="O106" s="294"/>
      <c r="P106" s="294"/>
      <c r="Q106" s="294"/>
      <c r="R106" s="294"/>
      <c r="S106" s="294"/>
      <c r="T106" s="294"/>
      <c r="U106" s="294"/>
      <c r="V106" s="296"/>
      <c r="W106" s="296"/>
      <c r="X106" s="296"/>
      <c r="Y106" s="296"/>
      <c r="Z106" s="296"/>
      <c r="AA106"/>
      <c r="AB106"/>
      <c r="AC106"/>
      <c r="AD106"/>
      <c r="AE106"/>
      <c r="AF106"/>
      <c r="AG106"/>
      <c r="AH106"/>
      <c r="AI106"/>
      <c r="AJ106"/>
      <c r="AK106"/>
    </row>
    <row r="107" spans="1:37" s="122" customFormat="1">
      <c r="A107"/>
      <c r="B107"/>
      <c r="C107" s="5"/>
      <c r="D107"/>
      <c r="E107"/>
      <c r="F107" s="5"/>
      <c r="G107"/>
      <c r="H107"/>
      <c r="I107"/>
      <c r="J107" s="294"/>
      <c r="K107" s="294"/>
      <c r="L107"/>
      <c r="M107"/>
      <c r="N107" s="294"/>
      <c r="O107" s="294"/>
      <c r="P107" s="294"/>
      <c r="Q107" s="294"/>
      <c r="R107" s="294"/>
      <c r="S107" s="294"/>
      <c r="T107" s="294"/>
      <c r="U107" s="294"/>
      <c r="V107" s="296"/>
      <c r="W107" s="296"/>
      <c r="X107" s="296"/>
      <c r="Y107" s="296"/>
      <c r="Z107" s="296"/>
      <c r="AA107"/>
      <c r="AB107"/>
      <c r="AC107"/>
      <c r="AD107"/>
      <c r="AE107"/>
      <c r="AF107"/>
      <c r="AG107"/>
      <c r="AH107"/>
      <c r="AI107"/>
      <c r="AJ107"/>
      <c r="AK107"/>
    </row>
    <row r="108" spans="1:37" s="122" customFormat="1">
      <c r="A108"/>
      <c r="B108"/>
      <c r="C108" s="5"/>
      <c r="D108"/>
      <c r="E108"/>
      <c r="F108" s="5"/>
      <c r="G108"/>
      <c r="H108"/>
      <c r="I108"/>
      <c r="J108" s="294"/>
      <c r="K108" s="294"/>
      <c r="L108"/>
      <c r="M108"/>
      <c r="N108" s="294"/>
      <c r="O108" s="294"/>
      <c r="P108" s="294"/>
      <c r="Q108" s="294"/>
      <c r="R108" s="294"/>
      <c r="S108" s="294"/>
      <c r="T108" s="294"/>
      <c r="U108" s="294"/>
      <c r="V108" s="296"/>
      <c r="W108" s="296"/>
      <c r="X108" s="296"/>
      <c r="Y108" s="296"/>
      <c r="Z108" s="296"/>
      <c r="AA108"/>
      <c r="AB108"/>
      <c r="AC108"/>
      <c r="AD108"/>
      <c r="AE108"/>
      <c r="AF108"/>
      <c r="AG108"/>
      <c r="AH108"/>
      <c r="AI108"/>
      <c r="AJ108"/>
      <c r="AK108"/>
    </row>
    <row r="109" spans="1:37" s="122" customFormat="1">
      <c r="A109"/>
      <c r="B109"/>
      <c r="C109" s="5"/>
      <c r="D109"/>
      <c r="E109"/>
      <c r="F109" s="5"/>
      <c r="G109"/>
      <c r="H109"/>
      <c r="I109"/>
      <c r="J109" s="294"/>
      <c r="K109" s="294"/>
      <c r="L109"/>
      <c r="M109"/>
      <c r="N109" s="294"/>
      <c r="O109" s="294"/>
      <c r="P109" s="294"/>
      <c r="Q109" s="294"/>
      <c r="R109" s="294"/>
      <c r="S109" s="294"/>
      <c r="T109" s="294"/>
      <c r="U109" s="294"/>
      <c r="V109" s="296"/>
      <c r="W109" s="296"/>
      <c r="X109" s="296"/>
      <c r="Y109" s="296"/>
      <c r="Z109" s="296"/>
      <c r="AA109"/>
      <c r="AB109"/>
      <c r="AC109"/>
      <c r="AD109"/>
      <c r="AE109"/>
      <c r="AF109"/>
      <c r="AG109"/>
      <c r="AH109"/>
      <c r="AI109"/>
      <c r="AJ109"/>
      <c r="AK109"/>
    </row>
    <row r="110" spans="1:37" s="122" customFormat="1">
      <c r="A110"/>
      <c r="B110"/>
      <c r="C110" s="5"/>
      <c r="D110"/>
      <c r="E110"/>
      <c r="F110" s="5"/>
      <c r="G110"/>
      <c r="H110"/>
      <c r="I110"/>
      <c r="J110" s="294"/>
      <c r="K110" s="294"/>
      <c r="L110"/>
      <c r="M110"/>
      <c r="N110" s="294"/>
      <c r="O110" s="294"/>
      <c r="P110" s="294"/>
      <c r="Q110" s="294"/>
      <c r="R110" s="294"/>
      <c r="S110" s="294"/>
      <c r="T110" s="294"/>
      <c r="U110" s="294"/>
      <c r="V110" s="296"/>
      <c r="W110" s="296"/>
      <c r="X110" s="296"/>
      <c r="Y110" s="296"/>
      <c r="Z110" s="296"/>
      <c r="AA110"/>
      <c r="AB110"/>
      <c r="AC110"/>
      <c r="AD110"/>
      <c r="AE110"/>
      <c r="AF110"/>
      <c r="AG110"/>
      <c r="AH110"/>
      <c r="AI110"/>
      <c r="AJ110"/>
      <c r="AK110"/>
    </row>
    <row r="111" spans="1:37" s="122" customFormat="1">
      <c r="A111"/>
      <c r="B111"/>
      <c r="C111" s="5"/>
      <c r="D111"/>
      <c r="E111"/>
      <c r="F111" s="5"/>
      <c r="G111"/>
      <c r="H111"/>
      <c r="I111"/>
      <c r="J111" s="294"/>
      <c r="K111" s="294"/>
      <c r="L111"/>
      <c r="M111"/>
      <c r="N111" s="294"/>
      <c r="O111" s="294"/>
      <c r="P111" s="294"/>
      <c r="Q111" s="294"/>
      <c r="R111" s="294"/>
      <c r="S111" s="294"/>
      <c r="T111" s="294"/>
      <c r="U111" s="294"/>
      <c r="V111" s="296"/>
      <c r="W111" s="296"/>
      <c r="X111" s="296"/>
      <c r="Y111" s="296"/>
      <c r="Z111" s="296"/>
      <c r="AA111"/>
      <c r="AB111"/>
      <c r="AC111"/>
      <c r="AD111"/>
      <c r="AE111"/>
      <c r="AF111"/>
      <c r="AG111"/>
      <c r="AH111"/>
      <c r="AI111"/>
      <c r="AJ111"/>
      <c r="AK111"/>
    </row>
    <row r="112" spans="1:37" s="122" customFormat="1">
      <c r="A112"/>
      <c r="B112"/>
      <c r="C112" s="5"/>
      <c r="D112"/>
      <c r="E112"/>
      <c r="F112" s="5"/>
      <c r="G112"/>
      <c r="H112"/>
      <c r="I112"/>
      <c r="J112" s="294"/>
      <c r="K112" s="294"/>
      <c r="L112"/>
      <c r="M112"/>
      <c r="N112" s="294"/>
      <c r="O112" s="294"/>
      <c r="P112" s="294"/>
      <c r="Q112" s="294"/>
      <c r="R112" s="294"/>
      <c r="S112" s="294"/>
      <c r="T112" s="294"/>
      <c r="U112" s="294"/>
      <c r="V112" s="296"/>
      <c r="W112" s="296"/>
      <c r="X112" s="296"/>
      <c r="Y112" s="296"/>
      <c r="Z112" s="296"/>
      <c r="AA112"/>
      <c r="AB112"/>
      <c r="AC112"/>
      <c r="AD112"/>
      <c r="AE112"/>
      <c r="AF112"/>
      <c r="AG112"/>
      <c r="AH112"/>
      <c r="AI112"/>
      <c r="AJ112"/>
      <c r="AK112"/>
    </row>
    <row r="113" spans="1:37" s="122" customFormat="1">
      <c r="A113"/>
      <c r="B113"/>
      <c r="C113" s="5"/>
      <c r="D113"/>
      <c r="E113"/>
      <c r="F113" s="5"/>
      <c r="G113"/>
      <c r="H113"/>
      <c r="I113"/>
      <c r="J113" s="294"/>
      <c r="K113" s="294"/>
      <c r="L113"/>
      <c r="M113"/>
      <c r="N113" s="294"/>
      <c r="O113" s="294"/>
      <c r="P113" s="294"/>
      <c r="Q113" s="294"/>
      <c r="R113" s="294"/>
      <c r="S113" s="294"/>
      <c r="T113" s="294"/>
      <c r="U113" s="294"/>
      <c r="V113" s="296"/>
      <c r="W113" s="296"/>
      <c r="X113" s="296"/>
      <c r="Y113" s="296"/>
      <c r="Z113" s="296"/>
      <c r="AA113"/>
      <c r="AB113"/>
      <c r="AC113"/>
      <c r="AD113"/>
      <c r="AE113"/>
      <c r="AF113"/>
      <c r="AG113"/>
      <c r="AH113"/>
      <c r="AI113"/>
      <c r="AJ113"/>
      <c r="AK113"/>
    </row>
    <row r="114" spans="1:37" s="122" customFormat="1">
      <c r="A114"/>
      <c r="B114"/>
      <c r="C114" s="5"/>
      <c r="D114"/>
      <c r="E114"/>
      <c r="F114" s="5"/>
      <c r="G114"/>
      <c r="H114"/>
      <c r="I114"/>
      <c r="J114" s="294"/>
      <c r="K114" s="294"/>
      <c r="L114"/>
      <c r="M114"/>
      <c r="N114" s="294"/>
      <c r="O114" s="294"/>
      <c r="P114" s="294"/>
      <c r="Q114" s="294"/>
      <c r="R114" s="294"/>
      <c r="S114" s="294"/>
      <c r="T114" s="294"/>
      <c r="U114" s="294"/>
      <c r="V114" s="296"/>
      <c r="W114" s="296"/>
      <c r="X114" s="296"/>
      <c r="Y114" s="296"/>
      <c r="Z114" s="296"/>
      <c r="AA114"/>
      <c r="AB114"/>
      <c r="AC114"/>
      <c r="AD114"/>
      <c r="AE114"/>
      <c r="AF114"/>
      <c r="AG114"/>
      <c r="AH114"/>
      <c r="AI114"/>
      <c r="AJ114"/>
      <c r="AK114"/>
    </row>
    <row r="115" spans="1:37" s="122" customFormat="1">
      <c r="A115"/>
      <c r="B115"/>
      <c r="C115" s="5"/>
      <c r="D115"/>
      <c r="E115"/>
      <c r="F115" s="5"/>
      <c r="G115"/>
      <c r="H115"/>
      <c r="I115"/>
      <c r="J115" s="294"/>
      <c r="K115" s="294"/>
      <c r="L115"/>
      <c r="M115"/>
      <c r="N115" s="294"/>
      <c r="O115" s="294"/>
      <c r="P115" s="294"/>
      <c r="Q115" s="294"/>
      <c r="R115" s="294"/>
      <c r="S115" s="294"/>
      <c r="T115" s="294"/>
      <c r="U115" s="294"/>
      <c r="V115" s="296"/>
      <c r="W115" s="296"/>
      <c r="X115" s="296"/>
      <c r="Y115" s="296"/>
      <c r="Z115" s="296"/>
      <c r="AA115"/>
      <c r="AB115"/>
      <c r="AC115"/>
      <c r="AD115"/>
      <c r="AE115"/>
      <c r="AF115"/>
      <c r="AG115"/>
      <c r="AH115"/>
      <c r="AI115"/>
      <c r="AJ115"/>
      <c r="AK115"/>
    </row>
    <row r="116" spans="1:37" s="122" customFormat="1">
      <c r="A116"/>
      <c r="B116"/>
      <c r="C116" s="5"/>
      <c r="D116"/>
      <c r="E116"/>
      <c r="F116" s="5"/>
      <c r="G116"/>
      <c r="H116"/>
      <c r="I116"/>
      <c r="J116" s="294"/>
      <c r="K116" s="294"/>
      <c r="L116"/>
      <c r="M116"/>
      <c r="N116" s="294"/>
      <c r="O116" s="294"/>
      <c r="P116" s="294"/>
      <c r="Q116" s="294"/>
      <c r="R116" s="294"/>
      <c r="S116" s="294"/>
      <c r="T116" s="294"/>
      <c r="U116" s="294"/>
      <c r="V116" s="296"/>
      <c r="W116" s="296"/>
      <c r="X116" s="296"/>
      <c r="Y116" s="296"/>
      <c r="Z116" s="296"/>
      <c r="AA116"/>
      <c r="AB116"/>
      <c r="AC116"/>
      <c r="AD116"/>
      <c r="AE116"/>
      <c r="AF116"/>
      <c r="AG116"/>
      <c r="AH116"/>
      <c r="AI116"/>
      <c r="AJ116"/>
      <c r="AK116"/>
    </row>
    <row r="117" spans="1:37" s="122" customFormat="1">
      <c r="A117"/>
      <c r="B117"/>
      <c r="C117" s="5"/>
      <c r="D117"/>
      <c r="E117"/>
      <c r="F117" s="5"/>
      <c r="G117"/>
      <c r="H117"/>
      <c r="I117"/>
      <c r="J117" s="294"/>
      <c r="K117" s="294"/>
      <c r="L117"/>
      <c r="M117"/>
      <c r="N117" s="294"/>
      <c r="O117" s="294"/>
      <c r="P117" s="294"/>
      <c r="Q117" s="294"/>
      <c r="R117" s="294"/>
      <c r="S117" s="294"/>
      <c r="T117" s="294"/>
      <c r="U117" s="294"/>
      <c r="V117" s="296"/>
      <c r="W117" s="296"/>
      <c r="X117" s="296"/>
      <c r="Y117" s="296"/>
      <c r="Z117" s="296"/>
      <c r="AA117"/>
      <c r="AB117"/>
      <c r="AC117"/>
      <c r="AD117"/>
      <c r="AE117"/>
      <c r="AF117"/>
      <c r="AG117"/>
      <c r="AH117"/>
      <c r="AI117"/>
      <c r="AJ117"/>
      <c r="AK117"/>
    </row>
    <row r="118" spans="1:37" s="122" customFormat="1">
      <c r="A118"/>
      <c r="B118"/>
      <c r="C118" s="5"/>
      <c r="D118"/>
      <c r="E118"/>
      <c r="F118" s="5"/>
      <c r="G118"/>
      <c r="H118"/>
      <c r="I118"/>
      <c r="J118" s="294"/>
      <c r="K118" s="294"/>
      <c r="L118"/>
      <c r="M118"/>
      <c r="N118" s="294"/>
      <c r="O118" s="294"/>
      <c r="P118" s="294"/>
      <c r="Q118" s="294"/>
      <c r="R118" s="294"/>
      <c r="S118" s="294"/>
      <c r="T118" s="294"/>
      <c r="U118" s="296"/>
      <c r="V118" s="296"/>
      <c r="W118" s="296"/>
      <c r="X118" s="296"/>
      <c r="Y118" s="296"/>
      <c r="Z118" s="296"/>
      <c r="AA118"/>
      <c r="AB118"/>
      <c r="AC118"/>
      <c r="AD118"/>
      <c r="AE118"/>
      <c r="AF118"/>
      <c r="AG118"/>
      <c r="AH118"/>
      <c r="AI118"/>
      <c r="AJ118"/>
      <c r="AK118"/>
    </row>
    <row r="119" spans="1:37" s="122" customFormat="1">
      <c r="A119"/>
      <c r="B119"/>
      <c r="C119" s="5"/>
      <c r="D119"/>
      <c r="E119"/>
      <c r="F119" s="5"/>
      <c r="G119"/>
      <c r="H119"/>
      <c r="I119"/>
      <c r="J119" s="294"/>
      <c r="K119" s="294"/>
      <c r="L119"/>
      <c r="M119"/>
      <c r="N119" s="294"/>
      <c r="O119" s="294"/>
      <c r="P119" s="294"/>
      <c r="Q119" s="294"/>
      <c r="R119" s="294"/>
      <c r="S119" s="294"/>
      <c r="T119" s="294"/>
      <c r="U119" s="296"/>
      <c r="V119" s="296"/>
      <c r="W119" s="296"/>
      <c r="X119" s="296"/>
      <c r="Y119" s="296"/>
      <c r="Z119" s="296"/>
      <c r="AA119"/>
      <c r="AB119"/>
      <c r="AC119"/>
      <c r="AD119"/>
      <c r="AE119"/>
      <c r="AF119"/>
      <c r="AG119"/>
      <c r="AH119"/>
      <c r="AI119"/>
      <c r="AJ119"/>
      <c r="AK119"/>
    </row>
    <row r="120" spans="1:37" s="122" customFormat="1">
      <c r="A120"/>
      <c r="B120"/>
      <c r="C120" s="5"/>
      <c r="D120"/>
      <c r="E120"/>
      <c r="F120" s="5"/>
      <c r="G120"/>
      <c r="H120"/>
      <c r="I120"/>
      <c r="J120" s="294"/>
      <c r="K120" s="294"/>
      <c r="L120"/>
      <c r="M120"/>
      <c r="N120" s="294"/>
      <c r="O120" s="294"/>
      <c r="P120" s="294"/>
      <c r="Q120" s="294"/>
      <c r="R120" s="294"/>
      <c r="S120" s="294"/>
      <c r="T120" s="294"/>
      <c r="U120" s="296"/>
      <c r="V120" s="296"/>
      <c r="W120" s="296"/>
      <c r="X120" s="296"/>
      <c r="Y120" s="296"/>
      <c r="Z120" s="296"/>
      <c r="AA120"/>
      <c r="AB120"/>
      <c r="AC120"/>
      <c r="AD120"/>
      <c r="AE120"/>
      <c r="AF120"/>
      <c r="AG120"/>
      <c r="AH120"/>
      <c r="AI120"/>
      <c r="AJ120"/>
      <c r="AK120"/>
    </row>
    <row r="121" spans="1:37" s="122" customFormat="1">
      <c r="A121"/>
      <c r="B121"/>
      <c r="C121" s="5"/>
      <c r="D121"/>
      <c r="E121"/>
      <c r="F121" s="5"/>
      <c r="G121"/>
      <c r="H121"/>
      <c r="I121"/>
      <c r="J121" s="294"/>
      <c r="K121" s="294"/>
      <c r="L121"/>
      <c r="M121"/>
      <c r="N121" s="294"/>
      <c r="O121" s="294"/>
      <c r="P121" s="294"/>
      <c r="Q121" s="294"/>
      <c r="R121" s="294"/>
      <c r="S121" s="294"/>
      <c r="T121" s="294"/>
      <c r="U121" s="296"/>
      <c r="V121" s="296"/>
      <c r="W121" s="296"/>
      <c r="X121" s="296"/>
      <c r="Y121" s="296"/>
      <c r="Z121" s="296"/>
      <c r="AA121"/>
      <c r="AB121"/>
      <c r="AC121"/>
      <c r="AD121"/>
      <c r="AE121"/>
      <c r="AF121"/>
      <c r="AG121"/>
      <c r="AH121"/>
      <c r="AI121"/>
      <c r="AJ121"/>
      <c r="AK121"/>
    </row>
    <row r="122" spans="1:37" s="122" customFormat="1">
      <c r="A122"/>
      <c r="B122"/>
      <c r="C122" s="5"/>
      <c r="D122"/>
      <c r="E122"/>
      <c r="F122" s="5"/>
      <c r="G122"/>
      <c r="H122"/>
      <c r="I122"/>
      <c r="J122" s="294"/>
      <c r="K122" s="294"/>
      <c r="L122"/>
      <c r="M122"/>
      <c r="N122" s="294"/>
      <c r="O122" s="294"/>
      <c r="P122" s="294"/>
      <c r="Q122" s="294"/>
      <c r="R122" s="294"/>
      <c r="S122" s="294"/>
      <c r="T122" s="294"/>
      <c r="U122" s="296"/>
      <c r="V122" s="296"/>
      <c r="W122" s="296"/>
      <c r="X122" s="296"/>
      <c r="Y122" s="296"/>
      <c r="Z122" s="296"/>
      <c r="AA122"/>
      <c r="AB122"/>
      <c r="AC122"/>
      <c r="AD122"/>
      <c r="AE122"/>
      <c r="AF122"/>
      <c r="AG122"/>
      <c r="AH122"/>
      <c r="AI122"/>
      <c r="AJ122"/>
      <c r="AK122"/>
    </row>
    <row r="123" spans="1:37" s="122" customFormat="1">
      <c r="A123"/>
      <c r="B123"/>
      <c r="C123" s="5"/>
      <c r="D123"/>
      <c r="E123"/>
      <c r="F123" s="5"/>
      <c r="G123"/>
      <c r="H123"/>
      <c r="I123"/>
      <c r="J123" s="294"/>
      <c r="K123" s="294"/>
      <c r="L123"/>
      <c r="M123"/>
      <c r="N123" s="294"/>
      <c r="O123" s="294"/>
      <c r="P123" s="294"/>
      <c r="Q123" s="294"/>
      <c r="R123" s="294"/>
      <c r="S123" s="294"/>
      <c r="T123" s="294"/>
      <c r="U123" s="296"/>
      <c r="V123" s="296"/>
      <c r="W123" s="296"/>
      <c r="X123" s="296"/>
      <c r="Y123" s="296"/>
      <c r="Z123" s="296"/>
      <c r="AA123"/>
      <c r="AB123"/>
      <c r="AC123"/>
      <c r="AD123"/>
      <c r="AE123"/>
      <c r="AF123"/>
      <c r="AG123"/>
      <c r="AH123"/>
      <c r="AI123"/>
      <c r="AJ123"/>
      <c r="AK123"/>
    </row>
    <row r="124" spans="1:37" s="122" customFormat="1">
      <c r="A124"/>
      <c r="B124"/>
      <c r="C124" s="5"/>
      <c r="D124"/>
      <c r="E124"/>
      <c r="F124" s="5"/>
      <c r="G124"/>
      <c r="H124"/>
      <c r="I124"/>
      <c r="J124" s="294"/>
      <c r="K124" s="294"/>
      <c r="L124"/>
      <c r="M124"/>
      <c r="N124" s="294"/>
      <c r="O124" s="294"/>
      <c r="P124" s="294"/>
      <c r="Q124" s="294"/>
      <c r="R124" s="294"/>
      <c r="S124" s="294"/>
      <c r="T124" s="294"/>
      <c r="U124" s="296"/>
      <c r="V124" s="296"/>
      <c r="W124" s="296"/>
      <c r="X124" s="296"/>
      <c r="Y124" s="296"/>
      <c r="Z124" s="296"/>
      <c r="AA124"/>
      <c r="AB124"/>
      <c r="AC124"/>
      <c r="AD124"/>
      <c r="AE124"/>
      <c r="AF124"/>
      <c r="AG124"/>
      <c r="AH124"/>
      <c r="AI124"/>
      <c r="AJ124"/>
      <c r="AK124"/>
    </row>
    <row r="125" spans="1:37" s="122" customFormat="1">
      <c r="A125"/>
      <c r="B125"/>
      <c r="C125" s="5"/>
      <c r="D125"/>
      <c r="E125"/>
      <c r="F125" s="5"/>
      <c r="G125"/>
      <c r="H125"/>
      <c r="I125"/>
      <c r="J125" s="294"/>
      <c r="K125" s="294"/>
      <c r="L125"/>
      <c r="M125"/>
      <c r="N125" s="294"/>
      <c r="O125" s="294"/>
      <c r="P125" s="294"/>
      <c r="Q125" s="294"/>
      <c r="R125" s="294"/>
      <c r="S125" s="294"/>
      <c r="T125" s="294"/>
      <c r="U125" s="296"/>
      <c r="V125" s="296"/>
      <c r="W125" s="296"/>
      <c r="X125" s="296"/>
      <c r="Y125" s="296"/>
      <c r="Z125" s="296"/>
      <c r="AA125"/>
      <c r="AB125"/>
      <c r="AC125"/>
      <c r="AD125"/>
      <c r="AE125"/>
      <c r="AF125"/>
      <c r="AG125"/>
      <c r="AH125"/>
      <c r="AI125"/>
      <c r="AJ125"/>
      <c r="AK125"/>
    </row>
    <row r="126" spans="1:37" s="122" customFormat="1">
      <c r="A126"/>
      <c r="B126"/>
      <c r="C126" s="5"/>
      <c r="D126"/>
      <c r="E126"/>
      <c r="F126" s="5"/>
      <c r="G126"/>
      <c r="H126"/>
      <c r="I126"/>
      <c r="J126" s="294"/>
      <c r="K126" s="294"/>
      <c r="L126"/>
      <c r="M126"/>
      <c r="N126" s="294"/>
      <c r="O126" s="294"/>
      <c r="P126" s="294"/>
      <c r="Q126" s="294"/>
      <c r="R126" s="294"/>
      <c r="S126" s="294"/>
      <c r="T126" s="294"/>
      <c r="U126" s="296"/>
      <c r="V126" s="296"/>
      <c r="W126" s="296"/>
      <c r="X126" s="296"/>
      <c r="Y126" s="296"/>
      <c r="Z126" s="296"/>
      <c r="AA126"/>
      <c r="AB126"/>
      <c r="AC126"/>
      <c r="AD126"/>
      <c r="AE126"/>
      <c r="AF126"/>
      <c r="AG126"/>
      <c r="AH126"/>
      <c r="AI126"/>
      <c r="AJ126"/>
      <c r="AK126"/>
    </row>
    <row r="127" spans="1:37" s="122" customFormat="1">
      <c r="A127"/>
      <c r="B127"/>
      <c r="C127" s="5"/>
      <c r="D127"/>
      <c r="E127"/>
      <c r="F127" s="5"/>
      <c r="G127"/>
      <c r="H127"/>
      <c r="I127"/>
      <c r="J127" s="294"/>
      <c r="K127" s="294"/>
      <c r="L127"/>
      <c r="M127"/>
      <c r="N127" s="294"/>
      <c r="O127" s="294"/>
      <c r="P127" s="294"/>
      <c r="Q127" s="294"/>
      <c r="R127" s="294"/>
      <c r="S127" s="294"/>
      <c r="T127" s="294"/>
      <c r="U127" s="296"/>
      <c r="V127" s="296"/>
      <c r="W127" s="296"/>
      <c r="X127" s="296"/>
      <c r="Y127" s="296"/>
      <c r="Z127" s="296"/>
      <c r="AA127"/>
      <c r="AB127"/>
      <c r="AC127"/>
      <c r="AD127"/>
      <c r="AE127"/>
      <c r="AF127"/>
      <c r="AG127"/>
      <c r="AH127"/>
      <c r="AI127"/>
      <c r="AJ127"/>
      <c r="AK127"/>
    </row>
    <row r="128" spans="1:37" s="122" customFormat="1">
      <c r="A128"/>
      <c r="B128"/>
      <c r="C128" s="5"/>
      <c r="D128"/>
      <c r="E128"/>
      <c r="F128" s="5"/>
      <c r="G128"/>
      <c r="H128"/>
      <c r="I128"/>
      <c r="J128" s="294"/>
      <c r="K128" s="294"/>
      <c r="L128"/>
      <c r="M128"/>
      <c r="N128" s="294"/>
      <c r="O128" s="294"/>
      <c r="P128" s="294"/>
      <c r="Q128" s="294"/>
      <c r="R128" s="294"/>
      <c r="S128" s="294"/>
      <c r="T128" s="294"/>
      <c r="U128" s="296"/>
      <c r="V128" s="296"/>
      <c r="W128" s="296"/>
      <c r="X128" s="296"/>
      <c r="Y128" s="296"/>
      <c r="Z128" s="296"/>
      <c r="AA128"/>
      <c r="AB128"/>
      <c r="AC128"/>
      <c r="AD128"/>
      <c r="AE128"/>
      <c r="AF128"/>
      <c r="AG128"/>
      <c r="AH128"/>
      <c r="AI128"/>
      <c r="AJ128"/>
      <c r="AK128"/>
    </row>
    <row r="129" spans="1:37" s="122" customFormat="1">
      <c r="A129"/>
      <c r="B129"/>
      <c r="C129" s="5"/>
      <c r="D129"/>
      <c r="E129"/>
      <c r="F129" s="5"/>
      <c r="G129"/>
      <c r="H129"/>
      <c r="I129"/>
      <c r="J129" s="294"/>
      <c r="K129" s="294"/>
      <c r="L129"/>
      <c r="M129"/>
      <c r="N129" s="294"/>
      <c r="O129" s="294"/>
      <c r="P129" s="294"/>
      <c r="Q129" s="294"/>
      <c r="R129" s="294"/>
      <c r="S129" s="294"/>
      <c r="T129" s="294"/>
      <c r="U129" s="296"/>
      <c r="V129" s="296"/>
      <c r="W129" s="296"/>
      <c r="X129" s="296"/>
      <c r="Y129" s="296"/>
      <c r="Z129" s="296"/>
      <c r="AA129"/>
      <c r="AB129"/>
      <c r="AC129"/>
      <c r="AD129"/>
      <c r="AE129"/>
      <c r="AF129"/>
      <c r="AG129"/>
      <c r="AH129"/>
      <c r="AI129"/>
      <c r="AJ129"/>
      <c r="AK129"/>
    </row>
    <row r="130" spans="1:37" s="122" customFormat="1">
      <c r="A130"/>
      <c r="B130"/>
      <c r="C130" s="5"/>
      <c r="D130"/>
      <c r="E130"/>
      <c r="F130" s="5"/>
      <c r="G130"/>
      <c r="H130"/>
      <c r="I130"/>
      <c r="J130" s="294"/>
      <c r="K130" s="294"/>
      <c r="L130"/>
      <c r="M130"/>
      <c r="N130" s="294"/>
      <c r="O130" s="294"/>
      <c r="P130" s="294"/>
      <c r="Q130" s="294"/>
      <c r="R130" s="294"/>
      <c r="S130" s="294"/>
      <c r="T130" s="294"/>
      <c r="U130" s="296"/>
      <c r="V130" s="296"/>
      <c r="W130" s="296"/>
      <c r="X130" s="296"/>
      <c r="Y130" s="296"/>
      <c r="Z130" s="296"/>
      <c r="AA130"/>
      <c r="AB130"/>
      <c r="AC130"/>
      <c r="AD130"/>
      <c r="AE130"/>
      <c r="AF130"/>
      <c r="AG130"/>
      <c r="AH130"/>
      <c r="AI130"/>
      <c r="AJ130"/>
      <c r="AK130"/>
    </row>
    <row r="131" spans="1:37" s="122" customFormat="1">
      <c r="A131"/>
      <c r="B131"/>
      <c r="C131" s="5"/>
      <c r="D131"/>
      <c r="E131"/>
      <c r="F131" s="5"/>
      <c r="G131"/>
      <c r="H131"/>
      <c r="I131"/>
      <c r="J131" s="294"/>
      <c r="K131" s="294"/>
      <c r="L131"/>
      <c r="M131"/>
      <c r="N131" s="294"/>
      <c r="O131" s="294"/>
      <c r="P131" s="294"/>
      <c r="Q131" s="294"/>
      <c r="R131" s="294"/>
      <c r="S131" s="294"/>
      <c r="T131" s="294"/>
      <c r="U131" s="296"/>
      <c r="V131" s="296"/>
      <c r="W131" s="296"/>
      <c r="X131" s="296"/>
      <c r="Y131" s="296"/>
      <c r="Z131" s="296"/>
      <c r="AA131"/>
      <c r="AB131"/>
      <c r="AC131"/>
      <c r="AD131"/>
      <c r="AE131"/>
      <c r="AF131"/>
      <c r="AG131"/>
      <c r="AH131"/>
      <c r="AI131"/>
      <c r="AJ131"/>
      <c r="AK131"/>
    </row>
    <row r="132" spans="1:37" s="122" customFormat="1">
      <c r="A132"/>
      <c r="B132"/>
      <c r="C132" s="5"/>
      <c r="D132"/>
      <c r="E132"/>
      <c r="F132" s="5"/>
      <c r="G132"/>
      <c r="H132"/>
      <c r="I132"/>
      <c r="J132" s="294"/>
      <c r="K132" s="294"/>
      <c r="L132"/>
      <c r="M132"/>
      <c r="N132" s="294"/>
      <c r="O132" s="294"/>
      <c r="P132" s="294"/>
      <c r="Q132" s="294"/>
      <c r="R132" s="294"/>
      <c r="S132" s="294"/>
      <c r="T132" s="294"/>
      <c r="U132" s="296"/>
      <c r="V132" s="296"/>
      <c r="W132" s="296"/>
      <c r="X132" s="296"/>
      <c r="Y132" s="296"/>
      <c r="Z132" s="296"/>
      <c r="AA132"/>
      <c r="AB132"/>
      <c r="AC132"/>
      <c r="AD132"/>
      <c r="AE132"/>
      <c r="AF132"/>
      <c r="AG132"/>
      <c r="AH132"/>
      <c r="AI132"/>
      <c r="AJ132"/>
      <c r="AK132"/>
    </row>
    <row r="133" spans="1:37" s="122" customFormat="1">
      <c r="A133"/>
      <c r="B133"/>
      <c r="C133" s="5"/>
      <c r="D133"/>
      <c r="E133"/>
      <c r="F133" s="5"/>
      <c r="G133"/>
      <c r="H133"/>
      <c r="I133"/>
      <c r="J133" s="294"/>
      <c r="K133" s="294"/>
      <c r="L133"/>
      <c r="M133"/>
      <c r="N133" s="294"/>
      <c r="O133" s="294"/>
      <c r="P133" s="294"/>
      <c r="Q133" s="294"/>
      <c r="R133" s="294"/>
      <c r="S133" s="294"/>
      <c r="T133" s="294"/>
      <c r="U133" s="296"/>
      <c r="V133" s="296"/>
      <c r="W133" s="296"/>
      <c r="X133" s="296"/>
      <c r="Y133" s="296"/>
      <c r="Z133" s="296"/>
      <c r="AA133"/>
      <c r="AB133"/>
      <c r="AC133"/>
      <c r="AD133"/>
      <c r="AE133"/>
      <c r="AF133"/>
      <c r="AG133"/>
      <c r="AH133"/>
      <c r="AI133"/>
      <c r="AJ133"/>
      <c r="AK133"/>
    </row>
    <row r="134" spans="1:37" s="122" customFormat="1">
      <c r="A134"/>
      <c r="B134"/>
      <c r="C134" s="5"/>
      <c r="D134"/>
      <c r="E134"/>
      <c r="F134" s="5"/>
      <c r="G134"/>
      <c r="H134"/>
      <c r="I134"/>
      <c r="J134" s="294"/>
      <c r="K134" s="294"/>
      <c r="L134"/>
      <c r="M134"/>
      <c r="N134" s="294"/>
      <c r="O134" s="294"/>
      <c r="P134" s="294"/>
      <c r="Q134" s="294"/>
      <c r="R134" s="294"/>
      <c r="S134" s="294"/>
      <c r="T134" s="294"/>
      <c r="U134" s="296"/>
      <c r="V134" s="296"/>
      <c r="W134" s="296"/>
      <c r="X134" s="296"/>
      <c r="Y134" s="296"/>
      <c r="Z134" s="296"/>
      <c r="AA134"/>
      <c r="AB134"/>
      <c r="AC134"/>
      <c r="AD134"/>
      <c r="AE134"/>
      <c r="AF134"/>
      <c r="AG134"/>
      <c r="AH134"/>
      <c r="AI134"/>
      <c r="AJ134"/>
      <c r="AK134"/>
    </row>
    <row r="135" spans="1:37" s="122" customFormat="1">
      <c r="A135"/>
      <c r="B135"/>
      <c r="C135" s="5"/>
      <c r="D135"/>
      <c r="E135"/>
      <c r="F135" s="5"/>
      <c r="G135"/>
      <c r="H135"/>
      <c r="I135"/>
      <c r="J135" s="294"/>
      <c r="K135" s="294"/>
      <c r="L135"/>
      <c r="M135"/>
      <c r="N135" s="294"/>
      <c r="O135" s="294"/>
      <c r="P135" s="294"/>
      <c r="Q135" s="294"/>
      <c r="R135" s="294"/>
      <c r="S135" s="294"/>
      <c r="T135" s="294"/>
      <c r="U135" s="296"/>
      <c r="V135" s="296"/>
      <c r="W135" s="296"/>
      <c r="X135" s="296"/>
      <c r="Y135" s="296"/>
      <c r="Z135" s="296"/>
      <c r="AA135"/>
      <c r="AB135"/>
      <c r="AC135"/>
      <c r="AD135"/>
      <c r="AE135"/>
      <c r="AF135"/>
      <c r="AG135"/>
      <c r="AH135"/>
      <c r="AI135"/>
      <c r="AJ135"/>
      <c r="AK135"/>
    </row>
    <row r="136" spans="1:37" s="122" customFormat="1">
      <c r="A136"/>
      <c r="B136"/>
      <c r="C136" s="5"/>
      <c r="D136"/>
      <c r="E136"/>
      <c r="F136" s="5"/>
      <c r="G136"/>
      <c r="H136"/>
      <c r="I136"/>
      <c r="J136" s="294"/>
      <c r="K136" s="294"/>
      <c r="L136"/>
      <c r="M136"/>
      <c r="N136" s="294"/>
      <c r="O136" s="294"/>
      <c r="P136" s="294"/>
      <c r="Q136" s="294"/>
      <c r="R136" s="294"/>
      <c r="S136" s="294"/>
      <c r="T136" s="294"/>
      <c r="U136" s="296"/>
      <c r="V136" s="296"/>
      <c r="W136" s="296"/>
      <c r="X136" s="296"/>
      <c r="Y136" s="296"/>
      <c r="Z136" s="296"/>
      <c r="AA136"/>
      <c r="AB136"/>
      <c r="AC136"/>
      <c r="AD136"/>
      <c r="AE136"/>
      <c r="AF136"/>
      <c r="AG136"/>
      <c r="AH136"/>
      <c r="AI136"/>
      <c r="AJ136"/>
      <c r="AK136"/>
    </row>
    <row r="137" spans="1:37" s="122" customFormat="1">
      <c r="A137"/>
      <c r="B137"/>
      <c r="C137" s="5"/>
      <c r="D137"/>
      <c r="E137"/>
      <c r="F137" s="5"/>
      <c r="G137"/>
      <c r="H137"/>
      <c r="I137"/>
      <c r="J137" s="294"/>
      <c r="K137" s="294"/>
      <c r="L137"/>
      <c r="M137"/>
      <c r="N137" s="294"/>
      <c r="O137" s="294"/>
      <c r="P137" s="294"/>
      <c r="Q137" s="294"/>
      <c r="R137" s="294"/>
      <c r="S137" s="294"/>
      <c r="T137" s="294"/>
      <c r="U137" s="296"/>
      <c r="V137" s="296"/>
      <c r="W137" s="296"/>
      <c r="X137" s="296"/>
      <c r="Y137" s="296"/>
      <c r="Z137" s="296"/>
      <c r="AA137"/>
      <c r="AB137"/>
      <c r="AC137"/>
      <c r="AD137"/>
      <c r="AE137"/>
      <c r="AF137"/>
      <c r="AG137"/>
      <c r="AH137"/>
      <c r="AI137"/>
      <c r="AJ137"/>
      <c r="AK137"/>
    </row>
    <row r="138" spans="1:37" s="122" customFormat="1">
      <c r="A138"/>
      <c r="B138"/>
      <c r="C138" s="5"/>
      <c r="D138"/>
      <c r="E138"/>
      <c r="F138" s="5"/>
      <c r="G138"/>
      <c r="H138"/>
      <c r="I138"/>
      <c r="J138" s="294"/>
      <c r="K138" s="294"/>
      <c r="L138"/>
      <c r="M138"/>
      <c r="N138" s="294"/>
      <c r="O138" s="294"/>
      <c r="P138" s="294"/>
      <c r="Q138" s="294"/>
      <c r="R138" s="294"/>
      <c r="S138" s="294"/>
      <c r="T138" s="294"/>
      <c r="U138" s="296"/>
      <c r="V138" s="296"/>
      <c r="W138" s="296"/>
      <c r="X138" s="296"/>
      <c r="Y138" s="296"/>
      <c r="Z138" s="296"/>
      <c r="AA138"/>
      <c r="AB138"/>
      <c r="AC138"/>
      <c r="AD138"/>
      <c r="AE138"/>
      <c r="AF138"/>
      <c r="AG138"/>
      <c r="AH138"/>
      <c r="AI138"/>
      <c r="AJ138"/>
      <c r="AK138"/>
    </row>
    <row r="139" spans="1:37" s="122" customFormat="1">
      <c r="A139"/>
      <c r="B139"/>
      <c r="C139" s="5"/>
      <c r="D139"/>
      <c r="E139"/>
      <c r="F139" s="5"/>
      <c r="G139"/>
      <c r="H139"/>
      <c r="I139"/>
      <c r="J139" s="294"/>
      <c r="K139" s="294"/>
      <c r="L139"/>
      <c r="M139"/>
      <c r="N139" s="294"/>
      <c r="O139" s="294"/>
      <c r="P139" s="294"/>
      <c r="Q139" s="294"/>
      <c r="R139" s="294"/>
      <c r="S139" s="294"/>
      <c r="T139" s="294"/>
      <c r="U139" s="296"/>
      <c r="V139" s="296"/>
      <c r="W139" s="296"/>
      <c r="X139" s="296"/>
      <c r="Y139" s="296"/>
      <c r="Z139" s="296"/>
      <c r="AA139"/>
      <c r="AB139"/>
      <c r="AC139"/>
      <c r="AD139"/>
      <c r="AE139"/>
      <c r="AF139"/>
      <c r="AG139"/>
      <c r="AH139"/>
      <c r="AI139"/>
      <c r="AJ139"/>
      <c r="AK139"/>
    </row>
    <row r="140" spans="1:37" s="122" customFormat="1">
      <c r="A140"/>
      <c r="B140"/>
      <c r="C140" s="5"/>
      <c r="D140"/>
      <c r="E140"/>
      <c r="F140" s="5"/>
      <c r="G140"/>
      <c r="H140"/>
      <c r="I140"/>
      <c r="J140" s="294"/>
      <c r="K140" s="294"/>
      <c r="L140"/>
      <c r="M140"/>
      <c r="N140" s="294"/>
      <c r="O140" s="294"/>
      <c r="P140" s="294"/>
      <c r="Q140" s="294"/>
      <c r="R140" s="294"/>
      <c r="S140" s="294"/>
      <c r="T140" s="294"/>
      <c r="U140" s="296"/>
      <c r="V140" s="296"/>
      <c r="W140" s="296"/>
      <c r="X140" s="296"/>
      <c r="Y140" s="296"/>
      <c r="Z140" s="296"/>
      <c r="AA140"/>
      <c r="AB140"/>
      <c r="AC140"/>
      <c r="AD140"/>
      <c r="AE140"/>
      <c r="AF140"/>
      <c r="AG140"/>
      <c r="AH140"/>
      <c r="AI140"/>
      <c r="AJ140"/>
      <c r="AK140"/>
    </row>
    <row r="141" spans="1:37" s="122" customFormat="1">
      <c r="A141"/>
      <c r="B141"/>
      <c r="C141" s="5"/>
      <c r="D141"/>
      <c r="E141"/>
      <c r="F141" s="5"/>
      <c r="G141"/>
      <c r="H141"/>
      <c r="I141"/>
      <c r="J141" s="294"/>
      <c r="K141" s="294"/>
      <c r="L141"/>
      <c r="M141"/>
      <c r="N141" s="294"/>
      <c r="O141" s="294"/>
      <c r="P141" s="294"/>
      <c r="Q141" s="294"/>
      <c r="R141" s="294"/>
      <c r="S141" s="294"/>
      <c r="T141" s="294"/>
      <c r="U141" s="296"/>
      <c r="V141" s="296"/>
      <c r="W141" s="296"/>
      <c r="X141" s="296"/>
      <c r="Y141" s="296"/>
      <c r="Z141" s="296"/>
      <c r="AA141"/>
      <c r="AB141"/>
      <c r="AC141"/>
      <c r="AD141"/>
      <c r="AE141"/>
      <c r="AF141"/>
      <c r="AG141"/>
      <c r="AH141"/>
      <c r="AI141"/>
      <c r="AJ141"/>
      <c r="AK141"/>
    </row>
    <row r="142" spans="1:37" s="122" customFormat="1">
      <c r="A142"/>
      <c r="B142"/>
      <c r="C142" s="5"/>
      <c r="D142"/>
      <c r="E142"/>
      <c r="F142" s="5"/>
      <c r="G142"/>
      <c r="H142"/>
      <c r="I142"/>
      <c r="J142" s="294"/>
      <c r="K142" s="294"/>
      <c r="L142"/>
      <c r="M142"/>
      <c r="N142" s="294"/>
      <c r="O142" s="294"/>
      <c r="P142" s="294"/>
      <c r="Q142" s="294"/>
      <c r="R142" s="294"/>
      <c r="S142" s="294"/>
      <c r="T142" s="294"/>
      <c r="U142" s="296"/>
      <c r="V142" s="296"/>
      <c r="W142" s="296"/>
      <c r="X142" s="296"/>
      <c r="Y142" s="296"/>
      <c r="Z142" s="296"/>
      <c r="AA142"/>
      <c r="AB142"/>
      <c r="AC142"/>
      <c r="AD142"/>
      <c r="AE142"/>
      <c r="AF142"/>
      <c r="AG142"/>
      <c r="AH142"/>
      <c r="AI142"/>
      <c r="AJ142"/>
      <c r="AK142"/>
    </row>
    <row r="143" spans="1:37" s="122" customFormat="1">
      <c r="A143"/>
      <c r="B143"/>
      <c r="C143" s="5"/>
      <c r="D143"/>
      <c r="E143"/>
      <c r="F143" s="5"/>
      <c r="G143"/>
      <c r="H143"/>
      <c r="I143"/>
      <c r="J143" s="294"/>
      <c r="K143" s="294"/>
      <c r="L143"/>
      <c r="M143"/>
      <c r="N143" s="294"/>
      <c r="O143" s="294"/>
      <c r="P143" s="294"/>
      <c r="Q143" s="294"/>
      <c r="R143" s="294"/>
      <c r="S143" s="294"/>
      <c r="T143" s="294"/>
      <c r="U143" s="296"/>
      <c r="V143" s="296"/>
      <c r="W143" s="296"/>
      <c r="X143" s="296"/>
      <c r="Y143" s="296"/>
      <c r="Z143" s="296"/>
      <c r="AA143"/>
      <c r="AB143"/>
      <c r="AC143"/>
      <c r="AD143"/>
      <c r="AE143"/>
      <c r="AF143"/>
      <c r="AG143"/>
      <c r="AH143"/>
      <c r="AI143"/>
      <c r="AJ143"/>
      <c r="AK143"/>
    </row>
    <row r="144" spans="1:37" s="122" customFormat="1">
      <c r="A144"/>
      <c r="B144"/>
      <c r="C144" s="5"/>
      <c r="D144"/>
      <c r="E144"/>
      <c r="F144" s="5"/>
      <c r="G144"/>
      <c r="H144"/>
      <c r="I144"/>
      <c r="J144" s="294"/>
      <c r="K144" s="294"/>
      <c r="L144"/>
      <c r="M144"/>
      <c r="N144" s="294"/>
      <c r="O144" s="294"/>
      <c r="P144" s="294"/>
      <c r="Q144" s="294"/>
      <c r="R144" s="294"/>
      <c r="S144" s="294"/>
      <c r="T144" s="294"/>
      <c r="U144" s="296"/>
      <c r="V144" s="296"/>
      <c r="W144" s="296"/>
      <c r="X144" s="296"/>
      <c r="Y144" s="296"/>
      <c r="Z144" s="296"/>
      <c r="AA144"/>
      <c r="AB144"/>
      <c r="AC144"/>
      <c r="AD144"/>
      <c r="AE144"/>
      <c r="AF144"/>
      <c r="AG144"/>
      <c r="AH144"/>
      <c r="AI144"/>
      <c r="AJ144"/>
      <c r="AK144"/>
    </row>
    <row r="145" spans="1:37" s="122" customFormat="1">
      <c r="A145"/>
      <c r="B145"/>
      <c r="C145" s="5"/>
      <c r="D145"/>
      <c r="E145"/>
      <c r="F145" s="5"/>
      <c r="G145"/>
      <c r="H145"/>
      <c r="I145"/>
      <c r="J145" s="294"/>
      <c r="K145" s="294"/>
      <c r="L145"/>
      <c r="M145"/>
      <c r="N145" s="294"/>
      <c r="O145" s="294"/>
      <c r="P145" s="294"/>
      <c r="Q145" s="294"/>
      <c r="R145" s="294"/>
      <c r="S145" s="294"/>
      <c r="T145" s="294"/>
      <c r="U145" s="296"/>
      <c r="V145" s="296"/>
      <c r="W145" s="296"/>
      <c r="X145" s="296"/>
      <c r="Y145" s="296"/>
      <c r="Z145" s="296"/>
      <c r="AA145"/>
      <c r="AB145"/>
      <c r="AC145"/>
      <c r="AD145"/>
      <c r="AE145"/>
      <c r="AF145"/>
      <c r="AG145"/>
      <c r="AH145"/>
      <c r="AI145"/>
      <c r="AJ145"/>
      <c r="AK145"/>
    </row>
    <row r="146" spans="1:37" s="122" customFormat="1">
      <c r="A146"/>
      <c r="B146"/>
      <c r="C146" s="5"/>
      <c r="D146"/>
      <c r="E146"/>
      <c r="F146" s="5"/>
      <c r="G146"/>
      <c r="H146"/>
      <c r="I146"/>
      <c r="J146" s="294"/>
      <c r="K146" s="294"/>
      <c r="L146"/>
      <c r="M146"/>
      <c r="N146" s="294"/>
      <c r="O146" s="294"/>
      <c r="P146" s="294"/>
      <c r="Q146" s="294"/>
      <c r="R146" s="294"/>
      <c r="S146" s="294"/>
      <c r="T146" s="294"/>
      <c r="U146" s="296"/>
      <c r="V146" s="296"/>
      <c r="W146" s="296"/>
      <c r="X146" s="296"/>
      <c r="Y146" s="296"/>
      <c r="Z146" s="296"/>
      <c r="AA146"/>
      <c r="AB146"/>
      <c r="AC146"/>
      <c r="AD146"/>
      <c r="AE146"/>
      <c r="AF146"/>
      <c r="AG146"/>
      <c r="AH146"/>
      <c r="AI146"/>
      <c r="AJ146"/>
      <c r="AK146"/>
    </row>
    <row r="147" spans="1:37" s="122" customFormat="1">
      <c r="A147"/>
      <c r="B147"/>
      <c r="C147" s="5"/>
      <c r="D147"/>
      <c r="E147"/>
      <c r="F147" s="5"/>
      <c r="G147"/>
      <c r="H147"/>
      <c r="I147"/>
      <c r="J147" s="294"/>
      <c r="K147" s="294"/>
      <c r="L147"/>
      <c r="M147"/>
      <c r="N147" s="294"/>
      <c r="O147" s="294"/>
      <c r="P147" s="294"/>
      <c r="Q147" s="294"/>
      <c r="R147" s="294"/>
      <c r="S147" s="294"/>
      <c r="T147" s="294"/>
      <c r="U147" s="296"/>
      <c r="V147" s="296"/>
      <c r="W147" s="296"/>
      <c r="X147" s="296"/>
      <c r="Y147" s="296"/>
      <c r="Z147" s="296"/>
      <c r="AA147"/>
      <c r="AB147"/>
      <c r="AC147"/>
      <c r="AD147"/>
      <c r="AE147"/>
      <c r="AF147"/>
      <c r="AG147"/>
      <c r="AH147"/>
      <c r="AI147"/>
      <c r="AJ147"/>
      <c r="AK147"/>
    </row>
    <row r="148" spans="1:37" s="122" customFormat="1">
      <c r="A148"/>
      <c r="B148"/>
      <c r="C148" s="5"/>
      <c r="D148"/>
      <c r="E148"/>
      <c r="F148" s="5"/>
      <c r="G148"/>
      <c r="H148"/>
      <c r="I148"/>
      <c r="J148" s="294"/>
      <c r="K148" s="294"/>
      <c r="L148"/>
      <c r="M148"/>
      <c r="N148" s="294"/>
      <c r="O148" s="294"/>
      <c r="P148" s="294"/>
      <c r="Q148" s="294"/>
      <c r="R148" s="294"/>
      <c r="S148" s="294"/>
      <c r="T148" s="294"/>
      <c r="U148" s="296"/>
      <c r="V148" s="296"/>
      <c r="W148" s="296"/>
      <c r="X148" s="296"/>
      <c r="Y148" s="296"/>
      <c r="Z148" s="296"/>
      <c r="AA148"/>
      <c r="AB148"/>
      <c r="AC148"/>
      <c r="AD148"/>
      <c r="AE148"/>
      <c r="AF148"/>
      <c r="AG148"/>
      <c r="AH148"/>
      <c r="AI148"/>
      <c r="AJ148"/>
      <c r="AK148"/>
    </row>
    <row r="149" spans="1:37" s="122" customFormat="1">
      <c r="A149"/>
      <c r="B149"/>
      <c r="C149" s="5"/>
      <c r="D149"/>
      <c r="E149"/>
      <c r="F149" s="5"/>
      <c r="G149"/>
      <c r="H149"/>
      <c r="I149"/>
      <c r="J149" s="294"/>
      <c r="K149" s="294"/>
      <c r="L149"/>
      <c r="M149"/>
      <c r="N149" s="294"/>
      <c r="O149" s="294"/>
      <c r="P149" s="294"/>
      <c r="Q149" s="294"/>
      <c r="R149" s="294"/>
      <c r="S149" s="294"/>
      <c r="T149" s="294"/>
      <c r="U149" s="296"/>
      <c r="V149" s="296"/>
      <c r="W149" s="296"/>
      <c r="X149" s="296"/>
      <c r="Y149" s="296"/>
      <c r="Z149" s="296"/>
      <c r="AA149"/>
      <c r="AB149"/>
      <c r="AC149"/>
      <c r="AD149"/>
      <c r="AE149"/>
      <c r="AF149"/>
      <c r="AG149"/>
      <c r="AH149"/>
      <c r="AI149"/>
      <c r="AJ149"/>
      <c r="AK149"/>
    </row>
    <row r="150" spans="1:37" s="122" customFormat="1">
      <c r="A150"/>
      <c r="B150"/>
      <c r="C150" s="5"/>
      <c r="D150"/>
      <c r="E150"/>
      <c r="F150" s="5"/>
      <c r="G150"/>
      <c r="H150"/>
      <c r="I150"/>
      <c r="J150" s="294"/>
      <c r="K150" s="294"/>
      <c r="L150"/>
      <c r="M150"/>
      <c r="N150" s="294"/>
      <c r="O150" s="294"/>
      <c r="P150" s="294"/>
      <c r="Q150" s="294"/>
      <c r="R150" s="294"/>
      <c r="S150" s="294"/>
      <c r="T150" s="294"/>
      <c r="U150" s="296"/>
      <c r="V150" s="296"/>
      <c r="W150" s="296"/>
      <c r="X150" s="296"/>
      <c r="Y150" s="296"/>
      <c r="Z150" s="296"/>
      <c r="AA150"/>
      <c r="AB150"/>
      <c r="AC150"/>
      <c r="AD150"/>
      <c r="AE150"/>
      <c r="AF150"/>
      <c r="AG150"/>
      <c r="AH150"/>
      <c r="AI150"/>
      <c r="AJ150"/>
      <c r="AK150"/>
    </row>
    <row r="151" spans="1:37" s="122" customFormat="1">
      <c r="A151"/>
      <c r="B151"/>
      <c r="C151" s="5"/>
      <c r="D151"/>
      <c r="E151"/>
      <c r="F151" s="5"/>
      <c r="G151"/>
      <c r="H151"/>
      <c r="I151"/>
      <c r="J151" s="294"/>
      <c r="K151" s="294"/>
      <c r="L151"/>
      <c r="M151"/>
      <c r="N151" s="294"/>
      <c r="O151" s="294"/>
      <c r="P151" s="294"/>
      <c r="Q151" s="294"/>
      <c r="R151" s="294"/>
      <c r="S151" s="294"/>
      <c r="T151" s="294"/>
      <c r="U151" s="296"/>
      <c r="V151" s="296"/>
      <c r="W151" s="296"/>
      <c r="X151" s="296"/>
      <c r="Y151" s="296"/>
      <c r="Z151" s="296"/>
      <c r="AA151"/>
      <c r="AB151"/>
      <c r="AC151"/>
      <c r="AD151"/>
      <c r="AE151"/>
      <c r="AF151"/>
      <c r="AG151"/>
      <c r="AH151"/>
      <c r="AI151"/>
      <c r="AJ151"/>
      <c r="AK151"/>
    </row>
    <row r="152" spans="1:37" s="122" customFormat="1">
      <c r="A152"/>
      <c r="B152"/>
      <c r="C152" s="5"/>
      <c r="D152"/>
      <c r="E152"/>
      <c r="F152" s="5"/>
      <c r="G152"/>
      <c r="H152"/>
      <c r="I152"/>
      <c r="J152" s="294"/>
      <c r="K152" s="294"/>
      <c r="L152"/>
      <c r="M152"/>
      <c r="N152" s="294"/>
      <c r="O152" s="294"/>
      <c r="P152" s="294"/>
      <c r="Q152" s="294"/>
      <c r="R152" s="294"/>
      <c r="S152" s="294"/>
      <c r="T152" s="294"/>
      <c r="U152" s="296"/>
      <c r="V152" s="296"/>
      <c r="W152" s="296"/>
      <c r="X152" s="296"/>
      <c r="Y152" s="296"/>
      <c r="Z152" s="296"/>
      <c r="AA152"/>
      <c r="AB152"/>
      <c r="AC152"/>
      <c r="AD152"/>
      <c r="AE152"/>
      <c r="AF152"/>
      <c r="AG152"/>
      <c r="AH152"/>
      <c r="AI152"/>
      <c r="AJ152"/>
      <c r="AK152"/>
    </row>
    <row r="153" spans="1:37" s="122" customFormat="1">
      <c r="A153"/>
      <c r="B153"/>
      <c r="C153" s="5"/>
      <c r="D153"/>
      <c r="E153"/>
      <c r="F153" s="5"/>
      <c r="G153"/>
      <c r="H153"/>
      <c r="I153"/>
      <c r="J153" s="294"/>
      <c r="K153" s="294"/>
      <c r="L153"/>
      <c r="M153"/>
      <c r="N153" s="294"/>
      <c r="O153" s="294"/>
      <c r="P153" s="294"/>
      <c r="Q153" s="294"/>
      <c r="R153" s="294"/>
      <c r="S153" s="294"/>
      <c r="T153" s="294"/>
      <c r="U153" s="296"/>
      <c r="V153" s="296"/>
      <c r="W153" s="296"/>
      <c r="X153" s="296"/>
      <c r="Y153" s="296"/>
      <c r="Z153" s="296"/>
      <c r="AA153"/>
      <c r="AB153"/>
      <c r="AC153"/>
      <c r="AD153"/>
      <c r="AE153"/>
      <c r="AF153"/>
      <c r="AG153"/>
      <c r="AH153"/>
      <c r="AI153"/>
      <c r="AJ153"/>
      <c r="AK153"/>
    </row>
    <row r="154" spans="1:37" s="122" customFormat="1">
      <c r="A154"/>
      <c r="B154"/>
      <c r="C154" s="5"/>
      <c r="D154"/>
      <c r="E154"/>
      <c r="F154" s="5"/>
      <c r="G154"/>
      <c r="H154"/>
      <c r="I154"/>
      <c r="J154" s="294"/>
      <c r="K154" s="294"/>
      <c r="L154"/>
      <c r="M154"/>
      <c r="N154" s="294"/>
      <c r="O154" s="294"/>
      <c r="P154" s="294"/>
      <c r="Q154" s="294"/>
      <c r="R154" s="294"/>
      <c r="S154" s="294"/>
      <c r="T154" s="294"/>
      <c r="U154" s="296"/>
      <c r="V154" s="296"/>
      <c r="W154" s="296"/>
      <c r="X154" s="296"/>
      <c r="Y154" s="296"/>
      <c r="Z154" s="296"/>
      <c r="AA154"/>
      <c r="AB154"/>
      <c r="AC154"/>
      <c r="AD154"/>
      <c r="AE154"/>
      <c r="AF154"/>
      <c r="AG154"/>
      <c r="AH154"/>
      <c r="AI154"/>
      <c r="AJ154"/>
      <c r="AK154"/>
    </row>
    <row r="155" spans="1:37" s="122" customFormat="1">
      <c r="A155"/>
      <c r="B155"/>
      <c r="C155" s="5"/>
      <c r="D155"/>
      <c r="E155"/>
      <c r="F155" s="5"/>
      <c r="G155"/>
      <c r="H155"/>
      <c r="I155"/>
      <c r="J155" s="294"/>
      <c r="K155" s="294"/>
      <c r="L155"/>
      <c r="M155"/>
      <c r="N155" s="294"/>
      <c r="O155" s="294"/>
      <c r="P155" s="294"/>
      <c r="Q155" s="294"/>
      <c r="R155" s="294"/>
      <c r="S155" s="294"/>
      <c r="T155" s="294"/>
      <c r="U155" s="296"/>
      <c r="V155" s="296"/>
      <c r="W155" s="296"/>
      <c r="X155" s="296"/>
      <c r="Y155" s="296"/>
      <c r="Z155" s="296"/>
      <c r="AA155"/>
      <c r="AB155"/>
      <c r="AC155"/>
      <c r="AD155"/>
      <c r="AE155"/>
      <c r="AF155"/>
      <c r="AG155"/>
      <c r="AH155"/>
      <c r="AI155"/>
      <c r="AJ155"/>
      <c r="AK155"/>
    </row>
    <row r="156" spans="1:37" s="122" customFormat="1">
      <c r="A156"/>
      <c r="B156"/>
      <c r="C156" s="5"/>
      <c r="D156"/>
      <c r="E156"/>
      <c r="F156" s="5"/>
      <c r="G156"/>
      <c r="H156"/>
      <c r="I156"/>
      <c r="J156" s="294"/>
      <c r="K156" s="294"/>
      <c r="L156"/>
      <c r="M156"/>
      <c r="N156" s="294"/>
      <c r="O156" s="294"/>
      <c r="P156" s="294"/>
      <c r="Q156" s="294"/>
      <c r="R156" s="294"/>
      <c r="S156" s="294"/>
      <c r="T156" s="294"/>
      <c r="U156" s="296"/>
      <c r="V156" s="296"/>
      <c r="W156" s="296"/>
      <c r="X156" s="296"/>
      <c r="Y156" s="296"/>
      <c r="Z156" s="296"/>
      <c r="AA156"/>
      <c r="AB156"/>
      <c r="AC156"/>
      <c r="AD156"/>
      <c r="AE156"/>
      <c r="AF156"/>
      <c r="AG156"/>
      <c r="AH156"/>
      <c r="AI156"/>
      <c r="AJ156"/>
      <c r="AK156"/>
    </row>
    <row r="157" spans="1:37" s="122" customFormat="1">
      <c r="A157"/>
      <c r="B157"/>
      <c r="C157" s="5"/>
      <c r="D157"/>
      <c r="E157"/>
      <c r="F157" s="5"/>
      <c r="G157"/>
      <c r="H157"/>
      <c r="I157"/>
      <c r="J157" s="294"/>
      <c r="K157" s="294"/>
      <c r="L157"/>
      <c r="M157"/>
      <c r="N157" s="294"/>
      <c r="O157" s="294"/>
      <c r="P157" s="294"/>
      <c r="Q157" s="294"/>
      <c r="R157" s="294"/>
      <c r="S157" s="294"/>
      <c r="T157" s="294"/>
      <c r="U157" s="296"/>
      <c r="V157" s="296"/>
      <c r="W157" s="296"/>
      <c r="X157" s="296"/>
      <c r="Y157" s="296"/>
      <c r="Z157" s="296"/>
      <c r="AA157"/>
      <c r="AB157"/>
      <c r="AC157"/>
      <c r="AD157"/>
      <c r="AE157"/>
      <c r="AF157"/>
      <c r="AG157"/>
      <c r="AH157"/>
      <c r="AI157"/>
      <c r="AJ157"/>
      <c r="AK157"/>
    </row>
    <row r="158" spans="1:37" s="122" customFormat="1">
      <c r="A158"/>
      <c r="B158"/>
      <c r="C158" s="5"/>
      <c r="D158"/>
      <c r="E158"/>
      <c r="F158" s="5"/>
      <c r="G158"/>
      <c r="H158"/>
      <c r="I158"/>
      <c r="J158" s="294"/>
      <c r="K158" s="294"/>
      <c r="L158"/>
      <c r="M158"/>
      <c r="N158" s="294"/>
      <c r="O158" s="294"/>
      <c r="P158" s="294"/>
      <c r="Q158" s="294"/>
      <c r="R158" s="294"/>
      <c r="S158" s="294"/>
      <c r="T158" s="294"/>
      <c r="U158" s="296"/>
      <c r="V158" s="296"/>
      <c r="W158" s="296"/>
      <c r="X158" s="296"/>
      <c r="Y158" s="296"/>
      <c r="Z158" s="296"/>
      <c r="AA158"/>
      <c r="AB158"/>
      <c r="AC158"/>
      <c r="AD158"/>
      <c r="AE158"/>
      <c r="AF158"/>
      <c r="AG158"/>
      <c r="AH158"/>
      <c r="AI158"/>
      <c r="AJ158"/>
      <c r="AK158"/>
    </row>
    <row r="159" spans="1:37" s="122" customFormat="1">
      <c r="A159"/>
      <c r="B159"/>
      <c r="C159" s="5"/>
      <c r="D159"/>
      <c r="E159"/>
      <c r="F159" s="5"/>
      <c r="G159"/>
      <c r="H159"/>
      <c r="I159"/>
      <c r="J159" s="294"/>
      <c r="K159" s="294"/>
      <c r="L159"/>
      <c r="M159"/>
      <c r="N159" s="294"/>
      <c r="O159" s="294"/>
      <c r="P159" s="294"/>
      <c r="Q159" s="294"/>
      <c r="R159" s="294"/>
      <c r="S159" s="294"/>
      <c r="T159" s="294"/>
      <c r="U159" s="296"/>
      <c r="V159" s="296"/>
      <c r="W159" s="296"/>
      <c r="X159" s="296"/>
      <c r="Y159" s="296"/>
      <c r="Z159" s="296"/>
      <c r="AA159"/>
      <c r="AB159"/>
      <c r="AC159"/>
      <c r="AD159"/>
      <c r="AE159"/>
      <c r="AF159"/>
      <c r="AG159"/>
      <c r="AH159"/>
      <c r="AI159"/>
      <c r="AJ159"/>
      <c r="AK159"/>
    </row>
    <row r="160" spans="1:37" s="122" customFormat="1">
      <c r="A160"/>
      <c r="B160"/>
      <c r="C160" s="5"/>
      <c r="D160"/>
      <c r="E160"/>
      <c r="F160" s="5"/>
      <c r="G160"/>
      <c r="H160"/>
      <c r="I160"/>
      <c r="J160" s="294"/>
      <c r="K160" s="294"/>
      <c r="L160"/>
      <c r="M160"/>
      <c r="N160" s="294"/>
      <c r="O160" s="294"/>
      <c r="P160" s="294"/>
      <c r="Q160" s="294"/>
      <c r="R160" s="294"/>
      <c r="S160" s="294"/>
      <c r="T160" s="294"/>
      <c r="U160" s="296"/>
      <c r="V160" s="296"/>
      <c r="W160" s="296"/>
      <c r="X160" s="296"/>
      <c r="Y160" s="296"/>
      <c r="Z160" s="296"/>
      <c r="AA160"/>
      <c r="AB160"/>
      <c r="AC160"/>
      <c r="AD160"/>
      <c r="AE160"/>
      <c r="AF160"/>
      <c r="AG160"/>
      <c r="AH160"/>
      <c r="AI160"/>
      <c r="AJ160"/>
      <c r="AK160"/>
    </row>
    <row r="161" spans="1:37" s="122" customFormat="1">
      <c r="A161"/>
      <c r="B161"/>
      <c r="C161" s="5"/>
      <c r="D161"/>
      <c r="E161"/>
      <c r="F161" s="5"/>
      <c r="G161"/>
      <c r="H161"/>
      <c r="I161"/>
      <c r="J161" s="294"/>
      <c r="K161" s="294"/>
      <c r="L161"/>
      <c r="M161"/>
      <c r="N161" s="294"/>
      <c r="O161" s="294"/>
      <c r="P161" s="294"/>
      <c r="Q161" s="294"/>
      <c r="R161" s="294"/>
      <c r="S161" s="294"/>
      <c r="T161" s="294"/>
      <c r="U161" s="296"/>
      <c r="V161" s="296"/>
      <c r="W161" s="296"/>
      <c r="X161" s="296"/>
      <c r="Y161" s="296"/>
      <c r="Z161" s="296"/>
      <c r="AA161"/>
      <c r="AB161"/>
      <c r="AC161"/>
      <c r="AD161"/>
      <c r="AE161"/>
      <c r="AF161"/>
      <c r="AG161"/>
      <c r="AH161"/>
      <c r="AI161"/>
      <c r="AJ161"/>
      <c r="AK161"/>
    </row>
    <row r="162" spans="1:37" s="122" customFormat="1">
      <c r="A162"/>
      <c r="B162"/>
      <c r="C162" s="5"/>
      <c r="D162"/>
      <c r="E162"/>
      <c r="F162" s="5"/>
      <c r="G162"/>
      <c r="H162"/>
      <c r="I162"/>
      <c r="J162" s="294"/>
      <c r="K162" s="294"/>
      <c r="L162"/>
      <c r="M162"/>
      <c r="N162" s="294"/>
      <c r="O162" s="294"/>
      <c r="P162" s="294"/>
      <c r="Q162" s="294"/>
      <c r="R162" s="294"/>
      <c r="S162" s="294"/>
      <c r="T162" s="294"/>
      <c r="U162" s="296"/>
      <c r="V162" s="296"/>
      <c r="W162" s="296"/>
      <c r="X162" s="296"/>
      <c r="Y162" s="296"/>
      <c r="Z162" s="296"/>
      <c r="AA162"/>
      <c r="AB162"/>
      <c r="AC162"/>
      <c r="AD162"/>
      <c r="AE162"/>
      <c r="AF162"/>
      <c r="AG162"/>
      <c r="AH162"/>
      <c r="AI162"/>
      <c r="AJ162"/>
      <c r="AK162"/>
    </row>
    <row r="163" spans="1:37" s="122" customFormat="1">
      <c r="A163"/>
      <c r="B163"/>
      <c r="C163" s="5"/>
      <c r="D163"/>
      <c r="E163"/>
      <c r="F163" s="5"/>
      <c r="G163"/>
      <c r="H163"/>
      <c r="I163"/>
      <c r="J163" s="294"/>
      <c r="K163" s="294"/>
      <c r="L163"/>
      <c r="M163"/>
      <c r="N163" s="294"/>
      <c r="O163" s="294"/>
      <c r="P163" s="294"/>
      <c r="Q163" s="294"/>
      <c r="R163" s="294"/>
      <c r="S163" s="294"/>
      <c r="T163" s="294"/>
      <c r="U163" s="296"/>
      <c r="V163" s="296"/>
      <c r="W163" s="296"/>
      <c r="X163" s="296"/>
      <c r="Y163" s="296"/>
      <c r="Z163" s="296"/>
      <c r="AA163"/>
      <c r="AB163"/>
      <c r="AC163"/>
      <c r="AD163"/>
      <c r="AE163"/>
      <c r="AF163"/>
      <c r="AG163"/>
      <c r="AH163"/>
      <c r="AI163"/>
      <c r="AJ163"/>
      <c r="AK163"/>
    </row>
    <row r="164" spans="1:37" s="122" customFormat="1">
      <c r="A164"/>
      <c r="B164"/>
      <c r="C164" s="5"/>
      <c r="D164"/>
      <c r="E164"/>
      <c r="F164" s="5"/>
      <c r="G164"/>
      <c r="H164"/>
      <c r="I164"/>
      <c r="J164" s="294"/>
      <c r="K164" s="294"/>
      <c r="L164"/>
      <c r="M164"/>
      <c r="N164" s="294"/>
      <c r="O164" s="294"/>
      <c r="P164" s="294"/>
      <c r="Q164" s="294"/>
      <c r="R164" s="294"/>
      <c r="S164" s="294"/>
      <c r="T164" s="294"/>
      <c r="U164" s="296"/>
      <c r="V164" s="296"/>
      <c r="W164" s="296"/>
      <c r="X164" s="296"/>
      <c r="Y164" s="296"/>
      <c r="Z164" s="296"/>
      <c r="AA164"/>
      <c r="AB164"/>
      <c r="AC164"/>
      <c r="AD164"/>
      <c r="AE164"/>
      <c r="AF164"/>
      <c r="AG164"/>
      <c r="AH164"/>
      <c r="AI164"/>
      <c r="AJ164"/>
      <c r="AK164"/>
    </row>
    <row r="165" spans="1:37" s="122" customFormat="1">
      <c r="A165"/>
      <c r="B165"/>
      <c r="C165" s="5"/>
      <c r="D165"/>
      <c r="E165"/>
      <c r="F165" s="5"/>
      <c r="G165"/>
      <c r="H165"/>
      <c r="I165"/>
      <c r="J165" s="294"/>
      <c r="K165" s="294"/>
      <c r="L165"/>
      <c r="M165"/>
      <c r="N165" s="294"/>
      <c r="O165" s="294"/>
      <c r="P165" s="294"/>
      <c r="Q165" s="294"/>
      <c r="R165" s="294"/>
      <c r="S165" s="294"/>
      <c r="T165" s="296"/>
      <c r="U165" s="296"/>
      <c r="V165" s="296"/>
      <c r="W165" s="296"/>
      <c r="X165" s="296"/>
      <c r="Y165" s="296"/>
      <c r="Z165" s="296"/>
      <c r="AA165"/>
      <c r="AB165"/>
      <c r="AC165"/>
      <c r="AD165"/>
      <c r="AE165"/>
      <c r="AF165"/>
      <c r="AG165"/>
      <c r="AH165"/>
      <c r="AI165"/>
      <c r="AJ165"/>
      <c r="AK165"/>
    </row>
    <row r="166" spans="1:37" s="122" customFormat="1">
      <c r="A166"/>
      <c r="B166"/>
      <c r="C166" s="5"/>
      <c r="D166"/>
      <c r="E166"/>
      <c r="F166" s="5"/>
      <c r="G166"/>
      <c r="H166"/>
      <c r="I166"/>
      <c r="J166" s="294"/>
      <c r="K166" s="294"/>
      <c r="L166"/>
      <c r="M166"/>
      <c r="N166" s="294"/>
      <c r="O166" s="294"/>
      <c r="P166" s="294"/>
      <c r="Q166" s="294"/>
      <c r="R166" s="294"/>
      <c r="S166" s="294"/>
      <c r="T166" s="296"/>
      <c r="U166" s="296"/>
      <c r="V166" s="296"/>
      <c r="W166" s="296"/>
      <c r="X166" s="296"/>
      <c r="Y166" s="296"/>
      <c r="Z166" s="296"/>
      <c r="AA166"/>
      <c r="AB166"/>
      <c r="AC166"/>
      <c r="AD166"/>
      <c r="AE166"/>
      <c r="AF166"/>
      <c r="AG166"/>
      <c r="AH166"/>
      <c r="AI166"/>
      <c r="AJ166"/>
      <c r="AK166"/>
    </row>
    <row r="167" spans="1:37" s="122" customFormat="1">
      <c r="A167"/>
      <c r="B167"/>
      <c r="C167" s="5"/>
      <c r="D167"/>
      <c r="E167"/>
      <c r="F167" s="5"/>
      <c r="G167"/>
      <c r="H167"/>
      <c r="I167"/>
      <c r="J167" s="294"/>
      <c r="K167" s="294"/>
      <c r="L167"/>
      <c r="M167"/>
      <c r="N167" s="294"/>
      <c r="O167" s="294"/>
      <c r="P167" s="294"/>
      <c r="Q167" s="294"/>
      <c r="R167" s="294"/>
      <c r="S167" s="294"/>
      <c r="T167" s="296"/>
      <c r="U167" s="296"/>
      <c r="V167" s="296"/>
      <c r="W167" s="296"/>
      <c r="X167" s="296"/>
      <c r="Y167" s="296"/>
      <c r="Z167" s="296"/>
      <c r="AA167"/>
      <c r="AB167"/>
      <c r="AC167"/>
      <c r="AD167"/>
      <c r="AE167"/>
      <c r="AF167"/>
      <c r="AG167"/>
      <c r="AH167"/>
      <c r="AI167"/>
      <c r="AJ167"/>
      <c r="AK167"/>
    </row>
    <row r="168" spans="1:37" s="122" customFormat="1">
      <c r="A168"/>
      <c r="B168"/>
      <c r="C168" s="5"/>
      <c r="D168"/>
      <c r="E168"/>
      <c r="F168" s="5"/>
      <c r="G168"/>
      <c r="H168"/>
      <c r="I168"/>
      <c r="J168" s="294"/>
      <c r="K168" s="294"/>
      <c r="L168"/>
      <c r="M168"/>
      <c r="N168" s="294"/>
      <c r="O168" s="294"/>
      <c r="P168" s="294"/>
      <c r="Q168" s="294"/>
      <c r="R168" s="294"/>
      <c r="S168" s="294"/>
      <c r="T168" s="296"/>
      <c r="U168" s="296"/>
      <c r="V168" s="296"/>
      <c r="W168" s="296"/>
      <c r="X168" s="296"/>
      <c r="Y168" s="296"/>
      <c r="Z168" s="296"/>
      <c r="AA168"/>
      <c r="AB168"/>
      <c r="AC168"/>
      <c r="AD168"/>
      <c r="AE168"/>
      <c r="AF168"/>
      <c r="AG168"/>
      <c r="AH168"/>
      <c r="AI168"/>
      <c r="AJ168"/>
      <c r="AK168"/>
    </row>
    <row r="169" spans="1:37" s="122" customFormat="1">
      <c r="A169"/>
      <c r="B169"/>
      <c r="C169" s="5"/>
      <c r="D169"/>
      <c r="E169"/>
      <c r="F169" s="5"/>
      <c r="G169"/>
      <c r="H169"/>
      <c r="I169"/>
      <c r="J169" s="294"/>
      <c r="K169" s="294"/>
      <c r="L169"/>
      <c r="M169"/>
      <c r="N169" s="294"/>
      <c r="O169" s="294"/>
      <c r="P169" s="294"/>
      <c r="Q169" s="294"/>
      <c r="R169" s="294"/>
      <c r="S169" s="294"/>
      <c r="T169" s="296"/>
      <c r="U169" s="296"/>
      <c r="V169" s="296"/>
      <c r="W169" s="296"/>
      <c r="X169" s="296"/>
      <c r="Y169" s="296"/>
      <c r="Z169" s="296"/>
      <c r="AA169"/>
      <c r="AB169"/>
      <c r="AC169"/>
      <c r="AD169"/>
      <c r="AE169"/>
      <c r="AF169"/>
      <c r="AG169"/>
      <c r="AH169"/>
      <c r="AI169"/>
      <c r="AJ169"/>
      <c r="AK169"/>
    </row>
    <row r="170" spans="1:37" s="122" customFormat="1">
      <c r="A170"/>
      <c r="B170"/>
      <c r="C170" s="5"/>
      <c r="D170"/>
      <c r="E170"/>
      <c r="F170" s="5"/>
      <c r="G170"/>
      <c r="H170"/>
      <c r="I170"/>
      <c r="J170" s="294"/>
      <c r="K170" s="294"/>
      <c r="L170"/>
      <c r="M170"/>
      <c r="N170" s="294"/>
      <c r="O170" s="294"/>
      <c r="P170" s="294"/>
      <c r="Q170" s="294"/>
      <c r="R170" s="294"/>
      <c r="S170" s="294"/>
      <c r="T170" s="296"/>
      <c r="U170" s="296"/>
      <c r="V170" s="296"/>
      <c r="W170" s="296"/>
      <c r="X170" s="296"/>
      <c r="Y170" s="296"/>
      <c r="Z170" s="296"/>
      <c r="AA170"/>
      <c r="AB170"/>
      <c r="AC170"/>
      <c r="AD170"/>
      <c r="AE170"/>
      <c r="AF170"/>
      <c r="AG170"/>
      <c r="AH170"/>
      <c r="AI170"/>
      <c r="AJ170"/>
      <c r="AK170"/>
    </row>
    <row r="171" spans="1:37" s="122" customFormat="1">
      <c r="A171"/>
      <c r="B171"/>
      <c r="C171" s="5"/>
      <c r="D171"/>
      <c r="E171"/>
      <c r="F171" s="5"/>
      <c r="G171"/>
      <c r="H171"/>
      <c r="I171"/>
      <c r="J171" s="294"/>
      <c r="K171" s="294"/>
      <c r="L171"/>
      <c r="M171"/>
      <c r="N171" s="294"/>
      <c r="O171" s="294"/>
      <c r="P171" s="294"/>
      <c r="Q171" s="294"/>
      <c r="R171" s="294"/>
      <c r="S171" s="294"/>
      <c r="T171" s="296"/>
      <c r="U171" s="296"/>
      <c r="V171" s="296"/>
      <c r="W171" s="296"/>
      <c r="X171" s="296"/>
      <c r="Y171" s="296"/>
      <c r="Z171" s="296"/>
      <c r="AA171"/>
      <c r="AB171"/>
      <c r="AC171"/>
      <c r="AD171"/>
      <c r="AE171"/>
      <c r="AF171"/>
      <c r="AG171"/>
      <c r="AH171"/>
      <c r="AI171"/>
      <c r="AJ171"/>
      <c r="AK171"/>
    </row>
    <row r="172" spans="1:37" s="122" customFormat="1">
      <c r="A172"/>
      <c r="B172"/>
      <c r="C172" s="5"/>
      <c r="D172"/>
      <c r="E172"/>
      <c r="F172" s="5"/>
      <c r="G172"/>
      <c r="H172"/>
      <c r="I172"/>
      <c r="J172" s="294"/>
      <c r="K172" s="294"/>
      <c r="L172"/>
      <c r="M172"/>
      <c r="N172" s="294"/>
      <c r="O172" s="294"/>
      <c r="P172" s="294"/>
      <c r="Q172" s="294"/>
      <c r="R172" s="294"/>
      <c r="S172" s="294"/>
      <c r="T172" s="296"/>
      <c r="U172" s="296"/>
      <c r="V172" s="296"/>
      <c r="W172" s="296"/>
      <c r="X172" s="296"/>
      <c r="Y172" s="296"/>
      <c r="Z172" s="296"/>
      <c r="AA172"/>
      <c r="AB172"/>
      <c r="AC172"/>
      <c r="AD172"/>
      <c r="AE172"/>
      <c r="AF172"/>
      <c r="AG172"/>
      <c r="AH172"/>
      <c r="AI172"/>
      <c r="AJ172"/>
      <c r="AK172"/>
    </row>
    <row r="173" spans="1:37" s="122" customFormat="1">
      <c r="A173"/>
      <c r="B173"/>
      <c r="C173" s="5"/>
      <c r="D173"/>
      <c r="E173"/>
      <c r="F173" s="5"/>
      <c r="G173"/>
      <c r="H173"/>
      <c r="I173"/>
      <c r="J173" s="294"/>
      <c r="K173" s="294"/>
      <c r="L173"/>
      <c r="M173"/>
      <c r="N173" s="294"/>
      <c r="O173" s="294"/>
      <c r="P173" s="294"/>
      <c r="Q173" s="294"/>
      <c r="R173" s="294"/>
      <c r="S173" s="294"/>
      <c r="T173" s="296"/>
      <c r="U173" s="296"/>
      <c r="V173" s="296"/>
      <c r="W173" s="296"/>
      <c r="X173" s="296"/>
      <c r="Y173" s="296"/>
      <c r="Z173" s="296"/>
      <c r="AA173"/>
      <c r="AB173"/>
      <c r="AC173"/>
      <c r="AD173"/>
      <c r="AE173"/>
      <c r="AF173"/>
      <c r="AG173"/>
      <c r="AH173"/>
      <c r="AI173"/>
      <c r="AJ173"/>
      <c r="AK173"/>
    </row>
    <row r="174" spans="1:37" s="122" customFormat="1">
      <c r="A174"/>
      <c r="B174"/>
      <c r="C174" s="5"/>
      <c r="D174"/>
      <c r="E174"/>
      <c r="F174" s="5"/>
      <c r="G174"/>
      <c r="H174"/>
      <c r="I174"/>
      <c r="J174" s="294"/>
      <c r="K174" s="294"/>
      <c r="L174"/>
      <c r="M174"/>
      <c r="N174" s="294"/>
      <c r="O174" s="294"/>
      <c r="P174" s="294"/>
      <c r="Q174" s="294"/>
      <c r="R174" s="294"/>
      <c r="S174" s="294"/>
      <c r="T174" s="296"/>
      <c r="U174" s="296"/>
      <c r="V174" s="296"/>
      <c r="W174" s="296"/>
      <c r="X174" s="296"/>
      <c r="Y174" s="296"/>
      <c r="Z174" s="296"/>
      <c r="AA174"/>
      <c r="AB174"/>
      <c r="AC174"/>
      <c r="AD174"/>
      <c r="AE174"/>
      <c r="AF174"/>
      <c r="AG174"/>
      <c r="AH174"/>
      <c r="AI174"/>
      <c r="AJ174"/>
      <c r="AK174"/>
    </row>
    <row r="175" spans="1:37" s="122" customFormat="1">
      <c r="A175"/>
      <c r="B175"/>
      <c r="C175" s="5"/>
      <c r="D175"/>
      <c r="E175"/>
      <c r="F175" s="5"/>
      <c r="G175"/>
      <c r="H175"/>
      <c r="I175"/>
      <c r="J175" s="294"/>
      <c r="K175" s="294"/>
      <c r="L175"/>
      <c r="M175"/>
      <c r="N175" s="294"/>
      <c r="O175" s="294"/>
      <c r="P175" s="294"/>
      <c r="Q175" s="294"/>
      <c r="R175" s="294"/>
      <c r="S175" s="294"/>
      <c r="T175" s="296"/>
      <c r="U175" s="296"/>
      <c r="V175" s="296"/>
      <c r="W175" s="296"/>
      <c r="X175" s="296"/>
      <c r="Y175" s="296"/>
      <c r="Z175" s="296"/>
      <c r="AA175"/>
      <c r="AB175"/>
      <c r="AC175"/>
      <c r="AD175"/>
      <c r="AE175"/>
      <c r="AF175"/>
      <c r="AG175"/>
      <c r="AH175"/>
      <c r="AI175"/>
      <c r="AJ175"/>
      <c r="AK175"/>
    </row>
    <row r="176" spans="1:37" s="122" customFormat="1">
      <c r="A176"/>
      <c r="B176"/>
      <c r="C176" s="5"/>
      <c r="D176"/>
      <c r="E176"/>
      <c r="F176" s="5"/>
      <c r="G176"/>
      <c r="H176"/>
      <c r="I176"/>
      <c r="J176" s="294"/>
      <c r="K176" s="294"/>
      <c r="L176"/>
      <c r="M176"/>
      <c r="N176" s="294"/>
      <c r="O176" s="294"/>
      <c r="P176" s="294"/>
      <c r="Q176" s="294"/>
      <c r="R176" s="294"/>
      <c r="S176" s="294"/>
      <c r="T176" s="296"/>
      <c r="U176" s="296"/>
      <c r="V176" s="296"/>
      <c r="W176" s="296"/>
      <c r="X176" s="296"/>
      <c r="Y176" s="296"/>
      <c r="Z176" s="296"/>
      <c r="AA176"/>
      <c r="AB176"/>
      <c r="AC176"/>
      <c r="AD176"/>
      <c r="AE176"/>
      <c r="AF176"/>
      <c r="AG176"/>
      <c r="AH176"/>
      <c r="AI176"/>
      <c r="AJ176"/>
      <c r="AK176"/>
    </row>
    <row r="177" spans="1:37" s="122" customFormat="1">
      <c r="A177"/>
      <c r="B177"/>
      <c r="C177" s="5"/>
      <c r="D177"/>
      <c r="E177"/>
      <c r="F177" s="5"/>
      <c r="G177"/>
      <c r="H177"/>
      <c r="I177"/>
      <c r="J177" s="294"/>
      <c r="K177" s="294"/>
      <c r="L177"/>
      <c r="M177"/>
      <c r="N177" s="294"/>
      <c r="O177" s="294"/>
      <c r="P177" s="294"/>
      <c r="Q177" s="294"/>
      <c r="R177" s="294"/>
      <c r="S177" s="294"/>
      <c r="T177" s="296"/>
      <c r="U177" s="296"/>
      <c r="V177" s="296"/>
      <c r="W177" s="296"/>
      <c r="X177" s="296"/>
      <c r="Y177" s="296"/>
      <c r="Z177" s="296"/>
      <c r="AA177"/>
      <c r="AB177"/>
      <c r="AC177"/>
      <c r="AD177"/>
      <c r="AE177"/>
      <c r="AF177"/>
      <c r="AG177"/>
      <c r="AH177"/>
      <c r="AI177"/>
      <c r="AJ177"/>
      <c r="AK177"/>
    </row>
    <row r="178" spans="1:37" s="122" customFormat="1">
      <c r="A178"/>
      <c r="B178"/>
      <c r="C178" s="5"/>
      <c r="D178"/>
      <c r="E178"/>
      <c r="F178" s="5"/>
      <c r="G178"/>
      <c r="H178"/>
      <c r="I178"/>
      <c r="J178" s="294"/>
      <c r="K178" s="294"/>
      <c r="L178"/>
      <c r="M178"/>
      <c r="N178" s="294"/>
      <c r="O178" s="294"/>
      <c r="P178" s="294"/>
      <c r="Q178" s="294"/>
      <c r="R178" s="294"/>
      <c r="S178" s="294"/>
      <c r="T178" s="296"/>
      <c r="U178" s="296"/>
      <c r="V178" s="296"/>
      <c r="W178" s="296"/>
      <c r="X178" s="296"/>
      <c r="Y178" s="296"/>
      <c r="Z178" s="296"/>
      <c r="AA178"/>
      <c r="AB178"/>
      <c r="AC178"/>
      <c r="AD178"/>
      <c r="AE178"/>
      <c r="AF178"/>
      <c r="AG178"/>
      <c r="AH178"/>
      <c r="AI178"/>
      <c r="AJ178"/>
      <c r="AK178"/>
    </row>
    <row r="179" spans="1:37" s="122" customFormat="1">
      <c r="A179"/>
      <c r="B179"/>
      <c r="C179" s="5"/>
      <c r="D179"/>
      <c r="E179"/>
      <c r="F179" s="5"/>
      <c r="G179"/>
      <c r="H179"/>
      <c r="I179"/>
      <c r="J179" s="294"/>
      <c r="K179" s="294"/>
      <c r="L179"/>
      <c r="M179"/>
      <c r="N179" s="294"/>
      <c r="O179" s="294"/>
      <c r="P179" s="294"/>
      <c r="Q179" s="294"/>
      <c r="R179" s="294"/>
      <c r="S179" s="294"/>
      <c r="T179" s="296"/>
      <c r="U179" s="296"/>
      <c r="V179" s="296"/>
      <c r="W179" s="296"/>
      <c r="X179" s="296"/>
      <c r="Y179" s="296"/>
      <c r="Z179" s="296"/>
      <c r="AA179"/>
      <c r="AB179"/>
      <c r="AC179"/>
      <c r="AD179"/>
      <c r="AE179"/>
      <c r="AF179"/>
      <c r="AG179"/>
      <c r="AH179"/>
      <c r="AI179"/>
      <c r="AJ179"/>
      <c r="AK179"/>
    </row>
    <row r="180" spans="1:37" s="122" customFormat="1">
      <c r="A180"/>
      <c r="B180"/>
      <c r="C180" s="5"/>
      <c r="D180"/>
      <c r="E180"/>
      <c r="F180" s="5"/>
      <c r="G180"/>
      <c r="H180"/>
      <c r="I180"/>
      <c r="J180" s="294"/>
      <c r="K180" s="294"/>
      <c r="L180"/>
      <c r="M180"/>
      <c r="N180" s="294"/>
      <c r="O180" s="294"/>
      <c r="P180" s="294"/>
      <c r="Q180" s="294"/>
      <c r="R180" s="294"/>
      <c r="S180" s="294"/>
      <c r="T180" s="296"/>
      <c r="U180" s="296"/>
      <c r="V180" s="296"/>
      <c r="W180" s="296"/>
      <c r="X180" s="296"/>
      <c r="Y180" s="296"/>
      <c r="Z180" s="296"/>
      <c r="AA180"/>
      <c r="AB180"/>
      <c r="AC180"/>
      <c r="AD180"/>
      <c r="AE180"/>
      <c r="AF180"/>
      <c r="AG180"/>
      <c r="AH180"/>
      <c r="AI180"/>
      <c r="AJ180"/>
      <c r="AK180"/>
    </row>
    <row r="181" spans="1:37" s="122" customFormat="1">
      <c r="A181"/>
      <c r="B181"/>
      <c r="C181" s="5"/>
      <c r="D181"/>
      <c r="E181"/>
      <c r="F181" s="5"/>
      <c r="G181"/>
      <c r="H181"/>
      <c r="I181"/>
      <c r="J181" s="294"/>
      <c r="K181" s="294"/>
      <c r="L181"/>
      <c r="M181"/>
      <c r="N181" s="294"/>
      <c r="O181" s="294"/>
      <c r="P181" s="294"/>
      <c r="Q181" s="294"/>
      <c r="R181" s="294"/>
      <c r="S181" s="294"/>
      <c r="T181" s="296"/>
      <c r="U181" s="296"/>
      <c r="V181" s="296"/>
      <c r="W181" s="296"/>
      <c r="X181" s="296"/>
      <c r="Y181" s="296"/>
      <c r="Z181" s="296"/>
      <c r="AA181"/>
      <c r="AB181"/>
      <c r="AC181"/>
      <c r="AD181"/>
      <c r="AE181"/>
      <c r="AF181"/>
      <c r="AG181"/>
      <c r="AH181"/>
      <c r="AI181"/>
      <c r="AJ181"/>
      <c r="AK181"/>
    </row>
    <row r="182" spans="1:37" s="122" customFormat="1">
      <c r="A182"/>
      <c r="B182"/>
      <c r="C182" s="5"/>
      <c r="D182"/>
      <c r="E182"/>
      <c r="F182" s="5"/>
      <c r="G182"/>
      <c r="H182"/>
      <c r="I182"/>
      <c r="J182" s="294"/>
      <c r="K182" s="294"/>
      <c r="L182"/>
      <c r="M182"/>
      <c r="N182" s="294"/>
      <c r="O182" s="294"/>
      <c r="P182" s="294"/>
      <c r="Q182" s="294"/>
      <c r="R182" s="294"/>
      <c r="S182" s="294"/>
      <c r="T182" s="296"/>
      <c r="U182" s="296"/>
      <c r="V182" s="296"/>
      <c r="W182" s="296"/>
      <c r="X182" s="296"/>
      <c r="Y182" s="296"/>
      <c r="Z182" s="296"/>
      <c r="AA182"/>
      <c r="AB182"/>
      <c r="AC182"/>
      <c r="AD182"/>
      <c r="AE182"/>
      <c r="AF182"/>
      <c r="AG182"/>
      <c r="AH182"/>
      <c r="AI182"/>
      <c r="AJ182"/>
      <c r="AK182"/>
    </row>
    <row r="183" spans="1:37" s="122" customFormat="1">
      <c r="A183"/>
      <c r="B183"/>
      <c r="C183" s="5"/>
      <c r="D183"/>
      <c r="E183"/>
      <c r="F183" s="5"/>
      <c r="G183"/>
      <c r="H183"/>
      <c r="I183"/>
      <c r="J183" s="294"/>
      <c r="K183" s="294"/>
      <c r="L183"/>
      <c r="M183"/>
      <c r="N183" s="294"/>
      <c r="O183" s="294"/>
      <c r="P183" s="294"/>
      <c r="Q183" s="294"/>
      <c r="R183" s="294"/>
      <c r="S183" s="294"/>
      <c r="T183" s="296"/>
      <c r="U183" s="296"/>
      <c r="V183" s="296"/>
      <c r="W183" s="296"/>
      <c r="X183" s="296"/>
      <c r="Y183" s="296"/>
      <c r="Z183" s="296"/>
      <c r="AA183"/>
      <c r="AB183"/>
      <c r="AC183"/>
      <c r="AD183"/>
      <c r="AE183"/>
      <c r="AF183"/>
      <c r="AG183"/>
      <c r="AH183"/>
      <c r="AI183"/>
      <c r="AJ183"/>
      <c r="AK183"/>
    </row>
    <row r="184" spans="1:37" s="122" customFormat="1">
      <c r="A184"/>
      <c r="B184"/>
      <c r="C184" s="5"/>
      <c r="D184"/>
      <c r="E184"/>
      <c r="F184" s="5"/>
      <c r="G184"/>
      <c r="H184"/>
      <c r="I184"/>
      <c r="J184" s="294"/>
      <c r="K184" s="294"/>
      <c r="L184"/>
      <c r="M184"/>
      <c r="N184" s="294"/>
      <c r="O184" s="294"/>
      <c r="P184" s="294"/>
      <c r="Q184" s="294"/>
      <c r="R184" s="294"/>
      <c r="S184" s="294"/>
      <c r="T184" s="296"/>
      <c r="U184" s="296"/>
      <c r="V184" s="296"/>
      <c r="W184" s="296"/>
      <c r="X184" s="296"/>
      <c r="Y184" s="296"/>
      <c r="Z184" s="296"/>
      <c r="AA184"/>
      <c r="AB184"/>
      <c r="AC184"/>
      <c r="AD184"/>
      <c r="AE184"/>
      <c r="AF184"/>
      <c r="AG184"/>
      <c r="AH184"/>
      <c r="AI184"/>
      <c r="AJ184"/>
      <c r="AK184"/>
    </row>
    <row r="185" spans="1:37" s="122" customFormat="1">
      <c r="A185"/>
      <c r="B185"/>
      <c r="C185" s="5"/>
      <c r="D185"/>
      <c r="E185"/>
      <c r="F185" s="5"/>
      <c r="G185"/>
      <c r="H185"/>
      <c r="I185"/>
      <c r="J185" s="294"/>
      <c r="K185" s="294"/>
      <c r="L185"/>
      <c r="M185"/>
      <c r="N185" s="294"/>
      <c r="O185" s="294"/>
      <c r="P185" s="294"/>
      <c r="Q185" s="294"/>
      <c r="R185" s="294"/>
      <c r="S185" s="294"/>
      <c r="T185" s="296"/>
      <c r="U185" s="296"/>
      <c r="V185" s="296"/>
      <c r="W185" s="296"/>
      <c r="X185" s="296"/>
      <c r="Y185" s="296"/>
      <c r="Z185" s="296"/>
      <c r="AA185"/>
      <c r="AB185"/>
      <c r="AC185"/>
      <c r="AD185"/>
      <c r="AE185"/>
      <c r="AF185"/>
      <c r="AG185"/>
      <c r="AH185"/>
      <c r="AI185"/>
      <c r="AJ185"/>
      <c r="AK185"/>
    </row>
    <row r="186" spans="1:37" s="122" customFormat="1">
      <c r="A186"/>
      <c r="B186"/>
      <c r="C186" s="5"/>
      <c r="D186"/>
      <c r="E186"/>
      <c r="F186" s="5"/>
      <c r="G186"/>
      <c r="H186"/>
      <c r="I186"/>
      <c r="J186" s="294"/>
      <c r="K186" s="294"/>
      <c r="L186"/>
      <c r="M186"/>
      <c r="N186" s="294"/>
      <c r="O186" s="294"/>
      <c r="P186" s="294"/>
      <c r="Q186" s="294"/>
      <c r="R186" s="294"/>
      <c r="S186" s="294"/>
      <c r="T186" s="296"/>
      <c r="U186" s="296"/>
      <c r="V186" s="296"/>
      <c r="W186" s="296"/>
      <c r="X186" s="296"/>
      <c r="Y186" s="296"/>
      <c r="Z186" s="296"/>
      <c r="AA186"/>
      <c r="AB186"/>
      <c r="AC186"/>
      <c r="AD186"/>
      <c r="AE186"/>
      <c r="AF186"/>
      <c r="AG186"/>
      <c r="AH186"/>
      <c r="AI186"/>
      <c r="AJ186"/>
      <c r="AK186"/>
    </row>
    <row r="187" spans="1:37" s="122" customFormat="1">
      <c r="A187"/>
      <c r="B187"/>
      <c r="C187" s="5"/>
      <c r="D187"/>
      <c r="E187"/>
      <c r="F187" s="5"/>
      <c r="G187"/>
      <c r="H187"/>
      <c r="I187"/>
      <c r="J187" s="294"/>
      <c r="K187" s="294"/>
      <c r="L187"/>
      <c r="M187"/>
      <c r="N187" s="294"/>
      <c r="O187" s="294"/>
      <c r="P187" s="294"/>
      <c r="Q187" s="294"/>
      <c r="R187" s="294"/>
      <c r="S187" s="296"/>
      <c r="T187" s="296"/>
      <c r="U187" s="296"/>
      <c r="V187" s="296"/>
      <c r="W187" s="296"/>
      <c r="X187" s="296"/>
      <c r="Y187" s="296"/>
      <c r="Z187" s="296"/>
      <c r="AA187"/>
      <c r="AB187"/>
      <c r="AC187"/>
      <c r="AD187"/>
      <c r="AE187"/>
      <c r="AF187"/>
      <c r="AG187"/>
      <c r="AH187"/>
      <c r="AI187"/>
      <c r="AJ187"/>
      <c r="AK187"/>
    </row>
    <row r="188" spans="1:37" s="122" customFormat="1">
      <c r="A188"/>
      <c r="B188"/>
      <c r="C188" s="5"/>
      <c r="D188"/>
      <c r="E188"/>
      <c r="F188" s="5"/>
      <c r="G188"/>
      <c r="H188"/>
      <c r="I188"/>
      <c r="J188" s="294"/>
      <c r="K188" s="294"/>
      <c r="L188"/>
      <c r="M188"/>
      <c r="N188" s="294"/>
      <c r="O188" s="294"/>
      <c r="P188" s="294"/>
      <c r="Q188" s="294"/>
      <c r="R188" s="294"/>
      <c r="S188" s="296"/>
      <c r="T188" s="296"/>
      <c r="U188" s="296"/>
      <c r="V188" s="296"/>
      <c r="W188" s="296"/>
      <c r="X188" s="296"/>
      <c r="Y188" s="296"/>
      <c r="Z188" s="296"/>
      <c r="AA188"/>
      <c r="AB188"/>
      <c r="AC188"/>
      <c r="AD188"/>
      <c r="AE188"/>
      <c r="AF188"/>
      <c r="AG188"/>
      <c r="AH188"/>
      <c r="AI188"/>
      <c r="AJ188"/>
      <c r="AK188"/>
    </row>
    <row r="189" spans="1:37" s="122" customFormat="1">
      <c r="A189"/>
      <c r="B189"/>
      <c r="C189" s="5"/>
      <c r="D189"/>
      <c r="E189"/>
      <c r="F189" s="5"/>
      <c r="G189"/>
      <c r="H189"/>
      <c r="I189"/>
      <c r="J189" s="294"/>
      <c r="K189" s="294"/>
      <c r="L189"/>
      <c r="M189"/>
      <c r="N189" s="294"/>
      <c r="O189" s="294"/>
      <c r="P189" s="294"/>
      <c r="Q189" s="294"/>
      <c r="R189" s="294"/>
      <c r="S189" s="296"/>
      <c r="T189" s="296"/>
      <c r="U189" s="296"/>
      <c r="V189" s="296"/>
      <c r="W189" s="296"/>
      <c r="X189" s="296"/>
      <c r="Y189" s="296"/>
      <c r="Z189" s="296"/>
      <c r="AA189"/>
      <c r="AB189"/>
      <c r="AC189"/>
      <c r="AD189"/>
      <c r="AE189"/>
      <c r="AF189"/>
      <c r="AG189"/>
      <c r="AH189"/>
      <c r="AI189"/>
      <c r="AJ189"/>
      <c r="AK189"/>
    </row>
    <row r="190" spans="1:37" s="122" customFormat="1">
      <c r="A190"/>
      <c r="B190"/>
      <c r="C190" s="5"/>
      <c r="D190"/>
      <c r="E190"/>
      <c r="F190" s="5"/>
      <c r="G190"/>
      <c r="H190"/>
      <c r="I190"/>
      <c r="J190" s="294"/>
      <c r="K190" s="294"/>
      <c r="L190"/>
      <c r="M190"/>
      <c r="N190" s="294"/>
      <c r="O190" s="294"/>
      <c r="P190" s="294"/>
      <c r="Q190" s="294"/>
      <c r="R190" s="294"/>
      <c r="S190" s="296"/>
      <c r="T190" s="296"/>
      <c r="U190" s="296"/>
      <c r="V190" s="296"/>
      <c r="W190" s="296"/>
      <c r="X190" s="296"/>
      <c r="Y190" s="296"/>
      <c r="Z190" s="296"/>
      <c r="AA190"/>
      <c r="AB190"/>
      <c r="AC190"/>
      <c r="AD190"/>
      <c r="AE190"/>
      <c r="AF190"/>
      <c r="AG190"/>
      <c r="AH190"/>
      <c r="AI190"/>
      <c r="AJ190"/>
      <c r="AK190"/>
    </row>
    <row r="191" spans="1:37" s="122" customFormat="1">
      <c r="A191"/>
      <c r="B191"/>
      <c r="C191" s="5"/>
      <c r="D191"/>
      <c r="E191"/>
      <c r="F191" s="5"/>
      <c r="G191"/>
      <c r="H191"/>
      <c r="I191"/>
      <c r="J191" s="294"/>
      <c r="K191" s="294"/>
      <c r="L191"/>
      <c r="M191"/>
      <c r="N191" s="294"/>
      <c r="O191" s="294"/>
      <c r="P191" s="294"/>
      <c r="Q191" s="294"/>
      <c r="R191" s="294"/>
      <c r="S191" s="296"/>
      <c r="T191" s="296"/>
      <c r="U191" s="296"/>
      <c r="V191" s="296"/>
      <c r="W191" s="296"/>
      <c r="X191" s="296"/>
      <c r="Y191" s="296"/>
      <c r="Z191" s="296"/>
      <c r="AA191"/>
      <c r="AB191"/>
      <c r="AC191"/>
      <c r="AD191"/>
      <c r="AE191"/>
      <c r="AF191"/>
      <c r="AG191"/>
      <c r="AH191"/>
      <c r="AI191"/>
      <c r="AJ191"/>
      <c r="AK191"/>
    </row>
    <row r="192" spans="1:37" s="122" customFormat="1">
      <c r="A192"/>
      <c r="B192"/>
      <c r="C192" s="5"/>
      <c r="D192"/>
      <c r="E192"/>
      <c r="F192" s="5"/>
      <c r="G192"/>
      <c r="H192"/>
      <c r="I192"/>
      <c r="J192" s="294"/>
      <c r="K192" s="294"/>
      <c r="L192"/>
      <c r="M192"/>
      <c r="N192" s="294"/>
      <c r="O192" s="294"/>
      <c r="P192" s="294"/>
      <c r="Q192" s="294"/>
      <c r="R192" s="294"/>
      <c r="S192" s="296"/>
      <c r="T192" s="296"/>
      <c r="U192" s="296"/>
      <c r="V192" s="296"/>
      <c r="W192" s="296"/>
      <c r="X192" s="296"/>
      <c r="Y192" s="296"/>
      <c r="Z192" s="296"/>
      <c r="AA192"/>
      <c r="AB192"/>
      <c r="AC192"/>
      <c r="AD192"/>
      <c r="AE192"/>
      <c r="AF192"/>
      <c r="AG192"/>
      <c r="AH192"/>
      <c r="AI192"/>
      <c r="AJ192"/>
      <c r="AK192"/>
    </row>
    <row r="193" spans="1:37" s="122" customFormat="1">
      <c r="A193"/>
      <c r="B193"/>
      <c r="C193" s="5"/>
      <c r="D193"/>
      <c r="E193"/>
      <c r="F193" s="5"/>
      <c r="G193"/>
      <c r="H193"/>
      <c r="I193"/>
      <c r="J193" s="294"/>
      <c r="K193" s="294"/>
      <c r="L193"/>
      <c r="M193"/>
      <c r="N193" s="294"/>
      <c r="O193" s="294"/>
      <c r="P193" s="294"/>
      <c r="Q193" s="294"/>
      <c r="R193" s="294"/>
      <c r="S193" s="296"/>
      <c r="T193" s="296"/>
      <c r="U193" s="296"/>
      <c r="V193" s="296"/>
      <c r="W193" s="296"/>
      <c r="X193" s="296"/>
      <c r="Y193" s="296"/>
      <c r="Z193" s="296"/>
      <c r="AA193"/>
      <c r="AB193"/>
      <c r="AC193"/>
      <c r="AD193"/>
      <c r="AE193"/>
      <c r="AF193"/>
      <c r="AG193"/>
      <c r="AH193"/>
      <c r="AI193"/>
      <c r="AJ193"/>
      <c r="AK193"/>
    </row>
    <row r="194" spans="1:37" s="122" customFormat="1">
      <c r="A194"/>
      <c r="B194"/>
      <c r="C194" s="5"/>
      <c r="D194"/>
      <c r="E194"/>
      <c r="F194" s="5"/>
      <c r="G194"/>
      <c r="H194"/>
      <c r="I194"/>
      <c r="J194" s="294"/>
      <c r="K194" s="294"/>
      <c r="L194"/>
      <c r="M194"/>
      <c r="N194" s="294"/>
      <c r="O194" s="294"/>
      <c r="P194" s="294"/>
      <c r="Q194" s="294"/>
      <c r="R194" s="294"/>
      <c r="S194" s="296"/>
      <c r="T194" s="296"/>
      <c r="U194" s="296"/>
      <c r="V194" s="296"/>
      <c r="W194" s="296"/>
      <c r="X194" s="296"/>
      <c r="Y194" s="296"/>
      <c r="Z194" s="296"/>
      <c r="AA194"/>
      <c r="AB194"/>
      <c r="AC194"/>
      <c r="AD194"/>
      <c r="AE194"/>
      <c r="AF194"/>
      <c r="AG194"/>
      <c r="AH194"/>
      <c r="AI194"/>
      <c r="AJ194"/>
      <c r="AK194"/>
    </row>
    <row r="195" spans="1:37" s="122" customFormat="1">
      <c r="A195"/>
      <c r="B195"/>
      <c r="C195" s="5"/>
      <c r="D195"/>
      <c r="E195"/>
      <c r="F195" s="5"/>
      <c r="G195"/>
      <c r="H195"/>
      <c r="I195"/>
      <c r="J195" s="294"/>
      <c r="K195" s="294"/>
      <c r="L195"/>
      <c r="M195"/>
      <c r="N195" s="294"/>
      <c r="O195" s="294"/>
      <c r="P195" s="294"/>
      <c r="Q195" s="294"/>
      <c r="R195" s="294"/>
      <c r="S195" s="296"/>
      <c r="T195" s="296"/>
      <c r="U195" s="296"/>
      <c r="V195" s="296"/>
      <c r="W195" s="296"/>
      <c r="X195" s="296"/>
      <c r="Y195" s="296"/>
      <c r="Z195" s="296"/>
      <c r="AA195"/>
      <c r="AB195"/>
      <c r="AC195"/>
      <c r="AD195"/>
      <c r="AE195"/>
      <c r="AF195"/>
      <c r="AG195"/>
      <c r="AH195"/>
      <c r="AI195"/>
      <c r="AJ195"/>
      <c r="AK195"/>
    </row>
    <row r="196" spans="1:37" s="122" customFormat="1">
      <c r="A196"/>
      <c r="B196"/>
      <c r="C196" s="5"/>
      <c r="D196"/>
      <c r="E196"/>
      <c r="F196" s="5"/>
      <c r="G196"/>
      <c r="H196"/>
      <c r="I196"/>
      <c r="J196" s="294"/>
      <c r="K196" s="294"/>
      <c r="L196"/>
      <c r="M196"/>
      <c r="N196" s="294"/>
      <c r="O196" s="294"/>
      <c r="P196" s="294"/>
      <c r="Q196" s="294"/>
      <c r="R196" s="294"/>
      <c r="S196" s="296"/>
      <c r="T196" s="296"/>
      <c r="U196" s="296"/>
      <c r="V196" s="296"/>
      <c r="W196" s="296"/>
      <c r="X196" s="296"/>
      <c r="Y196" s="296"/>
      <c r="Z196" s="296"/>
      <c r="AA196"/>
      <c r="AB196"/>
      <c r="AC196"/>
      <c r="AD196"/>
      <c r="AE196"/>
      <c r="AF196"/>
      <c r="AG196"/>
      <c r="AH196"/>
      <c r="AI196"/>
      <c r="AJ196"/>
      <c r="AK196"/>
    </row>
    <row r="197" spans="1:37" s="122" customFormat="1">
      <c r="A197"/>
      <c r="B197"/>
      <c r="C197" s="5"/>
      <c r="D197"/>
      <c r="E197"/>
      <c r="F197" s="5"/>
      <c r="G197"/>
      <c r="H197"/>
      <c r="I197"/>
      <c r="J197" s="294"/>
      <c r="K197" s="294"/>
      <c r="L197"/>
      <c r="M197"/>
      <c r="N197" s="294"/>
      <c r="O197" s="294"/>
      <c r="P197" s="294"/>
      <c r="Q197" s="294"/>
      <c r="R197" s="294"/>
      <c r="S197" s="296"/>
      <c r="T197" s="296"/>
      <c r="U197" s="296"/>
      <c r="V197" s="296"/>
      <c r="W197" s="296"/>
      <c r="X197" s="296"/>
      <c r="Y197" s="296"/>
      <c r="Z197" s="296"/>
      <c r="AA197"/>
      <c r="AB197"/>
      <c r="AC197"/>
      <c r="AD197"/>
      <c r="AE197"/>
      <c r="AF197"/>
      <c r="AG197"/>
      <c r="AH197"/>
      <c r="AI197"/>
      <c r="AJ197"/>
      <c r="AK197"/>
    </row>
    <row r="198" spans="1:37" s="122" customFormat="1">
      <c r="A198"/>
      <c r="B198"/>
      <c r="C198" s="5"/>
      <c r="D198"/>
      <c r="E198"/>
      <c r="F198" s="5"/>
      <c r="G198"/>
      <c r="H198"/>
      <c r="I198"/>
      <c r="J198" s="294"/>
      <c r="K198" s="294"/>
      <c r="L198"/>
      <c r="M198"/>
      <c r="N198" s="294"/>
      <c r="O198" s="294"/>
      <c r="P198" s="294"/>
      <c r="Q198" s="294"/>
      <c r="R198" s="294"/>
      <c r="S198" s="296"/>
      <c r="T198" s="296"/>
      <c r="U198" s="296"/>
      <c r="V198" s="296"/>
      <c r="W198" s="296"/>
      <c r="X198" s="296"/>
      <c r="Y198" s="296"/>
      <c r="Z198" s="296"/>
      <c r="AA198"/>
      <c r="AB198"/>
      <c r="AC198"/>
      <c r="AD198"/>
      <c r="AE198"/>
      <c r="AF198"/>
      <c r="AG198"/>
      <c r="AH198"/>
      <c r="AI198"/>
      <c r="AJ198"/>
      <c r="AK198"/>
    </row>
    <row r="199" spans="1:37" s="122" customFormat="1">
      <c r="A199"/>
      <c r="B199"/>
      <c r="C199" s="5"/>
      <c r="D199"/>
      <c r="E199"/>
      <c r="F199" s="5"/>
      <c r="G199"/>
      <c r="H199"/>
      <c r="I199"/>
      <c r="J199" s="294"/>
      <c r="K199" s="294"/>
      <c r="L199"/>
      <c r="M199"/>
      <c r="N199" s="294"/>
      <c r="O199" s="294"/>
      <c r="P199" s="294"/>
      <c r="Q199" s="294"/>
      <c r="R199" s="294"/>
      <c r="S199" s="296"/>
      <c r="T199" s="296"/>
      <c r="U199" s="296"/>
      <c r="V199" s="296"/>
      <c r="W199" s="296"/>
      <c r="X199" s="296"/>
      <c r="Y199" s="296"/>
      <c r="Z199" s="296"/>
      <c r="AA199"/>
      <c r="AB199"/>
      <c r="AC199"/>
      <c r="AD199"/>
      <c r="AE199"/>
      <c r="AF199"/>
      <c r="AG199"/>
      <c r="AH199"/>
      <c r="AI199"/>
      <c r="AJ199"/>
      <c r="AK199"/>
    </row>
    <row r="200" spans="1:37" s="122" customFormat="1">
      <c r="A200"/>
      <c r="B200"/>
      <c r="C200" s="5"/>
      <c r="D200"/>
      <c r="E200"/>
      <c r="F200" s="5"/>
      <c r="G200"/>
      <c r="H200"/>
      <c r="I200"/>
      <c r="J200" s="294"/>
      <c r="K200" s="294"/>
      <c r="L200"/>
      <c r="M200"/>
      <c r="N200" s="294"/>
      <c r="O200" s="294"/>
      <c r="P200" s="294"/>
      <c r="Q200" s="294"/>
      <c r="R200" s="294"/>
      <c r="S200" s="296"/>
      <c r="T200" s="296"/>
      <c r="U200" s="296"/>
      <c r="V200" s="296"/>
      <c r="W200" s="296"/>
      <c r="X200" s="296"/>
      <c r="Y200" s="296"/>
      <c r="Z200" s="296"/>
      <c r="AA200"/>
      <c r="AB200"/>
      <c r="AC200"/>
      <c r="AD200"/>
      <c r="AE200"/>
      <c r="AF200"/>
      <c r="AG200"/>
      <c r="AH200"/>
      <c r="AI200"/>
      <c r="AJ200"/>
      <c r="AK200"/>
    </row>
    <row r="201" spans="1:37" s="122" customFormat="1">
      <c r="A201"/>
      <c r="B201"/>
      <c r="C201" s="5"/>
      <c r="D201"/>
      <c r="E201"/>
      <c r="F201" s="5"/>
      <c r="G201"/>
      <c r="H201"/>
      <c r="I201"/>
      <c r="J201" s="294"/>
      <c r="K201" s="294"/>
      <c r="L201"/>
      <c r="M201"/>
      <c r="N201" s="294"/>
      <c r="O201" s="294"/>
      <c r="P201" s="294"/>
      <c r="Q201" s="294"/>
      <c r="R201" s="294"/>
      <c r="S201" s="296"/>
      <c r="T201" s="296"/>
      <c r="U201" s="296"/>
      <c r="V201" s="296"/>
      <c r="W201" s="296"/>
      <c r="X201" s="296"/>
      <c r="Y201" s="296"/>
      <c r="Z201" s="296"/>
      <c r="AA201"/>
      <c r="AB201"/>
      <c r="AC201"/>
      <c r="AD201"/>
      <c r="AE201"/>
      <c r="AF201"/>
      <c r="AG201"/>
      <c r="AH201"/>
      <c r="AI201"/>
      <c r="AJ201"/>
      <c r="AK201"/>
    </row>
    <row r="202" spans="1:37" s="122" customFormat="1">
      <c r="A202"/>
      <c r="B202"/>
      <c r="C202" s="5"/>
      <c r="D202"/>
      <c r="E202"/>
      <c r="F202" s="5"/>
      <c r="G202"/>
      <c r="H202"/>
      <c r="I202"/>
      <c r="J202" s="294"/>
      <c r="K202" s="294"/>
      <c r="L202"/>
      <c r="M202"/>
      <c r="N202" s="294"/>
      <c r="O202" s="294"/>
      <c r="P202" s="294"/>
      <c r="Q202" s="294"/>
      <c r="R202" s="294"/>
      <c r="S202" s="296"/>
      <c r="T202" s="296"/>
      <c r="U202" s="296"/>
      <c r="V202" s="296"/>
      <c r="W202" s="296"/>
      <c r="X202" s="296"/>
      <c r="Y202" s="296"/>
      <c r="Z202" s="296"/>
      <c r="AA202"/>
      <c r="AB202"/>
      <c r="AC202"/>
      <c r="AD202"/>
      <c r="AE202"/>
      <c r="AF202"/>
      <c r="AG202"/>
      <c r="AH202"/>
      <c r="AI202"/>
      <c r="AJ202"/>
      <c r="AK202"/>
    </row>
    <row r="203" spans="1:37" s="122" customFormat="1">
      <c r="A203"/>
      <c r="B203"/>
      <c r="C203" s="5"/>
      <c r="D203"/>
      <c r="E203"/>
      <c r="F203" s="5"/>
      <c r="G203"/>
      <c r="H203"/>
      <c r="I203"/>
      <c r="J203" s="294"/>
      <c r="K203" s="294"/>
      <c r="L203"/>
      <c r="M203"/>
      <c r="N203" s="294"/>
      <c r="O203" s="294"/>
      <c r="P203" s="294"/>
      <c r="Q203" s="294"/>
      <c r="R203" s="294"/>
      <c r="S203" s="296"/>
      <c r="T203" s="296"/>
      <c r="U203" s="296"/>
      <c r="V203" s="296"/>
      <c r="W203" s="296"/>
      <c r="X203" s="296"/>
      <c r="Y203" s="296"/>
      <c r="Z203" s="296"/>
      <c r="AA203"/>
      <c r="AB203"/>
      <c r="AC203"/>
      <c r="AD203"/>
      <c r="AE203"/>
      <c r="AF203"/>
      <c r="AG203"/>
      <c r="AH203"/>
      <c r="AI203"/>
      <c r="AJ203"/>
      <c r="AK203"/>
    </row>
    <row r="204" spans="1:37" s="122" customFormat="1">
      <c r="A204"/>
      <c r="B204"/>
      <c r="C204" s="5"/>
      <c r="D204"/>
      <c r="E204"/>
      <c r="F204" s="5"/>
      <c r="G204"/>
      <c r="H204"/>
      <c r="I204"/>
      <c r="J204" s="294"/>
      <c r="K204" s="294"/>
      <c r="L204"/>
      <c r="M204"/>
      <c r="N204" s="294"/>
      <c r="O204" s="294"/>
      <c r="P204" s="294"/>
      <c r="Q204" s="294"/>
      <c r="R204" s="294"/>
      <c r="S204" s="296"/>
      <c r="T204" s="296"/>
      <c r="U204" s="296"/>
      <c r="V204" s="296"/>
      <c r="W204" s="296"/>
      <c r="X204" s="296"/>
      <c r="Y204" s="296"/>
      <c r="Z204" s="296"/>
      <c r="AA204"/>
      <c r="AB204"/>
      <c r="AC204"/>
      <c r="AD204"/>
      <c r="AE204"/>
      <c r="AF204"/>
      <c r="AG204"/>
      <c r="AH204"/>
      <c r="AI204"/>
      <c r="AJ204"/>
      <c r="AK204"/>
    </row>
    <row r="205" spans="1:37" s="122" customFormat="1">
      <c r="A205"/>
      <c r="B205"/>
      <c r="C205" s="5"/>
      <c r="D205"/>
      <c r="E205"/>
      <c r="F205" s="5"/>
      <c r="G205"/>
      <c r="H205"/>
      <c r="I205"/>
      <c r="J205" s="294"/>
      <c r="K205" s="294"/>
      <c r="L205"/>
      <c r="M205"/>
      <c r="N205" s="294"/>
      <c r="O205" s="294"/>
      <c r="P205" s="294"/>
      <c r="Q205" s="294"/>
      <c r="R205" s="294"/>
      <c r="S205" s="296"/>
      <c r="T205" s="296"/>
      <c r="U205" s="296"/>
      <c r="V205" s="296"/>
      <c r="W205" s="296"/>
      <c r="X205" s="296"/>
      <c r="Y205" s="296"/>
      <c r="Z205" s="296"/>
      <c r="AA205"/>
      <c r="AB205"/>
      <c r="AC205"/>
      <c r="AD205"/>
      <c r="AE205"/>
      <c r="AF205"/>
      <c r="AG205"/>
      <c r="AH205"/>
      <c r="AI205"/>
      <c r="AJ205"/>
      <c r="AK205"/>
    </row>
    <row r="206" spans="1:37" s="122" customFormat="1">
      <c r="A206"/>
      <c r="B206"/>
      <c r="C206" s="5"/>
      <c r="D206"/>
      <c r="E206"/>
      <c r="F206" s="5"/>
      <c r="G206"/>
      <c r="H206"/>
      <c r="I206"/>
      <c r="J206" s="294"/>
      <c r="K206" s="294"/>
      <c r="L206"/>
      <c r="M206"/>
      <c r="N206" s="294"/>
      <c r="O206" s="294"/>
      <c r="P206" s="294"/>
      <c r="Q206" s="294"/>
      <c r="R206" s="294"/>
      <c r="S206" s="296"/>
      <c r="T206" s="296"/>
      <c r="U206" s="296"/>
      <c r="V206" s="296"/>
      <c r="W206" s="296"/>
      <c r="X206" s="296"/>
      <c r="Y206" s="296"/>
      <c r="Z206" s="296"/>
      <c r="AA206"/>
      <c r="AB206"/>
      <c r="AC206"/>
      <c r="AD206"/>
      <c r="AE206"/>
      <c r="AF206"/>
      <c r="AG206"/>
      <c r="AH206"/>
      <c r="AI206"/>
      <c r="AJ206"/>
      <c r="AK206"/>
    </row>
    <row r="207" spans="1:37" s="122" customFormat="1">
      <c r="A207"/>
      <c r="B207"/>
      <c r="C207" s="5"/>
      <c r="D207"/>
      <c r="E207"/>
      <c r="F207" s="5"/>
      <c r="G207"/>
      <c r="H207"/>
      <c r="I207"/>
      <c r="J207" s="294"/>
      <c r="K207" s="294"/>
      <c r="L207"/>
      <c r="M207"/>
      <c r="N207" s="294"/>
      <c r="O207" s="294"/>
      <c r="P207" s="294"/>
      <c r="Q207" s="294"/>
      <c r="R207" s="294"/>
      <c r="S207" s="296"/>
      <c r="T207" s="296"/>
      <c r="U207" s="296"/>
      <c r="V207" s="296"/>
      <c r="W207" s="296"/>
      <c r="X207" s="296"/>
      <c r="Y207" s="296"/>
      <c r="Z207" s="296"/>
      <c r="AA207"/>
      <c r="AB207"/>
      <c r="AC207"/>
      <c r="AD207"/>
      <c r="AE207"/>
      <c r="AF207"/>
      <c r="AG207"/>
      <c r="AH207"/>
      <c r="AI207"/>
      <c r="AJ207"/>
      <c r="AK207"/>
    </row>
    <row r="208" spans="1:37" s="122" customFormat="1">
      <c r="A208"/>
      <c r="B208"/>
      <c r="C208" s="5"/>
      <c r="D208"/>
      <c r="E208"/>
      <c r="F208" s="5"/>
      <c r="G208"/>
      <c r="H208"/>
      <c r="I208"/>
      <c r="J208" s="294"/>
      <c r="K208" s="294"/>
      <c r="L208"/>
      <c r="M208"/>
      <c r="N208" s="294"/>
      <c r="O208" s="294"/>
      <c r="P208" s="294"/>
      <c r="Q208" s="294"/>
      <c r="R208" s="294"/>
      <c r="S208" s="296"/>
      <c r="T208" s="296"/>
      <c r="U208" s="296"/>
      <c r="V208" s="296"/>
      <c r="W208" s="296"/>
      <c r="X208" s="296"/>
      <c r="Y208" s="296"/>
      <c r="Z208" s="296"/>
      <c r="AA208"/>
      <c r="AB208"/>
      <c r="AC208"/>
      <c r="AD208"/>
      <c r="AE208"/>
      <c r="AF208"/>
      <c r="AG208"/>
      <c r="AH208"/>
      <c r="AI208"/>
      <c r="AJ208"/>
      <c r="AK208"/>
    </row>
    <row r="209" spans="1:37" s="122" customFormat="1">
      <c r="A209"/>
      <c r="B209"/>
      <c r="C209" s="5"/>
      <c r="D209"/>
      <c r="E209"/>
      <c r="F209" s="5"/>
      <c r="G209"/>
      <c r="H209"/>
      <c r="I209"/>
      <c r="J209" s="294"/>
      <c r="K209" s="294"/>
      <c r="L209"/>
      <c r="M209"/>
      <c r="N209" s="294"/>
      <c r="O209" s="294"/>
      <c r="P209" s="294"/>
      <c r="Q209" s="294"/>
      <c r="R209" s="294"/>
      <c r="S209" s="296"/>
      <c r="T209" s="296"/>
      <c r="U209" s="296"/>
      <c r="V209" s="296"/>
      <c r="W209" s="296"/>
      <c r="X209" s="296"/>
      <c r="Y209" s="296"/>
      <c r="Z209" s="296"/>
      <c r="AA209"/>
      <c r="AB209"/>
      <c r="AC209"/>
      <c r="AD209"/>
      <c r="AE209"/>
      <c r="AF209"/>
      <c r="AG209"/>
      <c r="AH209"/>
      <c r="AI209"/>
      <c r="AJ209"/>
      <c r="AK209"/>
    </row>
    <row r="210" spans="1:37" s="122" customFormat="1">
      <c r="A210"/>
      <c r="B210"/>
      <c r="C210" s="5"/>
      <c r="D210"/>
      <c r="E210"/>
      <c r="F210" s="5"/>
      <c r="G210"/>
      <c r="H210"/>
      <c r="I210"/>
      <c r="J210" s="294"/>
      <c r="K210" s="294"/>
      <c r="L210"/>
      <c r="M210"/>
      <c r="N210" s="294"/>
      <c r="O210" s="294"/>
      <c r="P210" s="294"/>
      <c r="Q210" s="294"/>
      <c r="R210" s="294"/>
      <c r="S210" s="296"/>
      <c r="T210" s="296"/>
      <c r="U210" s="296"/>
      <c r="V210" s="296"/>
      <c r="W210" s="296"/>
      <c r="X210" s="296"/>
      <c r="Y210" s="296"/>
      <c r="Z210" s="296"/>
      <c r="AA210"/>
      <c r="AB210"/>
      <c r="AC210"/>
      <c r="AD210"/>
      <c r="AE210"/>
      <c r="AF210"/>
      <c r="AG210"/>
      <c r="AH210"/>
      <c r="AI210"/>
      <c r="AJ210"/>
      <c r="AK210"/>
    </row>
    <row r="211" spans="1:37" s="122" customFormat="1">
      <c r="A211"/>
      <c r="B211"/>
      <c r="C211" s="5"/>
      <c r="D211"/>
      <c r="E211"/>
      <c r="F211" s="5"/>
      <c r="G211"/>
      <c r="H211"/>
      <c r="I211"/>
      <c r="J211" s="294"/>
      <c r="K211" s="294"/>
      <c r="L211"/>
      <c r="M211"/>
      <c r="N211" s="294"/>
      <c r="O211" s="294"/>
      <c r="P211" s="294"/>
      <c r="Q211" s="294"/>
      <c r="R211" s="294"/>
      <c r="S211" s="296"/>
      <c r="T211" s="296"/>
      <c r="U211" s="296"/>
      <c r="V211" s="296"/>
      <c r="W211" s="296"/>
      <c r="X211" s="296"/>
      <c r="Y211" s="296"/>
      <c r="Z211" s="296"/>
      <c r="AA211"/>
      <c r="AB211"/>
      <c r="AC211"/>
      <c r="AD211"/>
      <c r="AE211"/>
      <c r="AF211"/>
      <c r="AG211"/>
      <c r="AH211"/>
      <c r="AI211"/>
      <c r="AJ211"/>
      <c r="AK211"/>
    </row>
    <row r="212" spans="1:37" s="122" customFormat="1">
      <c r="A212"/>
      <c r="B212"/>
      <c r="C212" s="5"/>
      <c r="D212"/>
      <c r="E212"/>
      <c r="F212" s="5"/>
      <c r="G212"/>
      <c r="H212"/>
      <c r="I212"/>
      <c r="J212" s="294"/>
      <c r="K212" s="294"/>
      <c r="L212"/>
      <c r="M212"/>
      <c r="N212" s="294"/>
      <c r="O212" s="294"/>
      <c r="P212" s="294"/>
      <c r="Q212" s="294"/>
      <c r="R212" s="294"/>
      <c r="S212" s="296"/>
      <c r="T212" s="296"/>
      <c r="U212" s="296"/>
      <c r="V212" s="296"/>
      <c r="W212" s="296"/>
      <c r="X212" s="296"/>
      <c r="Y212" s="296"/>
      <c r="Z212" s="296"/>
      <c r="AA212"/>
      <c r="AB212"/>
      <c r="AC212"/>
      <c r="AD212"/>
      <c r="AE212"/>
      <c r="AF212"/>
      <c r="AG212"/>
      <c r="AH212"/>
      <c r="AI212"/>
      <c r="AJ212"/>
      <c r="AK212"/>
    </row>
    <row r="213" spans="1:37" s="122" customFormat="1">
      <c r="A213"/>
      <c r="B213"/>
      <c r="C213" s="5"/>
      <c r="D213"/>
      <c r="E213"/>
      <c r="F213" s="5"/>
      <c r="G213"/>
      <c r="H213"/>
      <c r="I213"/>
      <c r="J213" s="294"/>
      <c r="K213" s="294"/>
      <c r="L213"/>
      <c r="M213"/>
      <c r="N213" s="294"/>
      <c r="O213" s="294"/>
      <c r="P213" s="294"/>
      <c r="Q213" s="294"/>
      <c r="R213" s="294"/>
      <c r="S213" s="296"/>
      <c r="T213" s="296"/>
      <c r="U213" s="296"/>
      <c r="V213" s="296"/>
      <c r="W213" s="296"/>
      <c r="X213" s="296"/>
      <c r="Y213" s="296"/>
      <c r="Z213" s="296"/>
      <c r="AA213"/>
      <c r="AB213"/>
      <c r="AC213"/>
      <c r="AD213"/>
      <c r="AE213"/>
      <c r="AF213"/>
      <c r="AG213"/>
      <c r="AH213"/>
      <c r="AI213"/>
      <c r="AJ213"/>
      <c r="AK213"/>
    </row>
    <row r="214" spans="1:37" s="122" customFormat="1">
      <c r="A214"/>
      <c r="B214"/>
      <c r="C214" s="5"/>
      <c r="D214"/>
      <c r="E214"/>
      <c r="F214" s="5"/>
      <c r="G214"/>
      <c r="H214"/>
      <c r="I214"/>
      <c r="J214" s="294"/>
      <c r="K214" s="294"/>
      <c r="L214"/>
      <c r="M214"/>
      <c r="N214" s="294"/>
      <c r="O214" s="294"/>
      <c r="P214" s="294"/>
      <c r="Q214" s="294"/>
      <c r="R214" s="294"/>
      <c r="S214" s="296"/>
      <c r="T214" s="296"/>
      <c r="U214" s="296"/>
      <c r="V214" s="296"/>
      <c r="W214" s="296"/>
      <c r="X214" s="296"/>
      <c r="Y214" s="296"/>
      <c r="Z214" s="296"/>
      <c r="AA214"/>
      <c r="AB214"/>
      <c r="AC214"/>
      <c r="AD214"/>
      <c r="AE214"/>
      <c r="AF214"/>
      <c r="AG214"/>
      <c r="AH214"/>
      <c r="AI214"/>
      <c r="AJ214"/>
      <c r="AK214"/>
    </row>
    <row r="215" spans="1:37" s="122" customFormat="1">
      <c r="A215"/>
      <c r="B215"/>
      <c r="C215" s="5"/>
      <c r="D215"/>
      <c r="E215"/>
      <c r="F215" s="5"/>
      <c r="G215"/>
      <c r="H215"/>
      <c r="I215"/>
      <c r="J215" s="294"/>
      <c r="K215" s="294"/>
      <c r="L215"/>
      <c r="M215"/>
      <c r="N215" s="294"/>
      <c r="O215" s="294"/>
      <c r="P215" s="294"/>
      <c r="Q215" s="294"/>
      <c r="R215" s="294"/>
      <c r="S215" s="296"/>
      <c r="T215" s="296"/>
      <c r="U215" s="296"/>
      <c r="V215" s="296"/>
      <c r="W215" s="296"/>
      <c r="X215" s="296"/>
      <c r="Y215" s="296"/>
      <c r="Z215" s="296"/>
      <c r="AA215"/>
      <c r="AB215"/>
      <c r="AC215"/>
      <c r="AD215"/>
      <c r="AE215"/>
      <c r="AF215"/>
      <c r="AG215"/>
      <c r="AH215"/>
      <c r="AI215"/>
      <c r="AJ215"/>
      <c r="AK215"/>
    </row>
    <row r="216" spans="1:37" s="122" customFormat="1">
      <c r="A216"/>
      <c r="B216"/>
      <c r="C216" s="5"/>
      <c r="D216"/>
      <c r="E216"/>
      <c r="F216" s="5"/>
      <c r="G216"/>
      <c r="H216"/>
      <c r="I216"/>
      <c r="J216" s="294"/>
      <c r="K216" s="294"/>
      <c r="L216"/>
      <c r="M216"/>
      <c r="N216" s="294"/>
      <c r="O216" s="294"/>
      <c r="P216" s="294"/>
      <c r="Q216" s="294"/>
      <c r="R216" s="294"/>
      <c r="S216" s="296"/>
      <c r="T216" s="296"/>
      <c r="U216" s="296"/>
      <c r="V216" s="296"/>
      <c r="W216" s="296"/>
      <c r="X216" s="296"/>
      <c r="Y216" s="296"/>
      <c r="Z216" s="296"/>
      <c r="AA216"/>
      <c r="AB216"/>
      <c r="AC216"/>
      <c r="AD216"/>
      <c r="AE216"/>
      <c r="AF216"/>
      <c r="AG216"/>
      <c r="AH216"/>
      <c r="AI216"/>
      <c r="AJ216"/>
      <c r="AK216"/>
    </row>
    <row r="217" spans="1:37" s="122" customFormat="1">
      <c r="A217"/>
      <c r="B217"/>
      <c r="C217" s="5"/>
      <c r="D217"/>
      <c r="E217"/>
      <c r="F217" s="5"/>
      <c r="G217"/>
      <c r="H217"/>
      <c r="I217"/>
      <c r="J217" s="294"/>
      <c r="K217" s="294"/>
      <c r="L217"/>
      <c r="M217"/>
      <c r="N217" s="294"/>
      <c r="O217" s="294"/>
      <c r="P217" s="294"/>
      <c r="Q217" s="294"/>
      <c r="R217" s="294"/>
      <c r="S217" s="296"/>
      <c r="T217" s="296"/>
      <c r="U217" s="296"/>
      <c r="V217" s="296"/>
      <c r="W217" s="296"/>
      <c r="X217" s="296"/>
      <c r="Y217" s="296"/>
      <c r="Z217" s="296"/>
      <c r="AA217"/>
      <c r="AB217"/>
      <c r="AC217"/>
      <c r="AD217"/>
      <c r="AE217"/>
      <c r="AF217"/>
      <c r="AG217"/>
      <c r="AH217"/>
      <c r="AI217"/>
      <c r="AJ217"/>
      <c r="AK217"/>
    </row>
    <row r="218" spans="1:37" s="122" customFormat="1">
      <c r="A218"/>
      <c r="B218"/>
      <c r="C218" s="5"/>
      <c r="D218"/>
      <c r="E218"/>
      <c r="F218" s="5"/>
      <c r="G218"/>
      <c r="H218"/>
      <c r="I218"/>
      <c r="J218" s="294"/>
      <c r="K218" s="294"/>
      <c r="L218"/>
      <c r="M218"/>
      <c r="N218" s="294"/>
      <c r="O218" s="294"/>
      <c r="P218" s="294"/>
      <c r="Q218" s="294"/>
      <c r="R218" s="294"/>
      <c r="S218" s="296"/>
      <c r="T218" s="296"/>
      <c r="U218" s="296"/>
      <c r="V218" s="296"/>
      <c r="W218" s="296"/>
      <c r="X218" s="296"/>
      <c r="Y218" s="296"/>
      <c r="Z218" s="296"/>
      <c r="AA218"/>
      <c r="AB218"/>
      <c r="AC218"/>
      <c r="AD218"/>
      <c r="AE218"/>
      <c r="AF218"/>
      <c r="AG218"/>
      <c r="AH218"/>
      <c r="AI218"/>
      <c r="AJ218"/>
      <c r="AK218"/>
    </row>
    <row r="219" spans="1:37" s="122" customFormat="1">
      <c r="A219"/>
      <c r="B219"/>
      <c r="C219" s="5"/>
      <c r="D219"/>
      <c r="E219"/>
      <c r="F219" s="5"/>
      <c r="G219"/>
      <c r="H219"/>
      <c r="I219"/>
      <c r="J219" s="294"/>
      <c r="K219" s="294"/>
      <c r="L219"/>
      <c r="M219"/>
      <c r="N219" s="294"/>
      <c r="O219" s="294"/>
      <c r="P219" s="294"/>
      <c r="Q219" s="294"/>
      <c r="R219" s="294"/>
      <c r="S219" s="296"/>
      <c r="T219" s="296"/>
      <c r="U219" s="296"/>
      <c r="V219" s="296"/>
      <c r="W219" s="296"/>
      <c r="X219" s="296"/>
      <c r="Y219" s="296"/>
      <c r="Z219" s="296"/>
      <c r="AA219"/>
      <c r="AB219"/>
      <c r="AC219"/>
      <c r="AD219"/>
      <c r="AE219"/>
      <c r="AF219"/>
      <c r="AG219"/>
      <c r="AH219"/>
      <c r="AI219"/>
      <c r="AJ219"/>
      <c r="AK219"/>
    </row>
    <row r="220" spans="1:37" s="122" customFormat="1">
      <c r="A220"/>
      <c r="B220"/>
      <c r="C220" s="5"/>
      <c r="D220"/>
      <c r="E220"/>
      <c r="F220" s="5"/>
      <c r="G220"/>
      <c r="H220"/>
      <c r="I220"/>
      <c r="J220" s="294"/>
      <c r="K220" s="294"/>
      <c r="L220"/>
      <c r="M220"/>
      <c r="N220" s="294"/>
      <c r="O220" s="294"/>
      <c r="P220" s="294"/>
      <c r="Q220" s="294"/>
      <c r="R220" s="294"/>
      <c r="S220" s="296"/>
      <c r="T220" s="296"/>
      <c r="U220" s="296"/>
      <c r="V220" s="296"/>
      <c r="W220" s="296"/>
      <c r="X220" s="296"/>
      <c r="Y220" s="296"/>
      <c r="Z220" s="296"/>
      <c r="AA220"/>
      <c r="AB220"/>
      <c r="AC220"/>
      <c r="AD220"/>
      <c r="AE220"/>
      <c r="AF220"/>
      <c r="AG220"/>
      <c r="AH220"/>
      <c r="AI220"/>
      <c r="AJ220"/>
      <c r="AK220"/>
    </row>
    <row r="221" spans="1:37" s="122" customFormat="1">
      <c r="A221"/>
      <c r="B221"/>
      <c r="C221" s="5"/>
      <c r="D221"/>
      <c r="E221"/>
      <c r="F221" s="5"/>
      <c r="G221"/>
      <c r="H221"/>
      <c r="I221"/>
      <c r="J221" s="294"/>
      <c r="K221" s="294"/>
      <c r="L221"/>
      <c r="M221"/>
      <c r="N221" s="294"/>
      <c r="O221" s="294"/>
      <c r="P221" s="294"/>
      <c r="Q221" s="294"/>
      <c r="R221" s="294"/>
      <c r="S221" s="296"/>
      <c r="T221" s="296"/>
      <c r="U221" s="296"/>
      <c r="V221" s="296"/>
      <c r="W221" s="296"/>
      <c r="X221" s="296"/>
      <c r="Y221" s="296"/>
      <c r="Z221" s="296"/>
      <c r="AA221"/>
      <c r="AB221"/>
      <c r="AC221"/>
      <c r="AD221"/>
      <c r="AE221"/>
      <c r="AF221"/>
      <c r="AG221"/>
      <c r="AH221"/>
      <c r="AI221"/>
      <c r="AJ221"/>
      <c r="AK221"/>
    </row>
    <row r="222" spans="1:37" s="122" customFormat="1">
      <c r="A222"/>
      <c r="B222"/>
      <c r="C222" s="5"/>
      <c r="D222"/>
      <c r="E222"/>
      <c r="F222" s="5"/>
      <c r="G222"/>
      <c r="H222"/>
      <c r="I222"/>
      <c r="J222" s="294"/>
      <c r="K222" s="294"/>
      <c r="L222"/>
      <c r="M222"/>
      <c r="N222" s="294"/>
      <c r="O222" s="294"/>
      <c r="P222" s="294"/>
      <c r="Q222" s="294"/>
      <c r="R222" s="294"/>
      <c r="S222" s="296"/>
      <c r="T222" s="296"/>
      <c r="U222" s="296"/>
      <c r="V222" s="296"/>
      <c r="W222" s="296"/>
      <c r="X222" s="296"/>
      <c r="Y222" s="296"/>
      <c r="Z222" s="296"/>
      <c r="AA222"/>
      <c r="AB222"/>
      <c r="AC222"/>
      <c r="AD222"/>
      <c r="AE222"/>
      <c r="AF222"/>
      <c r="AG222"/>
      <c r="AH222"/>
      <c r="AI222"/>
      <c r="AJ222"/>
      <c r="AK222"/>
    </row>
    <row r="223" spans="1:37" s="122" customFormat="1">
      <c r="A223"/>
      <c r="B223"/>
      <c r="C223" s="5"/>
      <c r="D223"/>
      <c r="E223"/>
      <c r="F223" s="5"/>
      <c r="G223"/>
      <c r="H223"/>
      <c r="I223"/>
      <c r="J223" s="294"/>
      <c r="K223" s="294"/>
      <c r="L223"/>
      <c r="M223"/>
      <c r="N223" s="294"/>
      <c r="O223" s="294"/>
      <c r="P223" s="294"/>
      <c r="Q223" s="294"/>
      <c r="R223" s="294"/>
      <c r="S223" s="296"/>
      <c r="T223" s="296"/>
      <c r="U223" s="296"/>
      <c r="V223" s="296"/>
      <c r="W223" s="296"/>
      <c r="X223" s="296"/>
      <c r="Y223" s="296"/>
      <c r="Z223" s="296"/>
      <c r="AA223"/>
      <c r="AB223"/>
      <c r="AC223"/>
      <c r="AD223"/>
      <c r="AE223"/>
      <c r="AF223"/>
      <c r="AG223"/>
      <c r="AH223"/>
      <c r="AI223"/>
      <c r="AJ223"/>
      <c r="AK223"/>
    </row>
    <row r="224" spans="1:37" s="122" customFormat="1">
      <c r="A224"/>
      <c r="B224"/>
      <c r="C224" s="5"/>
      <c r="D224"/>
      <c r="E224"/>
      <c r="F224" s="5"/>
      <c r="G224"/>
      <c r="H224"/>
      <c r="I224"/>
      <c r="J224" s="294"/>
      <c r="K224" s="294"/>
      <c r="L224"/>
      <c r="M224"/>
      <c r="N224" s="294"/>
      <c r="O224" s="294"/>
      <c r="P224" s="294"/>
      <c r="Q224" s="294"/>
      <c r="R224" s="294"/>
      <c r="S224" s="296"/>
      <c r="T224" s="296"/>
      <c r="U224" s="296"/>
      <c r="V224" s="296"/>
      <c r="W224" s="296"/>
      <c r="X224" s="296"/>
      <c r="Y224" s="296"/>
      <c r="Z224" s="296"/>
      <c r="AA224"/>
      <c r="AB224"/>
      <c r="AC224"/>
      <c r="AD224"/>
      <c r="AE224"/>
      <c r="AF224"/>
      <c r="AG224"/>
      <c r="AH224"/>
      <c r="AI224"/>
      <c r="AJ224"/>
      <c r="AK224"/>
    </row>
    <row r="225" spans="1:37" s="122" customFormat="1">
      <c r="A225"/>
      <c r="B225"/>
      <c r="C225" s="5"/>
      <c r="D225"/>
      <c r="E225"/>
      <c r="F225" s="5"/>
      <c r="G225"/>
      <c r="H225"/>
      <c r="I225"/>
      <c r="J225" s="294"/>
      <c r="K225" s="294"/>
      <c r="L225"/>
      <c r="M225"/>
      <c r="N225" s="294"/>
      <c r="O225" s="294"/>
      <c r="P225" s="294"/>
      <c r="Q225" s="294"/>
      <c r="R225" s="294"/>
      <c r="S225" s="296"/>
      <c r="T225" s="296"/>
      <c r="U225" s="296"/>
      <c r="V225" s="296"/>
      <c r="W225" s="296"/>
      <c r="X225" s="296"/>
      <c r="Y225" s="296"/>
      <c r="Z225" s="296"/>
      <c r="AA225"/>
      <c r="AB225"/>
      <c r="AC225"/>
      <c r="AD225"/>
      <c r="AE225"/>
      <c r="AF225"/>
      <c r="AG225"/>
      <c r="AH225"/>
      <c r="AI225"/>
      <c r="AJ225"/>
      <c r="AK225"/>
    </row>
    <row r="226" spans="1:37" s="122" customFormat="1">
      <c r="A226"/>
      <c r="B226"/>
      <c r="C226" s="5"/>
      <c r="D226"/>
      <c r="E226"/>
      <c r="F226" s="5"/>
      <c r="G226"/>
      <c r="H226"/>
      <c r="I226"/>
      <c r="J226" s="294"/>
      <c r="K226" s="294"/>
      <c r="L226"/>
      <c r="M226"/>
      <c r="N226" s="294"/>
      <c r="O226" s="294"/>
      <c r="P226" s="294"/>
      <c r="Q226" s="294"/>
      <c r="R226" s="294"/>
      <c r="S226" s="296"/>
      <c r="T226" s="296"/>
      <c r="U226" s="296"/>
      <c r="V226" s="296"/>
      <c r="W226" s="296"/>
      <c r="X226" s="296"/>
      <c r="Y226" s="296"/>
      <c r="Z226" s="296"/>
      <c r="AA226"/>
      <c r="AB226"/>
      <c r="AC226"/>
      <c r="AD226"/>
      <c r="AE226"/>
      <c r="AF226"/>
      <c r="AG226"/>
      <c r="AH226"/>
      <c r="AI226"/>
      <c r="AJ226"/>
      <c r="AK226"/>
    </row>
    <row r="227" spans="1:37" s="122" customFormat="1">
      <c r="A227"/>
      <c r="B227"/>
      <c r="C227" s="5"/>
      <c r="D227"/>
      <c r="E227"/>
      <c r="F227" s="5"/>
      <c r="G227"/>
      <c r="H227"/>
      <c r="I227"/>
      <c r="J227" s="294"/>
      <c r="K227" s="294"/>
      <c r="L227"/>
      <c r="M227"/>
      <c r="N227" s="294"/>
      <c r="O227" s="294"/>
      <c r="P227" s="294"/>
      <c r="Q227" s="294"/>
      <c r="R227" s="294"/>
      <c r="S227" s="296"/>
      <c r="T227" s="296"/>
      <c r="U227" s="296"/>
      <c r="V227" s="296"/>
      <c r="W227" s="296"/>
      <c r="X227" s="296"/>
      <c r="Y227" s="296"/>
      <c r="Z227" s="296"/>
      <c r="AA227"/>
      <c r="AB227"/>
      <c r="AC227"/>
      <c r="AD227"/>
      <c r="AE227"/>
      <c r="AF227"/>
      <c r="AG227"/>
      <c r="AH227"/>
      <c r="AI227"/>
      <c r="AJ227"/>
      <c r="AK227"/>
    </row>
    <row r="228" spans="1:37" s="122" customFormat="1">
      <c r="A228"/>
      <c r="B228"/>
      <c r="C228" s="5"/>
      <c r="D228"/>
      <c r="E228"/>
      <c r="F228" s="5"/>
      <c r="G228"/>
      <c r="H228"/>
      <c r="I228"/>
      <c r="J228" s="294"/>
      <c r="K228" s="294"/>
      <c r="L228"/>
      <c r="M228"/>
      <c r="N228" s="294"/>
      <c r="O228" s="294"/>
      <c r="P228" s="294"/>
      <c r="Q228" s="294"/>
      <c r="R228" s="294"/>
      <c r="S228" s="296"/>
      <c r="T228" s="296"/>
      <c r="U228" s="296"/>
      <c r="V228" s="296"/>
      <c r="W228" s="296"/>
      <c r="X228" s="296"/>
      <c r="Y228" s="296"/>
      <c r="Z228" s="296"/>
      <c r="AA228"/>
      <c r="AB228"/>
      <c r="AC228"/>
      <c r="AD228"/>
      <c r="AE228"/>
      <c r="AF228"/>
      <c r="AG228"/>
      <c r="AH228"/>
      <c r="AI228"/>
      <c r="AJ228"/>
      <c r="AK228"/>
    </row>
    <row r="229" spans="1:37" s="122" customFormat="1">
      <c r="A229"/>
      <c r="B229"/>
      <c r="C229" s="5"/>
      <c r="D229"/>
      <c r="E229"/>
      <c r="F229" s="5"/>
      <c r="G229"/>
      <c r="H229"/>
      <c r="I229"/>
      <c r="J229" s="294"/>
      <c r="K229" s="294"/>
      <c r="L229"/>
      <c r="M229"/>
      <c r="N229" s="294"/>
      <c r="O229" s="294"/>
      <c r="P229" s="294"/>
      <c r="Q229" s="294"/>
      <c r="R229" s="294"/>
      <c r="S229" s="296"/>
      <c r="T229" s="296"/>
      <c r="U229" s="296"/>
      <c r="V229" s="296"/>
      <c r="W229" s="296"/>
      <c r="X229" s="296"/>
      <c r="Y229" s="296"/>
      <c r="Z229" s="296"/>
      <c r="AA229"/>
      <c r="AB229"/>
      <c r="AC229"/>
      <c r="AD229"/>
      <c r="AE229"/>
      <c r="AF229"/>
      <c r="AG229"/>
      <c r="AH229"/>
      <c r="AI229"/>
      <c r="AJ229"/>
      <c r="AK229"/>
    </row>
    <row r="230" spans="1:37" s="122" customFormat="1">
      <c r="A230"/>
      <c r="B230"/>
      <c r="C230" s="5"/>
      <c r="D230"/>
      <c r="E230"/>
      <c r="F230" s="5"/>
      <c r="G230"/>
      <c r="H230"/>
      <c r="I230"/>
      <c r="J230" s="294"/>
      <c r="K230" s="294"/>
      <c r="L230"/>
      <c r="M230"/>
      <c r="N230" s="294"/>
      <c r="O230" s="294"/>
      <c r="P230" s="294"/>
      <c r="Q230" s="294"/>
      <c r="R230" s="294"/>
      <c r="S230" s="296"/>
      <c r="T230" s="296"/>
      <c r="U230" s="296"/>
      <c r="V230" s="296"/>
      <c r="W230" s="296"/>
      <c r="X230" s="296"/>
      <c r="Y230" s="296"/>
      <c r="Z230" s="296"/>
      <c r="AA230"/>
      <c r="AB230"/>
      <c r="AC230"/>
      <c r="AD230"/>
      <c r="AE230"/>
      <c r="AF230"/>
      <c r="AG230"/>
      <c r="AH230"/>
      <c r="AI230"/>
      <c r="AJ230"/>
      <c r="AK230"/>
    </row>
    <row r="231" spans="1:37" s="122" customFormat="1">
      <c r="A231"/>
      <c r="B231"/>
      <c r="C231" s="5"/>
      <c r="D231"/>
      <c r="E231"/>
      <c r="F231" s="5"/>
      <c r="G231"/>
      <c r="H231"/>
      <c r="I231"/>
      <c r="J231" s="294"/>
      <c r="K231" s="294"/>
      <c r="L231"/>
      <c r="M231"/>
      <c r="N231" s="294"/>
      <c r="O231" s="294"/>
      <c r="P231" s="294"/>
      <c r="Q231" s="294"/>
      <c r="R231" s="294"/>
      <c r="S231" s="296"/>
      <c r="T231" s="296"/>
      <c r="U231" s="296"/>
      <c r="V231" s="296"/>
      <c r="W231" s="296"/>
      <c r="X231" s="296"/>
      <c r="Y231" s="296"/>
      <c r="Z231" s="296"/>
      <c r="AA231"/>
      <c r="AB231"/>
      <c r="AC231"/>
      <c r="AD231"/>
      <c r="AE231"/>
      <c r="AF231"/>
      <c r="AG231"/>
      <c r="AH231"/>
      <c r="AI231"/>
      <c r="AJ231"/>
      <c r="AK231"/>
    </row>
    <row r="232" spans="1:37" s="122" customFormat="1">
      <c r="A232"/>
      <c r="B232"/>
      <c r="C232" s="5"/>
      <c r="D232"/>
      <c r="E232"/>
      <c r="F232" s="5"/>
      <c r="G232"/>
      <c r="H232"/>
      <c r="I232"/>
      <c r="J232" s="294"/>
      <c r="K232" s="294"/>
      <c r="L232"/>
      <c r="M232"/>
      <c r="N232" s="294"/>
      <c r="O232" s="294"/>
      <c r="P232" s="294"/>
      <c r="Q232" s="294"/>
      <c r="R232" s="294"/>
      <c r="S232" s="296"/>
      <c r="T232" s="296"/>
      <c r="U232" s="296"/>
      <c r="V232" s="296"/>
      <c r="W232" s="296"/>
      <c r="X232" s="296"/>
      <c r="Y232" s="296"/>
      <c r="Z232" s="296"/>
      <c r="AA232"/>
      <c r="AB232"/>
      <c r="AC232"/>
      <c r="AD232"/>
      <c r="AE232"/>
      <c r="AF232"/>
      <c r="AG232"/>
      <c r="AH232"/>
      <c r="AI232"/>
      <c r="AJ232"/>
      <c r="AK232"/>
    </row>
    <row r="233" spans="1:37" s="122" customFormat="1">
      <c r="A233"/>
      <c r="B233"/>
      <c r="C233" s="5"/>
      <c r="D233"/>
      <c r="E233"/>
      <c r="F233" s="5"/>
      <c r="G233"/>
      <c r="H233"/>
      <c r="I233"/>
      <c r="J233" s="294"/>
      <c r="K233" s="294"/>
      <c r="L233"/>
      <c r="M233"/>
      <c r="N233" s="294"/>
      <c r="O233" s="294"/>
      <c r="P233" s="294"/>
      <c r="Q233" s="294"/>
      <c r="R233" s="294"/>
      <c r="S233" s="296"/>
      <c r="T233" s="296"/>
      <c r="U233" s="296"/>
      <c r="V233" s="296"/>
      <c r="W233" s="296"/>
      <c r="X233" s="296"/>
      <c r="Y233" s="296"/>
      <c r="Z233" s="296"/>
      <c r="AA233"/>
      <c r="AB233"/>
      <c r="AC233"/>
      <c r="AD233"/>
      <c r="AE233"/>
      <c r="AF233"/>
      <c r="AG233"/>
      <c r="AH233"/>
      <c r="AI233"/>
      <c r="AJ233"/>
      <c r="AK233"/>
    </row>
    <row r="234" spans="1:37" s="122" customFormat="1">
      <c r="A234"/>
      <c r="B234"/>
      <c r="C234" s="5"/>
      <c r="D234"/>
      <c r="E234"/>
      <c r="F234" s="5"/>
      <c r="G234"/>
      <c r="H234"/>
      <c r="I234"/>
      <c r="J234" s="294"/>
      <c r="K234" s="294"/>
      <c r="L234"/>
      <c r="M234"/>
      <c r="N234" s="294"/>
      <c r="O234" s="294"/>
      <c r="P234" s="294"/>
      <c r="Q234" s="294"/>
      <c r="R234" s="294"/>
      <c r="S234" s="296"/>
      <c r="T234" s="296"/>
      <c r="U234" s="296"/>
      <c r="V234" s="296"/>
      <c r="W234" s="296"/>
      <c r="X234" s="296"/>
      <c r="Y234" s="296"/>
      <c r="Z234" s="296"/>
      <c r="AA234"/>
      <c r="AB234"/>
      <c r="AC234"/>
      <c r="AD234"/>
      <c r="AE234"/>
      <c r="AF234"/>
      <c r="AG234"/>
      <c r="AH234"/>
      <c r="AI234"/>
      <c r="AJ234"/>
      <c r="AK234"/>
    </row>
    <row r="235" spans="1:37" s="122" customFormat="1">
      <c r="A235"/>
      <c r="B235"/>
      <c r="C235" s="5"/>
      <c r="D235"/>
      <c r="E235"/>
      <c r="F235" s="5"/>
      <c r="G235"/>
      <c r="H235"/>
      <c r="I235"/>
      <c r="J235" s="294"/>
      <c r="K235" s="294"/>
      <c r="L235"/>
      <c r="M235"/>
      <c r="N235" s="294"/>
      <c r="O235" s="294"/>
      <c r="P235" s="294"/>
      <c r="Q235" s="294"/>
      <c r="R235" s="294"/>
      <c r="S235" s="296"/>
      <c r="T235" s="296"/>
      <c r="U235" s="296"/>
      <c r="V235" s="296"/>
      <c r="W235" s="296"/>
      <c r="X235" s="296"/>
      <c r="Y235" s="296"/>
      <c r="Z235" s="296"/>
      <c r="AA235"/>
      <c r="AB235"/>
      <c r="AC235"/>
      <c r="AD235"/>
      <c r="AE235"/>
      <c r="AF235"/>
      <c r="AG235"/>
      <c r="AH235"/>
      <c r="AI235"/>
      <c r="AJ235"/>
      <c r="AK235"/>
    </row>
    <row r="236" spans="1:37" s="122" customFormat="1">
      <c r="A236"/>
      <c r="B236"/>
      <c r="C236" s="5"/>
      <c r="D236"/>
      <c r="E236"/>
      <c r="F236" s="5"/>
      <c r="G236"/>
      <c r="H236"/>
      <c r="I236"/>
      <c r="J236" s="294"/>
      <c r="K236" s="294"/>
      <c r="L236"/>
      <c r="M236"/>
      <c r="N236" s="294"/>
      <c r="O236" s="294"/>
      <c r="P236" s="294"/>
      <c r="Q236" s="294"/>
      <c r="R236" s="294"/>
      <c r="S236" s="296"/>
      <c r="T236" s="296"/>
      <c r="U236" s="296"/>
      <c r="V236" s="296"/>
      <c r="W236" s="296"/>
      <c r="X236" s="296"/>
      <c r="Y236" s="296"/>
      <c r="Z236" s="296"/>
      <c r="AA236"/>
      <c r="AB236"/>
      <c r="AC236"/>
      <c r="AD236"/>
      <c r="AE236"/>
      <c r="AF236"/>
      <c r="AG236"/>
      <c r="AH236"/>
      <c r="AI236"/>
      <c r="AJ236"/>
      <c r="AK236"/>
    </row>
    <row r="237" spans="1:37" s="122" customFormat="1">
      <c r="A237"/>
      <c r="B237"/>
      <c r="C237" s="5"/>
      <c r="D237"/>
      <c r="E237"/>
      <c r="F237" s="5"/>
      <c r="G237"/>
      <c r="H237"/>
      <c r="I237"/>
      <c r="J237" s="294"/>
      <c r="K237" s="294"/>
      <c r="L237"/>
      <c r="M237"/>
      <c r="N237" s="294"/>
      <c r="O237" s="294"/>
      <c r="P237" s="294"/>
      <c r="Q237" s="294"/>
      <c r="R237" s="294"/>
      <c r="S237" s="296"/>
      <c r="T237" s="296"/>
      <c r="U237" s="296"/>
      <c r="V237" s="296"/>
      <c r="W237" s="296"/>
      <c r="X237" s="296"/>
      <c r="Y237" s="296"/>
      <c r="Z237" s="296"/>
      <c r="AA237"/>
      <c r="AB237"/>
      <c r="AC237"/>
      <c r="AD237"/>
      <c r="AE237"/>
      <c r="AF237"/>
      <c r="AG237"/>
      <c r="AH237"/>
      <c r="AI237"/>
      <c r="AJ237"/>
      <c r="AK237"/>
    </row>
    <row r="238" spans="1:37" s="122" customFormat="1">
      <c r="A238"/>
      <c r="B238"/>
      <c r="C238" s="5"/>
      <c r="D238"/>
      <c r="E238"/>
      <c r="F238" s="5"/>
      <c r="G238"/>
      <c r="H238"/>
      <c r="I238"/>
      <c r="J238" s="294"/>
      <c r="K238" s="294"/>
      <c r="L238"/>
      <c r="M238"/>
      <c r="N238" s="294"/>
      <c r="O238" s="294"/>
      <c r="P238" s="294"/>
      <c r="Q238" s="294"/>
      <c r="R238" s="294"/>
      <c r="S238" s="296"/>
      <c r="T238" s="296"/>
      <c r="U238" s="296"/>
      <c r="V238" s="296"/>
      <c r="W238" s="296"/>
      <c r="X238" s="296"/>
      <c r="Y238" s="296"/>
      <c r="Z238" s="296"/>
      <c r="AA238"/>
      <c r="AB238"/>
      <c r="AC238"/>
      <c r="AD238"/>
      <c r="AE238"/>
      <c r="AF238"/>
      <c r="AG238"/>
      <c r="AH238"/>
      <c r="AI238"/>
      <c r="AJ238"/>
      <c r="AK238"/>
    </row>
    <row r="239" spans="1:37" s="122" customFormat="1">
      <c r="A239"/>
      <c r="B239"/>
      <c r="C239" s="5"/>
      <c r="D239"/>
      <c r="E239"/>
      <c r="F239" s="5"/>
      <c r="G239"/>
      <c r="H239"/>
      <c r="I239"/>
      <c r="J239" s="294"/>
      <c r="K239" s="294"/>
      <c r="L239"/>
      <c r="M239"/>
      <c r="N239" s="294"/>
      <c r="O239" s="294"/>
      <c r="P239" s="294"/>
      <c r="Q239" s="294"/>
      <c r="R239" s="294"/>
      <c r="S239" s="296"/>
      <c r="T239" s="296"/>
      <c r="U239" s="296"/>
      <c r="V239" s="296"/>
      <c r="W239" s="296"/>
      <c r="X239" s="296"/>
      <c r="Y239" s="296"/>
      <c r="Z239" s="296"/>
      <c r="AA239"/>
      <c r="AB239"/>
      <c r="AC239"/>
      <c r="AD239"/>
      <c r="AE239"/>
      <c r="AF239"/>
      <c r="AG239"/>
      <c r="AH239"/>
      <c r="AI239"/>
      <c r="AJ239"/>
      <c r="AK239"/>
    </row>
    <row r="240" spans="1:37" s="122" customFormat="1">
      <c r="A240"/>
      <c r="B240"/>
      <c r="C240" s="5"/>
      <c r="D240"/>
      <c r="E240"/>
      <c r="F240" s="5"/>
      <c r="G240"/>
      <c r="H240"/>
      <c r="I240"/>
      <c r="J240" s="294"/>
      <c r="K240" s="294"/>
      <c r="L240"/>
      <c r="M240"/>
      <c r="N240" s="294"/>
      <c r="O240" s="294"/>
      <c r="P240" s="294"/>
      <c r="Q240" s="294"/>
      <c r="R240" s="294"/>
      <c r="S240" s="296"/>
      <c r="T240" s="296"/>
      <c r="U240" s="296"/>
      <c r="V240" s="296"/>
      <c r="W240" s="296"/>
      <c r="X240" s="296"/>
      <c r="Y240" s="296"/>
      <c r="Z240" s="296"/>
      <c r="AA240"/>
      <c r="AB240"/>
      <c r="AC240"/>
      <c r="AD240"/>
      <c r="AE240"/>
      <c r="AF240"/>
      <c r="AG240"/>
      <c r="AH240"/>
      <c r="AI240"/>
      <c r="AJ240"/>
      <c r="AK240"/>
    </row>
    <row r="241" spans="1:37" s="122" customFormat="1">
      <c r="A241"/>
      <c r="B241"/>
      <c r="C241" s="5"/>
      <c r="D241"/>
      <c r="E241"/>
      <c r="F241" s="5"/>
      <c r="G241"/>
      <c r="H241"/>
      <c r="I241"/>
      <c r="J241" s="294"/>
      <c r="K241" s="294"/>
      <c r="L241"/>
      <c r="M241"/>
      <c r="N241" s="294"/>
      <c r="O241" s="294"/>
      <c r="P241" s="294"/>
      <c r="Q241" s="294"/>
      <c r="R241" s="294"/>
      <c r="S241" s="296"/>
      <c r="T241" s="296"/>
      <c r="U241" s="296"/>
      <c r="V241" s="296"/>
      <c r="W241" s="296"/>
      <c r="X241" s="296"/>
      <c r="Y241" s="296"/>
      <c r="Z241" s="296"/>
      <c r="AA241"/>
      <c r="AB241"/>
      <c r="AC241"/>
      <c r="AD241"/>
      <c r="AE241"/>
      <c r="AF241"/>
      <c r="AG241"/>
      <c r="AH241"/>
      <c r="AI241"/>
      <c r="AJ241"/>
      <c r="AK241"/>
    </row>
    <row r="242" spans="1:37" s="122" customFormat="1">
      <c r="A242"/>
      <c r="B242"/>
      <c r="C242" s="5"/>
      <c r="D242"/>
      <c r="E242"/>
      <c r="F242" s="5"/>
      <c r="G242"/>
      <c r="H242"/>
      <c r="I242"/>
      <c r="J242" s="294"/>
      <c r="K242" s="294"/>
      <c r="L242"/>
      <c r="M242"/>
      <c r="N242" s="294"/>
      <c r="O242" s="294"/>
      <c r="P242" s="294"/>
      <c r="Q242" s="294"/>
      <c r="R242" s="294"/>
      <c r="S242" s="296"/>
      <c r="T242" s="296"/>
      <c r="U242" s="296"/>
      <c r="V242" s="296"/>
      <c r="W242" s="296"/>
      <c r="X242" s="296"/>
      <c r="Y242" s="296"/>
      <c r="Z242" s="296"/>
      <c r="AA242"/>
      <c r="AB242"/>
      <c r="AC242"/>
      <c r="AD242"/>
      <c r="AE242"/>
      <c r="AF242"/>
      <c r="AG242"/>
      <c r="AH242"/>
      <c r="AI242"/>
      <c r="AJ242"/>
      <c r="AK242"/>
    </row>
    <row r="243" spans="1:37" s="122" customFormat="1">
      <c r="A243"/>
      <c r="B243"/>
      <c r="C243" s="5"/>
      <c r="D243"/>
      <c r="E243"/>
      <c r="F243" s="5"/>
      <c r="G243"/>
      <c r="H243"/>
      <c r="I243"/>
      <c r="J243" s="294"/>
      <c r="K243" s="294"/>
      <c r="L243"/>
      <c r="M243"/>
      <c r="N243" s="294"/>
      <c r="O243" s="294"/>
      <c r="P243" s="294"/>
      <c r="Q243" s="294"/>
      <c r="R243" s="294"/>
      <c r="S243" s="296"/>
      <c r="T243" s="296"/>
      <c r="U243" s="296"/>
      <c r="V243" s="296"/>
      <c r="W243" s="296"/>
      <c r="X243" s="296"/>
      <c r="Y243" s="296"/>
      <c r="Z243" s="296"/>
      <c r="AA243"/>
      <c r="AB243"/>
      <c r="AC243"/>
      <c r="AD243"/>
      <c r="AE243"/>
      <c r="AF243"/>
      <c r="AG243"/>
      <c r="AH243"/>
      <c r="AI243"/>
      <c r="AJ243"/>
      <c r="AK243"/>
    </row>
    <row r="244" spans="1:37" s="122" customFormat="1">
      <c r="A244"/>
      <c r="B244"/>
      <c r="C244" s="5"/>
      <c r="D244"/>
      <c r="E244"/>
      <c r="F244" s="5"/>
      <c r="G244"/>
      <c r="H244"/>
      <c r="I244"/>
      <c r="J244" s="294"/>
      <c r="K244" s="294"/>
      <c r="L244"/>
      <c r="M244"/>
      <c r="N244" s="294"/>
      <c r="O244" s="294"/>
      <c r="P244" s="294"/>
      <c r="Q244" s="294"/>
      <c r="R244" s="294"/>
      <c r="S244" s="296"/>
      <c r="T244" s="296"/>
      <c r="U244" s="296"/>
      <c r="V244" s="296"/>
      <c r="W244" s="296"/>
      <c r="X244" s="296"/>
      <c r="Y244" s="296"/>
      <c r="Z244" s="296"/>
      <c r="AA244"/>
      <c r="AB244"/>
      <c r="AC244"/>
      <c r="AD244"/>
      <c r="AE244"/>
      <c r="AF244"/>
      <c r="AG244"/>
      <c r="AH244"/>
      <c r="AI244"/>
      <c r="AJ244"/>
      <c r="AK244"/>
    </row>
    <row r="245" spans="1:37" s="122" customFormat="1">
      <c r="A245"/>
      <c r="B245"/>
      <c r="C245" s="5"/>
      <c r="D245"/>
      <c r="E245"/>
      <c r="F245" s="5"/>
      <c r="G245"/>
      <c r="H245"/>
      <c r="I245"/>
      <c r="J245" s="294"/>
      <c r="K245" s="294"/>
      <c r="L245"/>
      <c r="M245"/>
      <c r="N245" s="294"/>
      <c r="O245" s="294"/>
      <c r="P245" s="294"/>
      <c r="Q245" s="294"/>
      <c r="R245" s="294"/>
      <c r="S245" s="296"/>
      <c r="T245" s="296"/>
      <c r="U245" s="296"/>
      <c r="V245" s="296"/>
      <c r="W245" s="296"/>
      <c r="X245" s="296"/>
      <c r="Y245" s="296"/>
      <c r="Z245" s="296"/>
      <c r="AA245"/>
      <c r="AB245"/>
      <c r="AC245"/>
      <c r="AD245"/>
      <c r="AE245"/>
      <c r="AF245"/>
      <c r="AG245"/>
      <c r="AH245"/>
      <c r="AI245"/>
      <c r="AJ245"/>
      <c r="AK245"/>
    </row>
    <row r="246" spans="1:37" s="122" customFormat="1">
      <c r="A246"/>
      <c r="B246"/>
      <c r="C246" s="5"/>
      <c r="D246"/>
      <c r="E246"/>
      <c r="F246" s="5"/>
      <c r="G246"/>
      <c r="H246"/>
      <c r="I246"/>
      <c r="J246" s="294"/>
      <c r="K246" s="294"/>
      <c r="L246"/>
      <c r="M246"/>
      <c r="N246" s="294"/>
      <c r="O246" s="294"/>
      <c r="P246" s="294"/>
      <c r="Q246" s="294"/>
      <c r="R246" s="294"/>
      <c r="S246" s="296"/>
      <c r="T246" s="296"/>
      <c r="U246" s="296"/>
      <c r="V246" s="296"/>
      <c r="W246" s="296"/>
      <c r="X246" s="296"/>
      <c r="Y246" s="296"/>
      <c r="Z246" s="296"/>
      <c r="AA246"/>
      <c r="AB246"/>
      <c r="AC246"/>
      <c r="AD246"/>
      <c r="AE246"/>
      <c r="AF246"/>
      <c r="AG246"/>
      <c r="AH246"/>
      <c r="AI246"/>
      <c r="AJ246"/>
      <c r="AK246"/>
    </row>
    <row r="247" spans="1:37" s="122" customFormat="1">
      <c r="A247"/>
      <c r="B247"/>
      <c r="C247" s="5"/>
      <c r="D247"/>
      <c r="E247"/>
      <c r="F247" s="5"/>
      <c r="G247"/>
      <c r="H247"/>
      <c r="I247"/>
      <c r="J247" s="294"/>
      <c r="K247" s="294"/>
      <c r="L247"/>
      <c r="M247"/>
      <c r="N247" s="294"/>
      <c r="O247" s="294"/>
      <c r="P247" s="294"/>
      <c r="Q247" s="294"/>
      <c r="R247" s="294"/>
      <c r="S247" s="296"/>
      <c r="T247" s="296"/>
      <c r="U247" s="296"/>
      <c r="V247" s="296"/>
      <c r="W247" s="296"/>
      <c r="X247" s="296"/>
      <c r="Y247" s="296"/>
      <c r="Z247" s="296"/>
      <c r="AA247"/>
      <c r="AB247"/>
      <c r="AC247"/>
      <c r="AD247"/>
      <c r="AE247"/>
      <c r="AF247"/>
      <c r="AG247"/>
      <c r="AH247"/>
      <c r="AI247"/>
      <c r="AJ247"/>
      <c r="AK247"/>
    </row>
    <row r="248" spans="1:37" s="122" customFormat="1">
      <c r="A248"/>
      <c r="B248"/>
      <c r="C248" s="5"/>
      <c r="D248"/>
      <c r="E248"/>
      <c r="F248" s="5"/>
      <c r="G248"/>
      <c r="H248"/>
      <c r="I248"/>
      <c r="J248" s="294"/>
      <c r="K248" s="294"/>
      <c r="L248"/>
      <c r="M248"/>
      <c r="N248" s="294"/>
      <c r="O248" s="294"/>
      <c r="P248" s="294"/>
      <c r="Q248" s="294"/>
      <c r="R248" s="294"/>
      <c r="S248" s="296"/>
      <c r="T248" s="296"/>
      <c r="U248" s="296"/>
      <c r="V248" s="296"/>
      <c r="W248" s="296"/>
      <c r="X248" s="296"/>
      <c r="Y248" s="296"/>
      <c r="Z248" s="296"/>
      <c r="AA248"/>
      <c r="AB248"/>
      <c r="AC248"/>
      <c r="AD248"/>
      <c r="AE248"/>
      <c r="AF248"/>
      <c r="AG248"/>
      <c r="AH248"/>
      <c r="AI248"/>
      <c r="AJ248"/>
      <c r="AK248"/>
    </row>
    <row r="249" spans="1:37" s="122" customFormat="1">
      <c r="A249"/>
      <c r="B249"/>
      <c r="C249" s="5"/>
      <c r="D249"/>
      <c r="E249"/>
      <c r="F249" s="5"/>
      <c r="G249"/>
      <c r="H249"/>
      <c r="I249"/>
      <c r="J249" s="294"/>
      <c r="K249" s="294"/>
      <c r="L249"/>
      <c r="M249"/>
      <c r="N249" s="294"/>
      <c r="O249" s="294"/>
      <c r="P249" s="294"/>
      <c r="Q249" s="294"/>
      <c r="R249" s="294"/>
      <c r="S249" s="296"/>
      <c r="T249" s="296"/>
      <c r="U249" s="296"/>
      <c r="V249" s="296"/>
      <c r="W249" s="296"/>
      <c r="X249" s="296"/>
      <c r="Y249" s="296"/>
      <c r="Z249" s="296"/>
      <c r="AA249"/>
      <c r="AB249"/>
      <c r="AC249"/>
      <c r="AD249"/>
      <c r="AE249"/>
      <c r="AF249"/>
      <c r="AG249"/>
      <c r="AH249"/>
      <c r="AI249"/>
      <c r="AJ249"/>
      <c r="AK249"/>
    </row>
    <row r="250" spans="1:37" s="122" customFormat="1">
      <c r="A250"/>
      <c r="B250"/>
      <c r="C250" s="5"/>
      <c r="D250"/>
      <c r="E250"/>
      <c r="F250" s="5"/>
      <c r="G250"/>
      <c r="H250"/>
      <c r="I250"/>
      <c r="J250" s="294"/>
      <c r="K250" s="294"/>
      <c r="L250"/>
      <c r="M250"/>
      <c r="N250" s="294"/>
      <c r="O250" s="294"/>
      <c r="P250" s="294"/>
      <c r="Q250" s="294"/>
      <c r="R250" s="294"/>
      <c r="S250" s="296"/>
      <c r="T250" s="296"/>
      <c r="U250" s="296"/>
      <c r="V250" s="296"/>
      <c r="W250" s="296"/>
      <c r="X250" s="296"/>
      <c r="Y250" s="296"/>
      <c r="Z250" s="296"/>
      <c r="AA250"/>
      <c r="AB250"/>
      <c r="AC250"/>
      <c r="AD250"/>
      <c r="AE250"/>
      <c r="AF250"/>
      <c r="AG250"/>
      <c r="AH250"/>
      <c r="AI250"/>
      <c r="AJ250"/>
      <c r="AK250"/>
    </row>
    <row r="251" spans="1:37" s="122" customFormat="1">
      <c r="A251"/>
      <c r="B251"/>
      <c r="C251" s="5"/>
      <c r="D251"/>
      <c r="E251"/>
      <c r="F251" s="5"/>
      <c r="G251"/>
      <c r="H251"/>
      <c r="I251"/>
      <c r="J251" s="294"/>
      <c r="K251" s="294"/>
      <c r="L251"/>
      <c r="M251"/>
      <c r="N251" s="294"/>
      <c r="O251" s="294"/>
      <c r="P251" s="294"/>
      <c r="Q251" s="294"/>
      <c r="R251" s="294"/>
      <c r="S251" s="296"/>
      <c r="T251" s="296"/>
      <c r="U251" s="296"/>
      <c r="V251" s="296"/>
      <c r="W251" s="296"/>
      <c r="X251" s="296"/>
      <c r="Y251" s="296"/>
      <c r="Z251" s="296"/>
      <c r="AA251"/>
      <c r="AB251"/>
      <c r="AC251"/>
      <c r="AD251"/>
      <c r="AE251"/>
      <c r="AF251"/>
      <c r="AG251"/>
      <c r="AH251"/>
      <c r="AI251"/>
      <c r="AJ251"/>
      <c r="AK251"/>
    </row>
    <row r="252" spans="1:37" s="122" customFormat="1">
      <c r="A252"/>
      <c r="B252"/>
      <c r="C252" s="5"/>
      <c r="D252"/>
      <c r="E252"/>
      <c r="F252" s="5"/>
      <c r="G252"/>
      <c r="H252"/>
      <c r="I252"/>
      <c r="J252" s="294"/>
      <c r="K252" s="294"/>
      <c r="L252"/>
      <c r="M252"/>
      <c r="N252" s="294"/>
      <c r="O252" s="294"/>
      <c r="P252" s="294"/>
      <c r="Q252" s="294"/>
      <c r="R252" s="294"/>
      <c r="S252" s="296"/>
      <c r="T252" s="296"/>
      <c r="U252" s="296"/>
      <c r="V252" s="296"/>
      <c r="W252" s="296"/>
      <c r="X252" s="296"/>
      <c r="Y252" s="296"/>
      <c r="Z252" s="296"/>
      <c r="AA252"/>
      <c r="AB252"/>
      <c r="AC252"/>
      <c r="AD252"/>
      <c r="AE252"/>
      <c r="AF252"/>
      <c r="AG252"/>
      <c r="AH252"/>
      <c r="AI252"/>
      <c r="AJ252"/>
      <c r="AK252"/>
    </row>
    <row r="253" spans="1:37" s="122" customFormat="1">
      <c r="A253"/>
      <c r="B253"/>
      <c r="C253" s="5"/>
      <c r="D253"/>
      <c r="E253"/>
      <c r="F253" s="5"/>
      <c r="G253"/>
      <c r="H253"/>
      <c r="I253"/>
      <c r="J253" s="294"/>
      <c r="K253" s="294"/>
      <c r="L253"/>
      <c r="M253"/>
      <c r="N253" s="294"/>
      <c r="O253" s="294"/>
      <c r="P253" s="294"/>
      <c r="Q253" s="294"/>
      <c r="R253" s="294"/>
      <c r="S253" s="296"/>
      <c r="T253" s="296"/>
      <c r="U253" s="296"/>
      <c r="V253" s="296"/>
      <c r="W253" s="296"/>
      <c r="X253" s="296"/>
      <c r="Y253" s="296"/>
      <c r="Z253" s="296"/>
      <c r="AA253"/>
      <c r="AB253"/>
      <c r="AC253"/>
      <c r="AD253"/>
      <c r="AE253"/>
      <c r="AF253"/>
      <c r="AG253"/>
      <c r="AH253"/>
      <c r="AI253"/>
      <c r="AJ253"/>
      <c r="AK253"/>
    </row>
    <row r="254" spans="1:37" s="122" customFormat="1">
      <c r="A254"/>
      <c r="B254"/>
      <c r="C254" s="5"/>
      <c r="D254"/>
      <c r="E254"/>
      <c r="F254" s="5"/>
      <c r="G254"/>
      <c r="H254"/>
      <c r="I254"/>
      <c r="J254" s="294"/>
      <c r="K254" s="294"/>
      <c r="L254"/>
      <c r="M254"/>
      <c r="N254" s="294"/>
      <c r="O254" s="294"/>
      <c r="P254" s="294"/>
      <c r="Q254" s="294"/>
      <c r="R254" s="294"/>
      <c r="S254" s="296"/>
      <c r="T254" s="296"/>
      <c r="U254" s="296"/>
      <c r="V254" s="296"/>
      <c r="W254" s="296"/>
      <c r="X254" s="296"/>
      <c r="Y254" s="296"/>
      <c r="Z254" s="296"/>
      <c r="AA254"/>
      <c r="AB254"/>
      <c r="AC254"/>
      <c r="AD254"/>
      <c r="AE254"/>
      <c r="AF254"/>
      <c r="AG254"/>
      <c r="AH254"/>
      <c r="AI254"/>
      <c r="AJ254"/>
      <c r="AK254"/>
    </row>
    <row r="255" spans="1:37" s="122" customFormat="1">
      <c r="A255"/>
      <c r="B255"/>
      <c r="C255" s="5"/>
      <c r="D255"/>
      <c r="E255"/>
      <c r="F255" s="5"/>
      <c r="G255"/>
      <c r="H255"/>
      <c r="I255"/>
      <c r="J255" s="294"/>
      <c r="K255" s="294"/>
      <c r="L255"/>
      <c r="M255"/>
      <c r="N255" s="294"/>
      <c r="O255" s="294"/>
      <c r="P255" s="294"/>
      <c r="Q255" s="294"/>
      <c r="R255" s="294"/>
      <c r="S255" s="296"/>
      <c r="T255" s="296"/>
      <c r="U255" s="296"/>
      <c r="V255" s="296"/>
      <c r="W255" s="296"/>
      <c r="X255" s="296"/>
      <c r="Y255" s="296"/>
      <c r="Z255" s="296"/>
      <c r="AA255"/>
      <c r="AB255"/>
      <c r="AC255"/>
      <c r="AD255"/>
      <c r="AE255"/>
      <c r="AF255"/>
      <c r="AG255"/>
      <c r="AH255"/>
      <c r="AI255"/>
      <c r="AJ255"/>
      <c r="AK255"/>
    </row>
    <row r="256" spans="1:37" s="122" customFormat="1">
      <c r="A256"/>
      <c r="B256"/>
      <c r="C256" s="5"/>
      <c r="D256"/>
      <c r="E256"/>
      <c r="F256" s="5"/>
      <c r="G256"/>
      <c r="H256"/>
      <c r="I256"/>
      <c r="J256" s="294"/>
      <c r="K256" s="294"/>
      <c r="L256"/>
      <c r="M256"/>
      <c r="N256" s="294"/>
      <c r="O256" s="294"/>
      <c r="P256" s="294"/>
      <c r="Q256" s="294"/>
      <c r="R256" s="294"/>
      <c r="S256" s="296"/>
      <c r="T256" s="296"/>
      <c r="U256" s="296"/>
      <c r="V256" s="296"/>
      <c r="W256" s="296"/>
      <c r="X256" s="296"/>
      <c r="Y256" s="296"/>
      <c r="Z256" s="296"/>
      <c r="AA256"/>
      <c r="AB256"/>
      <c r="AC256"/>
      <c r="AD256"/>
      <c r="AE256"/>
      <c r="AF256"/>
      <c r="AG256"/>
      <c r="AH256"/>
      <c r="AI256"/>
      <c r="AJ256"/>
      <c r="AK256"/>
    </row>
    <row r="257" spans="1:37" s="122" customFormat="1">
      <c r="A257"/>
      <c r="B257"/>
      <c r="C257" s="5"/>
      <c r="D257"/>
      <c r="E257"/>
      <c r="F257" s="5"/>
      <c r="G257"/>
      <c r="H257"/>
      <c r="I257"/>
      <c r="J257" s="294"/>
      <c r="K257" s="294"/>
      <c r="L257"/>
      <c r="M257"/>
      <c r="N257" s="294"/>
      <c r="O257" s="294"/>
      <c r="P257" s="294"/>
      <c r="Q257" s="294"/>
      <c r="R257" s="294"/>
      <c r="S257" s="296"/>
      <c r="T257" s="296"/>
      <c r="U257" s="296"/>
      <c r="V257" s="296"/>
      <c r="W257" s="296"/>
      <c r="X257" s="296"/>
      <c r="Y257" s="296"/>
      <c r="Z257" s="296"/>
      <c r="AA257"/>
      <c r="AB257"/>
      <c r="AC257"/>
      <c r="AD257"/>
      <c r="AE257"/>
      <c r="AF257"/>
      <c r="AG257"/>
      <c r="AH257"/>
      <c r="AI257"/>
      <c r="AJ257"/>
      <c r="AK257"/>
    </row>
    <row r="258" spans="1:37" s="122" customFormat="1">
      <c r="A258"/>
      <c r="B258"/>
      <c r="C258" s="5"/>
      <c r="D258"/>
      <c r="E258"/>
      <c r="F258" s="5"/>
      <c r="G258"/>
      <c r="H258"/>
      <c r="I258"/>
      <c r="J258" s="294"/>
      <c r="K258" s="294"/>
      <c r="L258"/>
      <c r="M258"/>
      <c r="N258" s="294"/>
      <c r="O258" s="294"/>
      <c r="P258" s="294"/>
      <c r="Q258" s="294"/>
      <c r="R258" s="294"/>
      <c r="S258" s="296"/>
      <c r="T258" s="296"/>
      <c r="U258" s="296"/>
      <c r="V258" s="296"/>
      <c r="W258" s="296"/>
      <c r="X258" s="296"/>
      <c r="Y258" s="296"/>
      <c r="Z258" s="296"/>
      <c r="AA258"/>
      <c r="AB258"/>
      <c r="AC258"/>
      <c r="AD258"/>
      <c r="AE258"/>
      <c r="AF258"/>
      <c r="AG258"/>
      <c r="AH258"/>
      <c r="AI258"/>
      <c r="AJ258"/>
      <c r="AK258"/>
    </row>
    <row r="259" spans="1:37" s="122" customFormat="1">
      <c r="A259"/>
      <c r="B259"/>
      <c r="C259" s="5"/>
      <c r="D259"/>
      <c r="E259"/>
      <c r="F259" s="5"/>
      <c r="G259"/>
      <c r="H259"/>
      <c r="I259"/>
      <c r="J259" s="294"/>
      <c r="K259" s="294"/>
      <c r="L259"/>
      <c r="M259"/>
      <c r="N259" s="294"/>
      <c r="O259" s="294"/>
      <c r="P259" s="294"/>
      <c r="Q259" s="294"/>
      <c r="R259" s="294"/>
      <c r="S259" s="296"/>
      <c r="T259" s="296"/>
      <c r="U259" s="296"/>
      <c r="V259" s="296"/>
      <c r="W259" s="296"/>
      <c r="X259" s="296"/>
      <c r="Y259" s="296"/>
      <c r="Z259" s="296"/>
      <c r="AA259"/>
      <c r="AB259"/>
      <c r="AC259"/>
      <c r="AD259"/>
      <c r="AE259"/>
      <c r="AF259"/>
      <c r="AG259"/>
      <c r="AH259"/>
      <c r="AI259"/>
      <c r="AJ259"/>
      <c r="AK259"/>
    </row>
    <row r="260" spans="1:37" s="122" customFormat="1">
      <c r="A260"/>
      <c r="B260"/>
      <c r="C260" s="5"/>
      <c r="D260"/>
      <c r="E260"/>
      <c r="F260" s="5"/>
      <c r="G260"/>
      <c r="H260"/>
      <c r="I260"/>
      <c r="J260" s="294"/>
      <c r="K260" s="294"/>
      <c r="L260"/>
      <c r="M260"/>
      <c r="N260" s="294"/>
      <c r="O260" s="294"/>
      <c r="P260" s="294"/>
      <c r="Q260" s="294"/>
      <c r="R260" s="294"/>
      <c r="S260" s="296"/>
      <c r="T260" s="296"/>
      <c r="U260" s="296"/>
      <c r="V260" s="296"/>
      <c r="W260" s="296"/>
      <c r="X260" s="296"/>
      <c r="Y260" s="296"/>
      <c r="Z260" s="296"/>
      <c r="AA260"/>
      <c r="AB260"/>
      <c r="AC260"/>
      <c r="AD260"/>
      <c r="AE260"/>
      <c r="AF260"/>
      <c r="AG260"/>
      <c r="AH260"/>
      <c r="AI260"/>
      <c r="AJ260"/>
      <c r="AK260"/>
    </row>
    <row r="261" spans="1:37" s="122" customFormat="1">
      <c r="A261"/>
      <c r="B261"/>
      <c r="C261" s="5"/>
      <c r="D261"/>
      <c r="E261"/>
      <c r="F261" s="5"/>
      <c r="G261"/>
      <c r="H261"/>
      <c r="I261"/>
      <c r="J261" s="294"/>
      <c r="K261" s="294"/>
      <c r="L261"/>
      <c r="M261"/>
      <c r="N261" s="294"/>
      <c r="O261" s="294"/>
      <c r="P261" s="294"/>
      <c r="Q261" s="294"/>
      <c r="R261" s="294"/>
      <c r="S261" s="296"/>
      <c r="T261" s="296"/>
      <c r="U261" s="296"/>
      <c r="V261" s="296"/>
      <c r="W261" s="296"/>
      <c r="X261" s="296"/>
      <c r="Y261" s="296"/>
      <c r="Z261" s="296"/>
      <c r="AA261"/>
      <c r="AB261"/>
      <c r="AC261"/>
      <c r="AD261"/>
      <c r="AE261"/>
      <c r="AF261"/>
      <c r="AG261"/>
      <c r="AH261"/>
      <c r="AI261"/>
      <c r="AJ261"/>
      <c r="AK261"/>
    </row>
    <row r="262" spans="1:37" s="122" customFormat="1">
      <c r="A262"/>
      <c r="B262"/>
      <c r="C262" s="5"/>
      <c r="D262"/>
      <c r="E262"/>
      <c r="F262" s="5"/>
      <c r="G262"/>
      <c r="H262"/>
      <c r="I262"/>
      <c r="J262" s="294"/>
      <c r="K262" s="294"/>
      <c r="L262"/>
      <c r="M262"/>
      <c r="N262" s="294"/>
      <c r="O262" s="294"/>
      <c r="P262" s="294"/>
      <c r="Q262" s="294"/>
      <c r="R262" s="294"/>
      <c r="S262" s="296"/>
      <c r="T262" s="296"/>
      <c r="U262" s="296"/>
      <c r="V262" s="296"/>
      <c r="W262" s="296"/>
      <c r="X262" s="296"/>
      <c r="Y262" s="296"/>
      <c r="Z262" s="296"/>
      <c r="AA262"/>
      <c r="AB262"/>
      <c r="AC262"/>
      <c r="AD262"/>
      <c r="AE262"/>
      <c r="AF262"/>
      <c r="AG262"/>
      <c r="AH262"/>
      <c r="AI262"/>
      <c r="AJ262"/>
      <c r="AK262"/>
    </row>
    <row r="263" spans="1:37" s="122" customFormat="1">
      <c r="A263"/>
      <c r="B263"/>
      <c r="C263" s="5"/>
      <c r="D263"/>
      <c r="E263"/>
      <c r="F263" s="5"/>
      <c r="G263"/>
      <c r="H263"/>
      <c r="I263"/>
      <c r="J263" s="294"/>
      <c r="K263" s="294"/>
      <c r="L263"/>
      <c r="M263"/>
      <c r="N263" s="294"/>
      <c r="O263" s="294"/>
      <c r="P263" s="294"/>
      <c r="Q263" s="294"/>
      <c r="R263" s="294"/>
      <c r="S263" s="296"/>
      <c r="T263" s="296"/>
      <c r="U263" s="296"/>
      <c r="V263" s="296"/>
      <c r="W263" s="296"/>
      <c r="X263" s="296"/>
      <c r="Y263" s="296"/>
      <c r="Z263" s="296"/>
      <c r="AA263"/>
      <c r="AB263"/>
      <c r="AC263"/>
      <c r="AD263"/>
      <c r="AE263"/>
      <c r="AF263"/>
      <c r="AG263"/>
      <c r="AH263"/>
      <c r="AI263"/>
      <c r="AJ263"/>
      <c r="AK263"/>
    </row>
    <row r="264" spans="1:37" s="122" customFormat="1">
      <c r="A264"/>
      <c r="B264"/>
      <c r="C264" s="5"/>
      <c r="D264"/>
      <c r="E264"/>
      <c r="F264" s="5"/>
      <c r="G264"/>
      <c r="H264"/>
      <c r="I264"/>
      <c r="J264" s="294"/>
      <c r="K264" s="294"/>
      <c r="L264"/>
      <c r="M264"/>
      <c r="N264" s="294"/>
      <c r="O264" s="294"/>
      <c r="P264" s="294"/>
      <c r="Q264" s="294"/>
      <c r="R264" s="294"/>
      <c r="S264" s="296"/>
      <c r="T264" s="296"/>
      <c r="U264" s="296"/>
      <c r="V264" s="296"/>
      <c r="W264" s="296"/>
      <c r="X264" s="296"/>
      <c r="Y264" s="296"/>
      <c r="Z264" s="296"/>
      <c r="AA264"/>
      <c r="AB264"/>
      <c r="AC264"/>
      <c r="AD264"/>
      <c r="AE264"/>
      <c r="AF264"/>
      <c r="AG264"/>
      <c r="AH264"/>
      <c r="AI264"/>
      <c r="AJ264"/>
      <c r="AK264"/>
    </row>
    <row r="265" spans="1:37" s="122" customFormat="1">
      <c r="A265"/>
      <c r="B265"/>
      <c r="C265" s="5"/>
      <c r="D265"/>
      <c r="E265"/>
      <c r="F265" s="5"/>
      <c r="G265"/>
      <c r="H265"/>
      <c r="I265"/>
      <c r="J265" s="294"/>
      <c r="K265" s="294"/>
      <c r="L265"/>
      <c r="M265"/>
      <c r="N265" s="294"/>
      <c r="O265" s="294"/>
      <c r="P265" s="294"/>
      <c r="Q265" s="294"/>
      <c r="R265" s="294"/>
      <c r="S265" s="296"/>
      <c r="T265" s="296"/>
      <c r="U265" s="296"/>
      <c r="V265" s="296"/>
      <c r="W265" s="296"/>
      <c r="X265" s="296"/>
      <c r="Y265" s="296"/>
      <c r="Z265" s="296"/>
      <c r="AA265"/>
      <c r="AB265"/>
      <c r="AC265"/>
      <c r="AD265"/>
      <c r="AE265"/>
      <c r="AF265"/>
      <c r="AG265"/>
      <c r="AH265"/>
      <c r="AI265"/>
      <c r="AJ265"/>
      <c r="AK265"/>
    </row>
    <row r="266" spans="1:37" s="122" customFormat="1">
      <c r="A266"/>
      <c r="B266"/>
      <c r="C266" s="5"/>
      <c r="D266"/>
      <c r="E266"/>
      <c r="F266" s="5"/>
      <c r="G266"/>
      <c r="H266"/>
      <c r="I266"/>
      <c r="J266" s="294"/>
      <c r="K266" s="294"/>
      <c r="L266"/>
      <c r="M266"/>
      <c r="N266" s="294"/>
      <c r="O266" s="294"/>
      <c r="P266" s="294"/>
      <c r="Q266" s="294"/>
      <c r="R266" s="294"/>
      <c r="S266" s="296"/>
      <c r="T266" s="296"/>
      <c r="U266" s="296"/>
      <c r="V266" s="296"/>
      <c r="W266" s="296"/>
      <c r="X266" s="296"/>
      <c r="Y266" s="296"/>
      <c r="Z266" s="296"/>
      <c r="AA266"/>
      <c r="AB266"/>
      <c r="AC266"/>
      <c r="AD266"/>
      <c r="AE266"/>
      <c r="AF266"/>
      <c r="AG266"/>
      <c r="AH266"/>
      <c r="AI266"/>
      <c r="AJ266"/>
      <c r="AK266"/>
    </row>
    <row r="267" spans="1:37" s="122" customFormat="1">
      <c r="A267"/>
      <c r="B267"/>
      <c r="C267" s="5"/>
      <c r="D267"/>
      <c r="E267"/>
      <c r="F267" s="5"/>
      <c r="G267"/>
      <c r="H267"/>
      <c r="I267"/>
      <c r="J267" s="294"/>
      <c r="K267" s="294"/>
      <c r="L267"/>
      <c r="M267"/>
      <c r="N267" s="294"/>
      <c r="O267" s="294"/>
      <c r="P267" s="294"/>
      <c r="Q267" s="294"/>
      <c r="R267" s="294"/>
      <c r="S267" s="296"/>
      <c r="T267" s="296"/>
      <c r="U267" s="296"/>
      <c r="V267" s="296"/>
      <c r="W267" s="296"/>
      <c r="X267" s="296"/>
      <c r="Y267" s="296"/>
      <c r="Z267" s="296"/>
      <c r="AA267"/>
      <c r="AB267"/>
      <c r="AC267"/>
      <c r="AD267"/>
      <c r="AE267"/>
      <c r="AF267"/>
      <c r="AG267"/>
      <c r="AH267"/>
      <c r="AI267"/>
      <c r="AJ267"/>
      <c r="AK267"/>
    </row>
    <row r="268" spans="1:37" s="122" customFormat="1">
      <c r="A268"/>
      <c r="B268"/>
      <c r="C268" s="5"/>
      <c r="D268"/>
      <c r="E268"/>
      <c r="F268" s="5"/>
      <c r="G268"/>
      <c r="H268"/>
      <c r="I268"/>
      <c r="J268" s="294"/>
      <c r="K268" s="294"/>
      <c r="L268"/>
      <c r="M268"/>
      <c r="N268" s="294"/>
      <c r="O268" s="294"/>
      <c r="P268" s="294"/>
      <c r="Q268" s="294"/>
      <c r="R268" s="294"/>
      <c r="S268" s="296"/>
      <c r="T268" s="296"/>
      <c r="U268" s="296"/>
      <c r="V268" s="296"/>
      <c r="W268" s="296"/>
      <c r="X268" s="296"/>
      <c r="Y268" s="296"/>
      <c r="Z268" s="296"/>
      <c r="AA268"/>
      <c r="AB268"/>
      <c r="AC268"/>
      <c r="AD268"/>
      <c r="AE268"/>
      <c r="AF268"/>
      <c r="AG268"/>
      <c r="AH268"/>
      <c r="AI268"/>
      <c r="AJ268"/>
      <c r="AK268"/>
    </row>
    <row r="269" spans="1:37" s="122" customFormat="1">
      <c r="A269"/>
      <c r="B269"/>
      <c r="C269" s="5"/>
      <c r="D269"/>
      <c r="E269"/>
      <c r="F269" s="5"/>
      <c r="G269"/>
      <c r="H269"/>
      <c r="I269"/>
      <c r="J269" s="294"/>
      <c r="K269" s="294"/>
      <c r="L269"/>
      <c r="M269"/>
      <c r="N269" s="294"/>
      <c r="O269" s="294"/>
      <c r="P269" s="294"/>
      <c r="Q269" s="294"/>
      <c r="R269" s="294"/>
      <c r="S269" s="296"/>
      <c r="T269" s="296"/>
      <c r="U269" s="296"/>
      <c r="V269" s="296"/>
      <c r="W269" s="296"/>
      <c r="X269" s="296"/>
      <c r="Y269" s="296"/>
      <c r="Z269" s="296"/>
      <c r="AA269"/>
      <c r="AB269"/>
      <c r="AC269"/>
      <c r="AD269"/>
      <c r="AE269"/>
      <c r="AF269"/>
      <c r="AG269"/>
      <c r="AH269"/>
      <c r="AI269"/>
      <c r="AJ269"/>
      <c r="AK269"/>
    </row>
    <row r="270" spans="1:37" s="122" customFormat="1">
      <c r="A270"/>
      <c r="B270"/>
      <c r="C270" s="5"/>
      <c r="D270"/>
      <c r="E270"/>
      <c r="F270" s="5"/>
      <c r="G270"/>
      <c r="H270"/>
      <c r="I270"/>
      <c r="J270" s="294"/>
      <c r="K270" s="294"/>
      <c r="L270"/>
      <c r="M270"/>
      <c r="N270" s="294"/>
      <c r="O270" s="294"/>
      <c r="P270" s="294"/>
      <c r="Q270" s="294"/>
      <c r="R270" s="294"/>
      <c r="S270" s="296"/>
      <c r="T270" s="296"/>
      <c r="U270" s="296"/>
      <c r="V270" s="296"/>
      <c r="W270" s="296"/>
      <c r="X270" s="296"/>
      <c r="Y270" s="296"/>
      <c r="Z270" s="296"/>
      <c r="AA270"/>
      <c r="AB270"/>
      <c r="AC270"/>
      <c r="AD270"/>
      <c r="AE270"/>
      <c r="AF270"/>
      <c r="AG270"/>
      <c r="AH270"/>
      <c r="AI270"/>
      <c r="AJ270"/>
      <c r="AK270"/>
    </row>
    <row r="271" spans="1:37" s="122" customFormat="1">
      <c r="A271"/>
      <c r="B271"/>
      <c r="C271" s="5"/>
      <c r="D271"/>
      <c r="E271"/>
      <c r="F271" s="5"/>
      <c r="G271"/>
      <c r="H271"/>
      <c r="I271"/>
      <c r="J271" s="294"/>
      <c r="K271" s="294"/>
      <c r="L271"/>
      <c r="M271"/>
      <c r="N271" s="294"/>
      <c r="O271" s="294"/>
      <c r="P271" s="294"/>
      <c r="Q271" s="294"/>
      <c r="R271" s="294"/>
      <c r="S271" s="296"/>
      <c r="T271" s="296"/>
      <c r="U271" s="296"/>
      <c r="V271" s="296"/>
      <c r="W271" s="296"/>
      <c r="X271" s="296"/>
      <c r="Y271" s="296"/>
      <c r="Z271" s="296"/>
      <c r="AA271"/>
      <c r="AB271"/>
      <c r="AC271"/>
      <c r="AD271"/>
      <c r="AE271"/>
      <c r="AF271"/>
      <c r="AG271"/>
      <c r="AH271"/>
      <c r="AI271"/>
      <c r="AJ271"/>
      <c r="AK271"/>
    </row>
    <row r="272" spans="1:37" s="122" customFormat="1">
      <c r="A272"/>
      <c r="B272"/>
      <c r="C272" s="5"/>
      <c r="D272"/>
      <c r="E272"/>
      <c r="F272" s="5"/>
      <c r="G272"/>
      <c r="H272"/>
      <c r="I272"/>
      <c r="J272" s="294"/>
      <c r="K272" s="294"/>
      <c r="L272"/>
      <c r="M272"/>
      <c r="N272" s="294"/>
      <c r="O272" s="294"/>
      <c r="P272" s="294"/>
      <c r="Q272" s="294"/>
      <c r="R272" s="294"/>
      <c r="S272" s="296"/>
      <c r="T272" s="296"/>
      <c r="U272" s="296"/>
      <c r="V272" s="296"/>
      <c r="W272" s="296"/>
      <c r="X272" s="296"/>
      <c r="Y272" s="296"/>
      <c r="Z272" s="296"/>
      <c r="AA272"/>
      <c r="AB272"/>
      <c r="AC272"/>
      <c r="AD272"/>
      <c r="AE272"/>
      <c r="AF272"/>
      <c r="AG272"/>
      <c r="AH272"/>
      <c r="AI272"/>
      <c r="AJ272"/>
      <c r="AK272"/>
    </row>
    <row r="273" spans="1:37" s="122" customFormat="1">
      <c r="A273"/>
      <c r="B273"/>
      <c r="C273" s="5"/>
      <c r="D273"/>
      <c r="E273"/>
      <c r="F273" s="5"/>
      <c r="G273"/>
      <c r="H273"/>
      <c r="I273"/>
      <c r="J273" s="294"/>
      <c r="K273" s="294"/>
      <c r="L273"/>
      <c r="M273"/>
      <c r="N273" s="294"/>
      <c r="O273" s="294"/>
      <c r="P273" s="294"/>
      <c r="Q273" s="294"/>
      <c r="R273" s="294"/>
      <c r="S273" s="296"/>
      <c r="T273" s="296"/>
      <c r="U273" s="296"/>
      <c r="V273" s="296"/>
      <c r="W273" s="296"/>
      <c r="X273" s="296"/>
      <c r="Y273" s="296"/>
      <c r="Z273" s="296"/>
      <c r="AA273"/>
      <c r="AB273"/>
      <c r="AC273"/>
      <c r="AD273"/>
      <c r="AE273"/>
      <c r="AF273"/>
      <c r="AG273"/>
      <c r="AH273"/>
      <c r="AI273"/>
      <c r="AJ273"/>
      <c r="AK273"/>
    </row>
    <row r="274" spans="1:37" s="122" customFormat="1">
      <c r="A274"/>
      <c r="B274"/>
      <c r="C274" s="5"/>
      <c r="D274"/>
      <c r="E274"/>
      <c r="F274" s="5"/>
      <c r="G274"/>
      <c r="H274"/>
      <c r="I274"/>
      <c r="J274" s="294"/>
      <c r="K274" s="294"/>
      <c r="L274"/>
      <c r="M274"/>
      <c r="N274" s="294"/>
      <c r="O274" s="294"/>
      <c r="P274" s="294"/>
      <c r="Q274" s="294"/>
      <c r="R274" s="294"/>
      <c r="S274" s="296"/>
      <c r="T274" s="296"/>
      <c r="U274" s="296"/>
      <c r="V274" s="296"/>
      <c r="W274" s="296"/>
      <c r="X274" s="296"/>
      <c r="Y274" s="296"/>
      <c r="Z274" s="296"/>
      <c r="AA274"/>
      <c r="AB274"/>
      <c r="AC274"/>
      <c r="AD274"/>
      <c r="AE274"/>
      <c r="AF274"/>
      <c r="AG274"/>
      <c r="AH274"/>
      <c r="AI274"/>
      <c r="AJ274"/>
      <c r="AK274"/>
    </row>
    <row r="275" spans="1:37" s="122" customFormat="1">
      <c r="A275"/>
      <c r="B275"/>
      <c r="C275" s="5"/>
      <c r="D275"/>
      <c r="E275"/>
      <c r="F275" s="5"/>
      <c r="G275"/>
      <c r="H275"/>
      <c r="I275"/>
      <c r="J275" s="294"/>
      <c r="K275" s="294"/>
      <c r="L275"/>
      <c r="M275"/>
      <c r="N275" s="294"/>
      <c r="O275" s="294"/>
      <c r="P275" s="294"/>
      <c r="Q275" s="294"/>
      <c r="R275" s="294"/>
      <c r="S275" s="296"/>
      <c r="T275" s="296"/>
      <c r="U275" s="296"/>
      <c r="V275" s="296"/>
      <c r="W275" s="296"/>
      <c r="X275" s="296"/>
      <c r="Y275" s="296"/>
      <c r="Z275" s="296"/>
      <c r="AA275"/>
      <c r="AB275"/>
      <c r="AC275"/>
      <c r="AD275"/>
      <c r="AE275"/>
      <c r="AF275"/>
      <c r="AG275"/>
      <c r="AH275"/>
      <c r="AI275"/>
      <c r="AJ275"/>
      <c r="AK275"/>
    </row>
    <row r="276" spans="1:37" s="122" customFormat="1">
      <c r="A276"/>
      <c r="B276"/>
      <c r="C276" s="5"/>
      <c r="D276"/>
      <c r="E276"/>
      <c r="F276" s="5"/>
      <c r="G276"/>
      <c r="H276"/>
      <c r="I276"/>
      <c r="J276" s="294"/>
      <c r="K276" s="294"/>
      <c r="L276"/>
      <c r="M276"/>
      <c r="N276" s="294"/>
      <c r="O276" s="294"/>
      <c r="P276" s="294"/>
      <c r="Q276" s="294"/>
      <c r="R276" s="294"/>
      <c r="S276" s="296"/>
      <c r="T276" s="296"/>
      <c r="U276" s="296"/>
      <c r="V276" s="296"/>
      <c r="W276" s="296"/>
      <c r="X276" s="296"/>
      <c r="Y276" s="296"/>
      <c r="Z276" s="296"/>
      <c r="AA276"/>
      <c r="AB276"/>
      <c r="AC276"/>
      <c r="AD276"/>
      <c r="AE276"/>
      <c r="AF276"/>
      <c r="AG276"/>
      <c r="AH276"/>
      <c r="AI276"/>
      <c r="AJ276"/>
      <c r="AK276"/>
    </row>
    <row r="277" spans="1:37" s="122" customFormat="1">
      <c r="A277"/>
      <c r="B277"/>
      <c r="C277" s="5"/>
      <c r="D277"/>
      <c r="E277"/>
      <c r="F277" s="5"/>
      <c r="G277"/>
      <c r="H277"/>
      <c r="I277"/>
      <c r="J277" s="294"/>
      <c r="K277" s="294"/>
      <c r="L277"/>
      <c r="M277"/>
      <c r="N277" s="294"/>
      <c r="O277" s="294"/>
      <c r="P277" s="294"/>
      <c r="Q277" s="294"/>
      <c r="R277" s="294"/>
      <c r="S277" s="296"/>
      <c r="T277" s="296"/>
      <c r="U277" s="296"/>
      <c r="V277" s="296"/>
      <c r="W277" s="296"/>
      <c r="X277" s="296"/>
      <c r="Y277" s="296"/>
      <c r="Z277" s="296"/>
      <c r="AA277"/>
      <c r="AB277"/>
      <c r="AC277"/>
      <c r="AD277"/>
      <c r="AE277"/>
      <c r="AF277"/>
      <c r="AG277"/>
      <c r="AH277"/>
      <c r="AI277"/>
      <c r="AJ277"/>
      <c r="AK277"/>
    </row>
    <row r="278" spans="1:37" s="122" customFormat="1">
      <c r="A278"/>
      <c r="B278"/>
      <c r="C278" s="5"/>
      <c r="D278"/>
      <c r="E278"/>
      <c r="F278" s="5"/>
      <c r="G278"/>
      <c r="H278"/>
      <c r="I278"/>
      <c r="J278" s="294"/>
      <c r="K278" s="294"/>
      <c r="L278"/>
      <c r="M278"/>
      <c r="N278" s="294"/>
      <c r="O278" s="294"/>
      <c r="P278" s="294"/>
      <c r="Q278" s="294"/>
      <c r="R278" s="294"/>
      <c r="S278" s="296"/>
      <c r="T278" s="296"/>
      <c r="U278" s="296"/>
      <c r="V278" s="296"/>
      <c r="W278" s="296"/>
      <c r="X278" s="296"/>
      <c r="Y278" s="296"/>
      <c r="Z278" s="296"/>
      <c r="AA278"/>
      <c r="AB278"/>
      <c r="AC278"/>
      <c r="AD278"/>
      <c r="AE278"/>
      <c r="AF278"/>
      <c r="AG278"/>
      <c r="AH278"/>
      <c r="AI278"/>
      <c r="AJ278"/>
      <c r="AK278"/>
    </row>
    <row r="279" spans="1:37" s="122" customFormat="1">
      <c r="A279"/>
      <c r="B279"/>
      <c r="C279" s="5"/>
      <c r="D279"/>
      <c r="E279"/>
      <c r="F279" s="5"/>
      <c r="G279"/>
      <c r="H279"/>
      <c r="I279"/>
      <c r="J279" s="294"/>
      <c r="K279" s="294"/>
      <c r="L279"/>
      <c r="M279"/>
      <c r="N279" s="294"/>
      <c r="O279" s="294"/>
      <c r="P279" s="294"/>
      <c r="Q279" s="294"/>
      <c r="R279" s="294"/>
      <c r="S279" s="296"/>
      <c r="T279" s="296"/>
      <c r="U279" s="296"/>
      <c r="V279" s="296"/>
      <c r="W279" s="296"/>
      <c r="X279" s="296"/>
      <c r="Y279" s="296"/>
      <c r="Z279" s="296"/>
      <c r="AA279"/>
      <c r="AB279"/>
      <c r="AC279"/>
      <c r="AD279"/>
      <c r="AE279"/>
      <c r="AF279"/>
      <c r="AG279"/>
      <c r="AH279"/>
      <c r="AI279"/>
      <c r="AJ279"/>
      <c r="AK279"/>
    </row>
    <row r="280" spans="1:37" s="122" customFormat="1">
      <c r="A280"/>
      <c r="B280"/>
      <c r="C280" s="5"/>
      <c r="D280"/>
      <c r="E280"/>
      <c r="F280" s="5"/>
      <c r="G280"/>
      <c r="H280"/>
      <c r="I280"/>
      <c r="J280" s="294"/>
      <c r="K280" s="294"/>
      <c r="L280"/>
      <c r="M280"/>
      <c r="N280" s="294"/>
      <c r="O280" s="294"/>
      <c r="P280" s="294"/>
      <c r="Q280" s="294"/>
      <c r="R280" s="294"/>
      <c r="S280" s="296"/>
      <c r="T280" s="296"/>
      <c r="U280" s="296"/>
      <c r="V280" s="296"/>
      <c r="W280" s="296"/>
      <c r="X280" s="296"/>
      <c r="Y280" s="296"/>
      <c r="Z280" s="296"/>
      <c r="AA280"/>
      <c r="AB280"/>
      <c r="AC280"/>
      <c r="AD280"/>
      <c r="AE280"/>
      <c r="AF280"/>
      <c r="AG280"/>
      <c r="AH280"/>
      <c r="AI280"/>
      <c r="AJ280"/>
      <c r="AK280"/>
    </row>
    <row r="281" spans="1:37" s="122" customFormat="1">
      <c r="A281"/>
      <c r="B281"/>
      <c r="C281" s="5"/>
      <c r="D281"/>
      <c r="E281"/>
      <c r="F281" s="5"/>
      <c r="G281"/>
      <c r="H281"/>
      <c r="I281"/>
      <c r="J281" s="294"/>
      <c r="K281" s="294"/>
      <c r="L281"/>
      <c r="M281"/>
      <c r="N281" s="294"/>
      <c r="O281" s="294"/>
      <c r="P281" s="294"/>
      <c r="Q281" s="294"/>
      <c r="R281" s="294"/>
      <c r="S281" s="296"/>
      <c r="T281" s="296"/>
      <c r="U281" s="296"/>
      <c r="V281" s="296"/>
      <c r="W281" s="296"/>
      <c r="X281" s="296"/>
      <c r="Y281" s="296"/>
      <c r="Z281" s="296"/>
      <c r="AA281"/>
      <c r="AB281"/>
      <c r="AC281"/>
      <c r="AD281"/>
      <c r="AE281"/>
      <c r="AF281"/>
      <c r="AG281"/>
      <c r="AH281"/>
      <c r="AI281"/>
      <c r="AJ281"/>
      <c r="AK281"/>
    </row>
    <row r="282" spans="1:37" s="122" customFormat="1">
      <c r="A282"/>
      <c r="B282"/>
      <c r="C282" s="5"/>
      <c r="D282"/>
      <c r="E282"/>
      <c r="F282" s="5"/>
      <c r="G282"/>
      <c r="H282"/>
      <c r="I282"/>
      <c r="J282" s="294"/>
      <c r="K282" s="294"/>
      <c r="L282"/>
      <c r="M282"/>
      <c r="N282" s="294"/>
      <c r="O282" s="294"/>
      <c r="P282" s="294"/>
      <c r="Q282" s="294"/>
      <c r="R282" s="294"/>
      <c r="S282" s="296"/>
      <c r="T282" s="296"/>
      <c r="U282" s="296"/>
      <c r="V282" s="296"/>
      <c r="W282" s="296"/>
      <c r="X282" s="296"/>
      <c r="Y282" s="296"/>
      <c r="Z282" s="296"/>
      <c r="AA282"/>
      <c r="AB282"/>
      <c r="AC282"/>
      <c r="AD282"/>
      <c r="AE282"/>
      <c r="AF282"/>
      <c r="AG282"/>
      <c r="AH282"/>
      <c r="AI282"/>
      <c r="AJ282"/>
      <c r="AK282"/>
    </row>
    <row r="283" spans="1:37" s="122" customFormat="1">
      <c r="A283"/>
      <c r="B283"/>
      <c r="C283" s="5"/>
      <c r="D283"/>
      <c r="E283"/>
      <c r="F283" s="5"/>
      <c r="G283"/>
      <c r="H283"/>
      <c r="I283"/>
      <c r="J283" s="294"/>
      <c r="K283" s="294"/>
      <c r="L283"/>
      <c r="M283"/>
      <c r="N283" s="294"/>
      <c r="O283" s="294"/>
      <c r="P283" s="294"/>
      <c r="Q283" s="294"/>
      <c r="R283" s="294"/>
      <c r="S283" s="296"/>
      <c r="T283" s="296"/>
      <c r="U283" s="296"/>
      <c r="V283" s="296"/>
      <c r="W283" s="296"/>
      <c r="X283" s="296"/>
      <c r="Y283" s="296"/>
      <c r="Z283" s="296"/>
      <c r="AA283"/>
      <c r="AB283"/>
      <c r="AC283"/>
      <c r="AD283"/>
      <c r="AE283"/>
      <c r="AF283"/>
      <c r="AG283"/>
      <c r="AH283"/>
      <c r="AI283"/>
      <c r="AJ283"/>
      <c r="AK283"/>
    </row>
    <row r="284" spans="1:37" s="122" customFormat="1">
      <c r="A284"/>
      <c r="B284"/>
      <c r="C284" s="5"/>
      <c r="D284"/>
      <c r="E284"/>
      <c r="F284" s="5"/>
      <c r="G284"/>
      <c r="H284"/>
      <c r="I284"/>
      <c r="J284" s="294"/>
      <c r="K284" s="294"/>
      <c r="L284"/>
      <c r="M284"/>
      <c r="N284" s="294"/>
      <c r="O284" s="294"/>
      <c r="P284" s="294"/>
      <c r="Q284" s="294"/>
      <c r="R284" s="294"/>
      <c r="S284" s="296"/>
      <c r="T284" s="296"/>
      <c r="U284" s="296"/>
      <c r="V284" s="296"/>
      <c r="W284" s="296"/>
      <c r="X284" s="296"/>
      <c r="Y284" s="296"/>
      <c r="Z284" s="296"/>
      <c r="AA284"/>
      <c r="AB284"/>
      <c r="AC284"/>
      <c r="AD284"/>
      <c r="AE284"/>
      <c r="AF284"/>
      <c r="AG284"/>
      <c r="AH284"/>
      <c r="AI284"/>
      <c r="AJ284"/>
      <c r="AK284"/>
    </row>
    <row r="285" spans="1:37" s="122" customFormat="1">
      <c r="A285"/>
      <c r="B285"/>
      <c r="C285" s="5"/>
      <c r="D285"/>
      <c r="E285"/>
      <c r="F285" s="5"/>
      <c r="G285"/>
      <c r="H285"/>
      <c r="I285"/>
      <c r="J285" s="294"/>
      <c r="K285" s="294"/>
      <c r="L285"/>
      <c r="M285"/>
      <c r="N285" s="294"/>
      <c r="O285" s="294"/>
      <c r="P285" s="294"/>
      <c r="Q285" s="294"/>
      <c r="R285" s="294"/>
      <c r="S285" s="296"/>
      <c r="T285" s="296"/>
      <c r="U285" s="296"/>
      <c r="V285" s="296"/>
      <c r="W285" s="296"/>
      <c r="X285" s="296"/>
      <c r="Y285" s="296"/>
      <c r="Z285" s="296"/>
      <c r="AA285"/>
      <c r="AB285"/>
      <c r="AC285"/>
      <c r="AD285"/>
      <c r="AE285"/>
      <c r="AF285"/>
      <c r="AG285"/>
      <c r="AH285"/>
      <c r="AI285"/>
      <c r="AJ285"/>
      <c r="AK285"/>
    </row>
    <row r="286" spans="1:37" s="122" customFormat="1">
      <c r="A286"/>
      <c r="B286"/>
      <c r="C286" s="5"/>
      <c r="D286"/>
      <c r="E286"/>
      <c r="F286" s="5"/>
      <c r="G286"/>
      <c r="H286"/>
      <c r="I286"/>
      <c r="J286" s="294"/>
      <c r="K286" s="294"/>
      <c r="L286"/>
      <c r="M286"/>
      <c r="N286" s="294"/>
      <c r="O286" s="294"/>
      <c r="P286" s="294"/>
      <c r="Q286" s="294"/>
      <c r="R286" s="294"/>
      <c r="S286" s="296"/>
      <c r="T286" s="296"/>
      <c r="U286" s="296"/>
      <c r="V286" s="296"/>
      <c r="W286" s="296"/>
      <c r="X286" s="296"/>
      <c r="Y286" s="296"/>
      <c r="Z286" s="296"/>
      <c r="AA286"/>
      <c r="AB286"/>
      <c r="AC286"/>
      <c r="AD286"/>
      <c r="AE286"/>
      <c r="AF286"/>
      <c r="AG286"/>
      <c r="AH286"/>
      <c r="AI286"/>
      <c r="AJ286"/>
      <c r="AK286"/>
    </row>
    <row r="287" spans="1:37" s="122" customFormat="1">
      <c r="A287"/>
      <c r="B287"/>
      <c r="C287" s="5"/>
      <c r="D287"/>
      <c r="E287"/>
      <c r="F287" s="5"/>
      <c r="G287"/>
      <c r="H287"/>
      <c r="I287"/>
      <c r="J287" s="294"/>
      <c r="K287" s="294"/>
      <c r="L287"/>
      <c r="M287"/>
      <c r="N287" s="294"/>
      <c r="O287" s="294"/>
      <c r="P287" s="294"/>
      <c r="Q287" s="294"/>
      <c r="R287" s="294"/>
      <c r="S287" s="296"/>
      <c r="T287" s="296"/>
      <c r="U287" s="296"/>
      <c r="V287" s="296"/>
      <c r="W287" s="296"/>
      <c r="X287" s="296"/>
      <c r="Y287" s="296"/>
      <c r="Z287" s="296"/>
      <c r="AA287"/>
      <c r="AB287"/>
      <c r="AC287"/>
      <c r="AD287"/>
      <c r="AE287"/>
      <c r="AF287"/>
      <c r="AG287"/>
      <c r="AH287"/>
      <c r="AI287"/>
      <c r="AJ287"/>
      <c r="AK287"/>
    </row>
    <row r="288" spans="1:37" s="122" customFormat="1">
      <c r="A288"/>
      <c r="B288"/>
      <c r="C288" s="5"/>
      <c r="D288"/>
      <c r="E288"/>
      <c r="F288" s="5"/>
      <c r="G288"/>
      <c r="H288"/>
      <c r="I288"/>
      <c r="J288" s="294"/>
      <c r="K288" s="294"/>
      <c r="L288"/>
      <c r="M288"/>
      <c r="N288" s="294"/>
      <c r="O288" s="294"/>
      <c r="P288" s="294"/>
      <c r="Q288" s="294"/>
      <c r="R288" s="294"/>
      <c r="S288" s="296"/>
      <c r="T288" s="296"/>
      <c r="U288" s="296"/>
      <c r="V288" s="296"/>
      <c r="W288" s="296"/>
      <c r="X288" s="296"/>
      <c r="Y288" s="296"/>
      <c r="Z288" s="296"/>
      <c r="AA288"/>
      <c r="AB288"/>
      <c r="AC288"/>
      <c r="AD288"/>
      <c r="AE288"/>
      <c r="AF288"/>
      <c r="AG288"/>
      <c r="AH288"/>
      <c r="AI288"/>
      <c r="AJ288"/>
      <c r="AK288"/>
    </row>
    <row r="289" spans="1:37" s="122" customFormat="1">
      <c r="A289"/>
      <c r="B289"/>
      <c r="C289" s="5"/>
      <c r="D289"/>
      <c r="E289"/>
      <c r="F289" s="5"/>
      <c r="G289"/>
      <c r="H289"/>
      <c r="I289"/>
      <c r="J289" s="294"/>
      <c r="K289" s="294"/>
      <c r="L289"/>
      <c r="M289"/>
      <c r="N289" s="294"/>
      <c r="O289" s="294"/>
      <c r="P289" s="294"/>
      <c r="Q289" s="294"/>
      <c r="R289" s="294"/>
      <c r="S289" s="296"/>
      <c r="T289" s="296"/>
      <c r="U289" s="296"/>
      <c r="V289" s="296"/>
      <c r="W289" s="296"/>
      <c r="X289" s="296"/>
      <c r="Y289" s="296"/>
      <c r="Z289" s="296"/>
      <c r="AA289"/>
      <c r="AB289"/>
      <c r="AC289"/>
      <c r="AD289"/>
      <c r="AE289"/>
      <c r="AF289"/>
      <c r="AG289"/>
      <c r="AH289"/>
      <c r="AI289"/>
      <c r="AJ289"/>
      <c r="AK289"/>
    </row>
    <row r="290" spans="1:37" s="122" customFormat="1">
      <c r="A290"/>
      <c r="B290"/>
      <c r="C290" s="5"/>
      <c r="D290"/>
      <c r="E290"/>
      <c r="F290" s="5"/>
      <c r="G290"/>
      <c r="H290"/>
      <c r="I290"/>
      <c r="J290" s="294"/>
      <c r="K290" s="294"/>
      <c r="L290"/>
      <c r="M290"/>
      <c r="N290" s="294"/>
      <c r="O290" s="294"/>
      <c r="P290" s="294"/>
      <c r="Q290" s="294"/>
      <c r="R290" s="294"/>
      <c r="S290" s="296"/>
      <c r="T290" s="296"/>
      <c r="U290" s="296"/>
      <c r="V290" s="296"/>
      <c r="W290" s="296"/>
      <c r="X290" s="296"/>
      <c r="Y290" s="296"/>
      <c r="Z290" s="296"/>
      <c r="AA290"/>
      <c r="AB290"/>
      <c r="AC290"/>
      <c r="AD290"/>
      <c r="AE290"/>
      <c r="AF290"/>
      <c r="AG290"/>
      <c r="AH290"/>
      <c r="AI290"/>
      <c r="AJ290"/>
      <c r="AK290"/>
    </row>
    <row r="291" spans="1:37" s="122" customFormat="1">
      <c r="A291"/>
      <c r="B291"/>
      <c r="C291" s="5"/>
      <c r="D291"/>
      <c r="E291"/>
      <c r="F291" s="5"/>
      <c r="G291"/>
      <c r="H291"/>
      <c r="I291"/>
      <c r="J291" s="294"/>
      <c r="K291" s="294"/>
      <c r="L291"/>
      <c r="M291"/>
      <c r="N291" s="294"/>
      <c r="O291" s="294"/>
      <c r="P291" s="294"/>
      <c r="Q291" s="294"/>
      <c r="R291" s="296"/>
      <c r="S291" s="296"/>
      <c r="T291" s="296"/>
      <c r="U291" s="296"/>
      <c r="V291" s="296"/>
      <c r="W291" s="296"/>
      <c r="X291" s="296"/>
      <c r="Y291" s="296"/>
      <c r="Z291" s="296"/>
      <c r="AA291"/>
      <c r="AB291"/>
      <c r="AC291"/>
      <c r="AD291"/>
      <c r="AE291"/>
      <c r="AF291"/>
      <c r="AG291"/>
      <c r="AH291"/>
      <c r="AI291"/>
      <c r="AJ291"/>
      <c r="AK291"/>
    </row>
    <row r="292" spans="1:37" s="122" customFormat="1">
      <c r="A292"/>
      <c r="B292"/>
      <c r="C292" s="5"/>
      <c r="D292"/>
      <c r="E292"/>
      <c r="F292" s="5"/>
      <c r="G292"/>
      <c r="H292"/>
      <c r="I292"/>
      <c r="J292" s="294"/>
      <c r="K292" s="294"/>
      <c r="L292"/>
      <c r="M292"/>
      <c r="N292" s="294"/>
      <c r="O292" s="294"/>
      <c r="P292" s="294"/>
      <c r="Q292" s="294"/>
      <c r="R292" s="296"/>
      <c r="S292" s="296"/>
      <c r="T292" s="296"/>
      <c r="U292" s="296"/>
      <c r="V292" s="296"/>
      <c r="W292" s="296"/>
      <c r="X292" s="296"/>
      <c r="Y292" s="296"/>
      <c r="Z292" s="296"/>
      <c r="AA292"/>
      <c r="AB292"/>
      <c r="AC292"/>
      <c r="AD292"/>
      <c r="AE292"/>
      <c r="AF292"/>
      <c r="AG292"/>
      <c r="AH292"/>
      <c r="AI292"/>
      <c r="AJ292"/>
      <c r="AK292"/>
    </row>
    <row r="293" spans="1:37" s="122" customFormat="1">
      <c r="A293"/>
      <c r="B293"/>
      <c r="C293" s="5"/>
      <c r="D293"/>
      <c r="E293"/>
      <c r="F293" s="5"/>
      <c r="G293"/>
      <c r="H293"/>
      <c r="I293"/>
      <c r="J293" s="294"/>
      <c r="K293" s="294"/>
      <c r="L293"/>
      <c r="M293"/>
      <c r="N293" s="294"/>
      <c r="O293" s="294"/>
      <c r="P293" s="294"/>
      <c r="Q293" s="294"/>
      <c r="R293" s="296"/>
      <c r="S293" s="296"/>
      <c r="T293" s="296"/>
      <c r="U293" s="296"/>
      <c r="V293" s="296"/>
      <c r="W293" s="296"/>
      <c r="X293" s="296"/>
      <c r="Y293" s="296"/>
      <c r="Z293" s="296"/>
      <c r="AA293"/>
      <c r="AB293"/>
      <c r="AC293"/>
      <c r="AD293"/>
      <c r="AE293"/>
      <c r="AF293"/>
      <c r="AG293"/>
      <c r="AH293"/>
      <c r="AI293"/>
      <c r="AJ293"/>
      <c r="AK293"/>
    </row>
    <row r="294" spans="1:37" s="122" customFormat="1">
      <c r="A294"/>
      <c r="B294"/>
      <c r="C294" s="5"/>
      <c r="D294"/>
      <c r="E294"/>
      <c r="F294" s="5"/>
      <c r="G294"/>
      <c r="H294"/>
      <c r="I294"/>
      <c r="J294" s="294"/>
      <c r="K294" s="294"/>
      <c r="L294"/>
      <c r="M294"/>
      <c r="N294" s="294"/>
      <c r="O294" s="294"/>
      <c r="P294" s="294"/>
      <c r="Q294" s="294"/>
      <c r="R294" s="296"/>
      <c r="S294" s="296"/>
      <c r="T294" s="296"/>
      <c r="U294" s="296"/>
      <c r="V294" s="296"/>
      <c r="W294" s="296"/>
      <c r="X294" s="296"/>
      <c r="Y294" s="296"/>
      <c r="Z294" s="296"/>
      <c r="AA294"/>
      <c r="AB294"/>
      <c r="AC294"/>
      <c r="AD294"/>
      <c r="AE294"/>
      <c r="AF294"/>
      <c r="AG294"/>
      <c r="AH294"/>
      <c r="AI294"/>
      <c r="AJ294"/>
      <c r="AK294"/>
    </row>
    <row r="295" spans="1:37" s="122" customFormat="1">
      <c r="A295"/>
      <c r="B295"/>
      <c r="C295" s="5"/>
      <c r="D295"/>
      <c r="E295"/>
      <c r="F295" s="5"/>
      <c r="G295"/>
      <c r="H295"/>
      <c r="I295"/>
      <c r="J295" s="294"/>
      <c r="K295" s="294"/>
      <c r="L295"/>
      <c r="M295"/>
      <c r="N295" s="294"/>
      <c r="O295" s="294"/>
      <c r="P295" s="294"/>
      <c r="Q295" s="294"/>
      <c r="R295" s="296"/>
      <c r="S295" s="296"/>
      <c r="T295" s="296"/>
      <c r="U295" s="296"/>
      <c r="V295" s="296"/>
      <c r="W295" s="296"/>
      <c r="X295" s="296"/>
      <c r="Y295" s="296"/>
      <c r="Z295" s="296"/>
      <c r="AA295"/>
      <c r="AB295"/>
      <c r="AC295"/>
      <c r="AD295"/>
      <c r="AE295"/>
      <c r="AF295"/>
      <c r="AG295"/>
      <c r="AH295"/>
      <c r="AI295"/>
      <c r="AJ295"/>
      <c r="AK295"/>
    </row>
    <row r="296" spans="1:37" s="122" customFormat="1">
      <c r="A296"/>
      <c r="B296"/>
      <c r="C296" s="5"/>
      <c r="D296"/>
      <c r="E296"/>
      <c r="F296" s="5"/>
      <c r="G296"/>
      <c r="H296"/>
      <c r="I296"/>
      <c r="J296" s="294"/>
      <c r="K296" s="294"/>
      <c r="L296"/>
      <c r="M296"/>
      <c r="N296" s="294"/>
      <c r="O296" s="294"/>
      <c r="P296" s="294"/>
      <c r="Q296" s="294"/>
      <c r="R296" s="296"/>
      <c r="S296" s="296"/>
      <c r="T296" s="296"/>
      <c r="U296" s="296"/>
      <c r="V296" s="296"/>
      <c r="W296" s="296"/>
      <c r="X296" s="296"/>
      <c r="Y296" s="296"/>
      <c r="Z296" s="296"/>
      <c r="AA296"/>
      <c r="AB296"/>
      <c r="AC296"/>
      <c r="AD296"/>
      <c r="AE296"/>
      <c r="AF296"/>
      <c r="AG296"/>
      <c r="AH296"/>
      <c r="AI296"/>
      <c r="AJ296"/>
      <c r="AK296"/>
    </row>
    <row r="297" spans="1:37" s="122" customFormat="1">
      <c r="A297"/>
      <c r="B297"/>
      <c r="C297" s="5"/>
      <c r="D297"/>
      <c r="E297"/>
      <c r="F297" s="5"/>
      <c r="G297"/>
      <c r="H297"/>
      <c r="I297"/>
      <c r="J297" s="294"/>
      <c r="K297" s="294"/>
      <c r="L297"/>
      <c r="M297"/>
      <c r="N297" s="294"/>
      <c r="O297" s="294"/>
      <c r="P297" s="294"/>
      <c r="Q297" s="294"/>
      <c r="R297" s="296"/>
      <c r="S297" s="296"/>
      <c r="T297" s="296"/>
      <c r="U297" s="296"/>
      <c r="V297" s="296"/>
      <c r="W297" s="296"/>
      <c r="X297" s="296"/>
      <c r="Y297" s="296"/>
      <c r="Z297" s="296"/>
      <c r="AA297"/>
      <c r="AB297"/>
      <c r="AC297"/>
      <c r="AD297"/>
      <c r="AE297"/>
      <c r="AF297"/>
      <c r="AG297"/>
      <c r="AH297"/>
      <c r="AI297"/>
      <c r="AJ297"/>
      <c r="AK297"/>
    </row>
    <row r="298" spans="1:37" s="122" customFormat="1">
      <c r="A298"/>
      <c r="B298"/>
      <c r="C298" s="5"/>
      <c r="D298"/>
      <c r="E298"/>
      <c r="F298" s="5"/>
      <c r="G298"/>
      <c r="H298"/>
      <c r="I298"/>
      <c r="J298" s="294"/>
      <c r="K298" s="294"/>
      <c r="L298"/>
      <c r="M298"/>
      <c r="N298" s="294"/>
      <c r="O298" s="294"/>
      <c r="P298" s="294"/>
      <c r="Q298" s="294"/>
      <c r="R298" s="296"/>
      <c r="S298" s="296"/>
      <c r="T298" s="296"/>
      <c r="U298" s="296"/>
      <c r="V298" s="296"/>
      <c r="W298" s="296"/>
      <c r="X298" s="296"/>
      <c r="Y298" s="296"/>
      <c r="Z298" s="296"/>
      <c r="AA298"/>
      <c r="AB298"/>
      <c r="AC298"/>
      <c r="AD298"/>
      <c r="AE298"/>
      <c r="AF298"/>
      <c r="AG298"/>
      <c r="AH298"/>
      <c r="AI298"/>
      <c r="AJ298"/>
      <c r="AK298"/>
    </row>
    <row r="299" spans="1:37" s="122" customFormat="1">
      <c r="A299"/>
      <c r="B299"/>
      <c r="C299" s="5"/>
      <c r="D299"/>
      <c r="E299"/>
      <c r="F299" s="5"/>
      <c r="G299"/>
      <c r="H299"/>
      <c r="I299"/>
      <c r="J299" s="294"/>
      <c r="K299" s="294"/>
      <c r="L299"/>
      <c r="M299"/>
      <c r="N299" s="294"/>
      <c r="O299" s="294"/>
      <c r="P299" s="294"/>
      <c r="Q299" s="294"/>
      <c r="R299" s="296"/>
      <c r="S299" s="296"/>
      <c r="T299" s="296"/>
      <c r="U299" s="296"/>
      <c r="V299" s="296"/>
      <c r="W299" s="296"/>
      <c r="X299" s="296"/>
      <c r="Y299" s="296"/>
      <c r="Z299" s="296"/>
      <c r="AA299"/>
      <c r="AB299"/>
      <c r="AC299"/>
      <c r="AD299"/>
      <c r="AE299"/>
      <c r="AF299"/>
      <c r="AG299"/>
      <c r="AH299"/>
      <c r="AI299"/>
      <c r="AJ299"/>
      <c r="AK299"/>
    </row>
    <row r="300" spans="1:37" s="122" customFormat="1">
      <c r="A300"/>
      <c r="B300"/>
      <c r="C300" s="5"/>
      <c r="D300"/>
      <c r="E300"/>
      <c r="F300" s="5"/>
      <c r="G300"/>
      <c r="H300"/>
      <c r="I300"/>
      <c r="J300" s="294"/>
      <c r="K300" s="294"/>
      <c r="L300"/>
      <c r="M300"/>
      <c r="N300" s="294"/>
      <c r="O300" s="294"/>
      <c r="P300" s="294"/>
      <c r="Q300" s="294"/>
      <c r="R300" s="296"/>
      <c r="S300" s="296"/>
      <c r="T300" s="296"/>
      <c r="U300" s="296"/>
      <c r="V300" s="296"/>
      <c r="W300" s="296"/>
      <c r="X300" s="296"/>
      <c r="Y300" s="296"/>
      <c r="Z300" s="296"/>
      <c r="AA300"/>
      <c r="AB300"/>
      <c r="AC300"/>
      <c r="AD300"/>
      <c r="AE300"/>
      <c r="AF300"/>
      <c r="AG300"/>
      <c r="AH300"/>
      <c r="AI300"/>
      <c r="AJ300"/>
      <c r="AK300"/>
    </row>
    <row r="301" spans="1:37" s="122" customFormat="1">
      <c r="A301"/>
      <c r="B301"/>
      <c r="C301" s="5"/>
      <c r="D301"/>
      <c r="E301"/>
      <c r="F301" s="5"/>
      <c r="G301"/>
      <c r="H301"/>
      <c r="I301"/>
      <c r="J301" s="294"/>
      <c r="K301" s="294"/>
      <c r="L301"/>
      <c r="M301"/>
      <c r="N301" s="294"/>
      <c r="O301" s="294"/>
      <c r="P301" s="294"/>
      <c r="Q301" s="294"/>
      <c r="R301" s="296"/>
      <c r="S301" s="296"/>
      <c r="T301" s="296"/>
      <c r="U301" s="296"/>
      <c r="V301" s="296"/>
      <c r="W301" s="296"/>
      <c r="X301" s="296"/>
      <c r="Y301" s="296"/>
      <c r="Z301" s="296"/>
      <c r="AA301"/>
      <c r="AB301"/>
      <c r="AC301"/>
      <c r="AD301"/>
      <c r="AE301"/>
      <c r="AF301"/>
      <c r="AG301"/>
      <c r="AH301"/>
      <c r="AI301"/>
      <c r="AJ301"/>
      <c r="AK301"/>
    </row>
    <row r="302" spans="1:37" s="122" customFormat="1">
      <c r="A302"/>
      <c r="B302"/>
      <c r="C302" s="5"/>
      <c r="D302"/>
      <c r="E302"/>
      <c r="F302" s="5"/>
      <c r="G302"/>
      <c r="H302"/>
      <c r="I302"/>
      <c r="J302" s="294"/>
      <c r="K302" s="294"/>
      <c r="L302"/>
      <c r="M302"/>
      <c r="N302" s="294"/>
      <c r="O302" s="294"/>
      <c r="P302" s="294"/>
      <c r="Q302" s="294"/>
      <c r="R302" s="296"/>
      <c r="S302" s="296"/>
      <c r="T302" s="296"/>
      <c r="U302" s="296"/>
      <c r="V302" s="296"/>
      <c r="W302" s="296"/>
      <c r="X302" s="296"/>
      <c r="Y302" s="296"/>
      <c r="Z302" s="296"/>
      <c r="AA302"/>
      <c r="AB302"/>
      <c r="AC302"/>
      <c r="AD302"/>
      <c r="AE302"/>
      <c r="AF302"/>
      <c r="AG302"/>
      <c r="AH302"/>
      <c r="AI302"/>
      <c r="AJ302"/>
      <c r="AK302"/>
    </row>
    <row r="303" spans="1:37" s="122" customFormat="1">
      <c r="A303"/>
      <c r="B303"/>
      <c r="C303" s="5"/>
      <c r="D303"/>
      <c r="E303"/>
      <c r="F303" s="5"/>
      <c r="G303"/>
      <c r="H303"/>
      <c r="I303"/>
      <c r="J303" s="294"/>
      <c r="K303" s="294"/>
      <c r="L303"/>
      <c r="M303"/>
      <c r="N303" s="294"/>
      <c r="O303" s="294"/>
      <c r="P303" s="294"/>
      <c r="Q303" s="294"/>
      <c r="R303" s="296"/>
      <c r="S303" s="296"/>
      <c r="T303" s="296"/>
      <c r="U303" s="296"/>
      <c r="V303" s="296"/>
      <c r="W303" s="296"/>
      <c r="X303" s="296"/>
      <c r="Y303" s="296"/>
      <c r="Z303" s="296"/>
      <c r="AA303"/>
      <c r="AB303"/>
      <c r="AC303"/>
      <c r="AD303"/>
      <c r="AE303"/>
      <c r="AF303"/>
      <c r="AG303"/>
      <c r="AH303"/>
      <c r="AI303"/>
      <c r="AJ303"/>
      <c r="AK303"/>
    </row>
    <row r="304" spans="1:37" s="122" customFormat="1">
      <c r="A304"/>
      <c r="B304"/>
      <c r="C304" s="5"/>
      <c r="D304"/>
      <c r="E304"/>
      <c r="F304" s="5"/>
      <c r="G304"/>
      <c r="H304"/>
      <c r="I304"/>
      <c r="J304" s="294"/>
      <c r="K304" s="294"/>
      <c r="L304"/>
      <c r="M304"/>
      <c r="N304" s="294"/>
      <c r="O304" s="294"/>
      <c r="P304" s="294"/>
      <c r="Q304" s="294"/>
      <c r="R304" s="296"/>
      <c r="S304" s="296"/>
      <c r="T304" s="296"/>
      <c r="U304" s="296"/>
      <c r="V304" s="296"/>
      <c r="W304" s="296"/>
      <c r="X304" s="296"/>
      <c r="Y304" s="296"/>
      <c r="Z304" s="296"/>
      <c r="AA304"/>
      <c r="AB304"/>
      <c r="AC304"/>
      <c r="AD304"/>
      <c r="AE304"/>
      <c r="AF304"/>
      <c r="AG304"/>
      <c r="AH304"/>
      <c r="AI304"/>
      <c r="AJ304"/>
      <c r="AK304"/>
    </row>
    <row r="305" spans="1:37" s="122" customFormat="1">
      <c r="A305"/>
      <c r="B305"/>
      <c r="C305" s="5"/>
      <c r="D305"/>
      <c r="E305"/>
      <c r="F305" s="5"/>
      <c r="G305"/>
      <c r="H305"/>
      <c r="I305"/>
      <c r="J305" s="294"/>
      <c r="K305" s="294"/>
      <c r="L305"/>
      <c r="M305"/>
      <c r="N305" s="294"/>
      <c r="O305" s="294"/>
      <c r="P305" s="294"/>
      <c r="Q305" s="294"/>
      <c r="R305" s="296"/>
      <c r="S305" s="296"/>
      <c r="T305" s="296"/>
      <c r="U305" s="296"/>
      <c r="V305" s="296"/>
      <c r="W305" s="296"/>
      <c r="X305" s="296"/>
      <c r="Y305" s="296"/>
      <c r="Z305" s="296"/>
      <c r="AA305"/>
      <c r="AB305"/>
      <c r="AC305"/>
      <c r="AD305"/>
      <c r="AE305"/>
      <c r="AF305"/>
      <c r="AG305"/>
      <c r="AH305"/>
      <c r="AI305"/>
      <c r="AJ305"/>
      <c r="AK305"/>
    </row>
    <row r="306" spans="1:37" s="122" customFormat="1">
      <c r="A306"/>
      <c r="B306"/>
      <c r="C306" s="5"/>
      <c r="D306"/>
      <c r="E306"/>
      <c r="F306" s="5"/>
      <c r="G306"/>
      <c r="H306"/>
      <c r="I306"/>
      <c r="J306" s="294"/>
      <c r="K306" s="294"/>
      <c r="L306"/>
      <c r="M306"/>
      <c r="N306" s="294"/>
      <c r="O306" s="294"/>
      <c r="P306" s="294"/>
      <c r="Q306" s="294"/>
      <c r="R306" s="296"/>
      <c r="S306" s="296"/>
      <c r="T306" s="296"/>
      <c r="U306" s="296"/>
      <c r="V306" s="296"/>
      <c r="W306" s="296"/>
      <c r="X306" s="296"/>
      <c r="Y306" s="296"/>
      <c r="Z306" s="296"/>
      <c r="AA306"/>
      <c r="AB306"/>
      <c r="AC306"/>
      <c r="AD306"/>
      <c r="AE306"/>
      <c r="AF306"/>
      <c r="AG306"/>
      <c r="AH306"/>
      <c r="AI306"/>
      <c r="AJ306"/>
      <c r="AK306"/>
    </row>
    <row r="307" spans="1:37" s="122" customFormat="1">
      <c r="A307"/>
      <c r="B307"/>
      <c r="C307" s="5"/>
      <c r="D307"/>
      <c r="E307"/>
      <c r="F307" s="5"/>
      <c r="G307"/>
      <c r="H307"/>
      <c r="I307"/>
      <c r="J307" s="294"/>
      <c r="K307" s="294"/>
      <c r="L307"/>
      <c r="M307"/>
      <c r="N307" s="294"/>
      <c r="O307" s="294"/>
      <c r="P307" s="294"/>
      <c r="Q307" s="294"/>
      <c r="R307" s="296"/>
      <c r="S307" s="296"/>
      <c r="T307" s="296"/>
      <c r="U307" s="296"/>
      <c r="V307" s="296"/>
      <c r="W307" s="296"/>
      <c r="X307" s="296"/>
      <c r="Y307" s="296"/>
      <c r="Z307" s="296"/>
      <c r="AA307"/>
      <c r="AB307"/>
      <c r="AC307"/>
      <c r="AD307"/>
      <c r="AE307"/>
      <c r="AF307"/>
      <c r="AG307"/>
      <c r="AH307"/>
      <c r="AI307"/>
      <c r="AJ307"/>
      <c r="AK307"/>
    </row>
    <row r="308" spans="1:37" s="122" customFormat="1">
      <c r="A308"/>
      <c r="B308"/>
      <c r="C308" s="5"/>
      <c r="D308"/>
      <c r="E308"/>
      <c r="F308" s="5"/>
      <c r="G308"/>
      <c r="H308"/>
      <c r="I308"/>
      <c r="J308" s="294"/>
      <c r="K308" s="294"/>
      <c r="L308"/>
      <c r="M308"/>
      <c r="N308" s="294"/>
      <c r="O308" s="294"/>
      <c r="P308" s="294"/>
      <c r="Q308" s="294"/>
      <c r="R308" s="296"/>
      <c r="S308" s="296"/>
      <c r="T308" s="296"/>
      <c r="U308" s="296"/>
      <c r="V308" s="296"/>
      <c r="W308" s="296"/>
      <c r="X308" s="296"/>
      <c r="Y308" s="296"/>
      <c r="Z308" s="296"/>
      <c r="AA308"/>
      <c r="AB308"/>
      <c r="AC308"/>
      <c r="AD308"/>
      <c r="AE308"/>
      <c r="AF308"/>
      <c r="AG308"/>
      <c r="AH308"/>
      <c r="AI308"/>
      <c r="AJ308"/>
      <c r="AK308"/>
    </row>
    <row r="309" spans="1:37" s="122" customFormat="1">
      <c r="A309"/>
      <c r="B309"/>
      <c r="C309" s="5"/>
      <c r="D309"/>
      <c r="E309"/>
      <c r="F309" s="5"/>
      <c r="G309"/>
      <c r="H309"/>
      <c r="I309"/>
      <c r="J309" s="294"/>
      <c r="K309" s="294"/>
      <c r="L309"/>
      <c r="M309"/>
      <c r="N309" s="294"/>
      <c r="O309" s="294"/>
      <c r="P309" s="294"/>
      <c r="Q309" s="294"/>
      <c r="R309" s="296"/>
      <c r="S309" s="296"/>
      <c r="T309" s="296"/>
      <c r="U309" s="296"/>
      <c r="V309" s="296"/>
      <c r="W309" s="296"/>
      <c r="X309" s="296"/>
      <c r="Y309" s="296"/>
      <c r="Z309" s="296"/>
      <c r="AA309"/>
      <c r="AB309"/>
      <c r="AC309"/>
      <c r="AD309"/>
      <c r="AE309"/>
      <c r="AF309"/>
      <c r="AG309"/>
      <c r="AH309"/>
      <c r="AI309"/>
      <c r="AJ309"/>
      <c r="AK309"/>
    </row>
    <row r="310" spans="1:37" s="122" customFormat="1">
      <c r="A310"/>
      <c r="B310"/>
      <c r="C310" s="5"/>
      <c r="D310"/>
      <c r="E310"/>
      <c r="F310" s="5"/>
      <c r="G310"/>
      <c r="H310"/>
      <c r="I310"/>
      <c r="J310" s="294"/>
      <c r="K310" s="294"/>
      <c r="L310"/>
      <c r="M310"/>
      <c r="N310" s="294"/>
      <c r="O310" s="294"/>
      <c r="P310" s="294"/>
      <c r="Q310" s="294"/>
      <c r="R310" s="296"/>
      <c r="S310" s="296"/>
      <c r="T310" s="296"/>
      <c r="U310" s="296"/>
      <c r="V310" s="296"/>
      <c r="W310" s="296"/>
      <c r="X310" s="296"/>
      <c r="Y310" s="296"/>
      <c r="Z310" s="296"/>
      <c r="AA310"/>
      <c r="AB310"/>
      <c r="AC310"/>
      <c r="AD310"/>
      <c r="AE310"/>
      <c r="AF310"/>
      <c r="AG310"/>
      <c r="AH310"/>
      <c r="AI310"/>
      <c r="AJ310"/>
      <c r="AK310"/>
    </row>
    <row r="311" spans="1:37" s="122" customFormat="1">
      <c r="A311"/>
      <c r="B311"/>
      <c r="C311" s="5"/>
      <c r="D311"/>
      <c r="E311"/>
      <c r="F311" s="5"/>
      <c r="G311"/>
      <c r="H311"/>
      <c r="I311"/>
      <c r="J311" s="294"/>
      <c r="K311" s="294"/>
      <c r="L311"/>
      <c r="M311"/>
      <c r="N311" s="294"/>
      <c r="O311" s="294"/>
      <c r="P311" s="294"/>
      <c r="Q311" s="294"/>
      <c r="R311" s="296"/>
      <c r="S311" s="296"/>
      <c r="T311" s="296"/>
      <c r="U311" s="296"/>
      <c r="V311" s="296"/>
      <c r="W311" s="296"/>
      <c r="X311" s="296"/>
      <c r="Y311" s="296"/>
      <c r="Z311" s="296"/>
      <c r="AA311"/>
      <c r="AB311"/>
      <c r="AC311"/>
      <c r="AD311"/>
      <c r="AE311"/>
      <c r="AF311"/>
      <c r="AG311"/>
      <c r="AH311"/>
      <c r="AI311"/>
      <c r="AJ311"/>
      <c r="AK311"/>
    </row>
    <row r="312" spans="1:37" s="122" customFormat="1">
      <c r="A312"/>
      <c r="B312"/>
      <c r="C312" s="5"/>
      <c r="D312"/>
      <c r="E312"/>
      <c r="F312" s="5"/>
      <c r="G312"/>
      <c r="H312"/>
      <c r="I312"/>
      <c r="J312" s="294"/>
      <c r="K312" s="294"/>
      <c r="L312"/>
      <c r="M312"/>
      <c r="N312" s="294"/>
      <c r="O312" s="294"/>
      <c r="P312" s="294"/>
      <c r="Q312" s="294"/>
      <c r="R312" s="296"/>
      <c r="S312" s="296"/>
      <c r="T312" s="296"/>
      <c r="U312" s="296"/>
      <c r="V312" s="296"/>
      <c r="W312" s="296"/>
      <c r="X312" s="296"/>
      <c r="Y312" s="296"/>
      <c r="Z312" s="296"/>
      <c r="AA312"/>
      <c r="AB312"/>
      <c r="AC312"/>
      <c r="AD312"/>
      <c r="AE312"/>
      <c r="AF312"/>
      <c r="AG312"/>
      <c r="AH312"/>
      <c r="AI312"/>
      <c r="AJ312"/>
      <c r="AK312"/>
    </row>
    <row r="313" spans="1:37" s="122" customFormat="1">
      <c r="A313"/>
      <c r="B313"/>
      <c r="C313" s="5"/>
      <c r="D313"/>
      <c r="E313"/>
      <c r="F313" s="5"/>
      <c r="G313"/>
      <c r="H313"/>
      <c r="I313"/>
      <c r="J313" s="294"/>
      <c r="K313" s="294"/>
      <c r="L313"/>
      <c r="M313"/>
      <c r="N313" s="294"/>
      <c r="O313" s="294"/>
      <c r="P313" s="294"/>
      <c r="Q313" s="294"/>
      <c r="R313" s="296"/>
      <c r="S313" s="296"/>
      <c r="T313" s="296"/>
      <c r="U313" s="296"/>
      <c r="V313" s="296"/>
      <c r="W313" s="296"/>
      <c r="X313" s="296"/>
      <c r="Y313" s="296"/>
      <c r="Z313" s="296"/>
      <c r="AA313"/>
      <c r="AB313"/>
      <c r="AC313"/>
      <c r="AD313"/>
      <c r="AE313"/>
      <c r="AF313"/>
      <c r="AG313"/>
      <c r="AH313"/>
      <c r="AI313"/>
      <c r="AJ313"/>
      <c r="AK313"/>
    </row>
    <row r="314" spans="1:37" s="122" customFormat="1">
      <c r="A314"/>
      <c r="B314"/>
      <c r="C314" s="5"/>
      <c r="D314"/>
      <c r="E314"/>
      <c r="F314" s="5"/>
      <c r="G314"/>
      <c r="H314"/>
      <c r="I314"/>
      <c r="J314" s="294"/>
      <c r="K314" s="294"/>
      <c r="L314"/>
      <c r="M314"/>
      <c r="N314" s="294"/>
      <c r="O314" s="294"/>
      <c r="P314" s="294"/>
      <c r="Q314" s="294"/>
      <c r="R314" s="296"/>
      <c r="S314" s="296"/>
      <c r="T314" s="296"/>
      <c r="U314" s="296"/>
      <c r="V314" s="296"/>
      <c r="W314" s="296"/>
      <c r="X314" s="296"/>
      <c r="Y314" s="296"/>
      <c r="Z314" s="296"/>
      <c r="AA314"/>
      <c r="AB314"/>
      <c r="AC314"/>
      <c r="AD314"/>
      <c r="AE314"/>
      <c r="AF314"/>
      <c r="AG314"/>
      <c r="AH314"/>
      <c r="AI314"/>
      <c r="AJ314"/>
      <c r="AK314"/>
    </row>
    <row r="315" spans="1:37" s="122" customFormat="1">
      <c r="A315"/>
      <c r="B315"/>
      <c r="C315" s="5"/>
      <c r="D315"/>
      <c r="E315"/>
      <c r="F315" s="5"/>
      <c r="G315"/>
      <c r="H315"/>
      <c r="I315"/>
      <c r="J315" s="294"/>
      <c r="K315" s="294"/>
      <c r="L315"/>
      <c r="M315"/>
      <c r="N315" s="294"/>
      <c r="O315" s="294"/>
      <c r="P315" s="294"/>
      <c r="Q315" s="294"/>
      <c r="R315" s="296"/>
      <c r="S315" s="296"/>
      <c r="T315" s="296"/>
      <c r="U315" s="296"/>
      <c r="V315" s="296"/>
      <c r="W315" s="296"/>
      <c r="X315" s="296"/>
      <c r="Y315" s="296"/>
      <c r="Z315" s="296"/>
      <c r="AA315"/>
      <c r="AB315"/>
      <c r="AC315"/>
      <c r="AD315"/>
      <c r="AE315"/>
      <c r="AF315"/>
      <c r="AG315"/>
      <c r="AH315"/>
      <c r="AI315"/>
      <c r="AJ315"/>
      <c r="AK315"/>
    </row>
    <row r="316" spans="1:37" s="122" customFormat="1">
      <c r="A316"/>
      <c r="B316"/>
      <c r="C316" s="5"/>
      <c r="D316"/>
      <c r="E316"/>
      <c r="F316" s="5"/>
      <c r="G316"/>
      <c r="H316"/>
      <c r="I316"/>
      <c r="J316" s="294"/>
      <c r="K316" s="294"/>
      <c r="L316"/>
      <c r="M316"/>
      <c r="N316" s="294"/>
      <c r="O316" s="294"/>
      <c r="P316" s="294"/>
      <c r="Q316" s="294"/>
      <c r="R316" s="296"/>
      <c r="S316" s="296"/>
      <c r="T316" s="296"/>
      <c r="U316" s="296"/>
      <c r="V316" s="296"/>
      <c r="W316" s="296"/>
      <c r="X316" s="296"/>
      <c r="Y316" s="296"/>
      <c r="Z316" s="296"/>
      <c r="AA316"/>
      <c r="AB316"/>
      <c r="AC316"/>
      <c r="AD316"/>
      <c r="AE316"/>
      <c r="AF316"/>
      <c r="AG316"/>
      <c r="AH316"/>
      <c r="AI316"/>
      <c r="AJ316"/>
      <c r="AK316"/>
    </row>
    <row r="317" spans="1:37" s="122" customFormat="1">
      <c r="A317"/>
      <c r="B317"/>
      <c r="C317" s="5"/>
      <c r="D317"/>
      <c r="E317"/>
      <c r="F317" s="5"/>
      <c r="G317"/>
      <c r="H317"/>
      <c r="I317"/>
      <c r="J317" s="294"/>
      <c r="K317" s="294"/>
      <c r="L317"/>
      <c r="M317"/>
      <c r="N317" s="294"/>
      <c r="O317" s="294"/>
      <c r="P317" s="294"/>
      <c r="Q317" s="294"/>
      <c r="R317" s="296"/>
      <c r="S317" s="296"/>
      <c r="T317" s="296"/>
      <c r="U317" s="296"/>
      <c r="V317" s="296"/>
      <c r="W317" s="296"/>
      <c r="X317" s="296"/>
      <c r="Y317" s="296"/>
      <c r="Z317" s="296"/>
      <c r="AA317"/>
      <c r="AB317"/>
      <c r="AC317"/>
      <c r="AD317"/>
      <c r="AE317"/>
      <c r="AF317"/>
      <c r="AG317"/>
      <c r="AH317"/>
      <c r="AI317"/>
      <c r="AJ317"/>
      <c r="AK317"/>
    </row>
    <row r="318" spans="1:37" s="122" customFormat="1">
      <c r="A318"/>
      <c r="B318"/>
      <c r="C318" s="5"/>
      <c r="D318"/>
      <c r="E318"/>
      <c r="F318" s="5"/>
      <c r="G318"/>
      <c r="H318"/>
      <c r="I318"/>
      <c r="J318" s="294"/>
      <c r="K318" s="294"/>
      <c r="L318"/>
      <c r="M318"/>
      <c r="N318" s="294"/>
      <c r="O318" s="294"/>
      <c r="P318" s="294"/>
      <c r="Q318" s="294"/>
      <c r="R318" s="296"/>
      <c r="S318" s="296"/>
      <c r="T318" s="296"/>
      <c r="U318" s="296"/>
      <c r="V318" s="296"/>
      <c r="W318" s="296"/>
      <c r="X318" s="296"/>
      <c r="Y318" s="296"/>
      <c r="Z318" s="296"/>
      <c r="AA318"/>
      <c r="AB318"/>
      <c r="AC318"/>
      <c r="AD318"/>
      <c r="AE318"/>
      <c r="AF318"/>
      <c r="AG318"/>
      <c r="AH318"/>
      <c r="AI318"/>
      <c r="AJ318"/>
      <c r="AK318"/>
    </row>
    <row r="319" spans="1:37" s="122" customFormat="1">
      <c r="A319"/>
      <c r="B319"/>
      <c r="C319" s="5"/>
      <c r="D319"/>
      <c r="E319"/>
      <c r="F319" s="5"/>
      <c r="G319"/>
      <c r="H319"/>
      <c r="I319"/>
      <c r="J319" s="294"/>
      <c r="K319" s="294"/>
      <c r="L319"/>
      <c r="M319"/>
      <c r="N319" s="294"/>
      <c r="O319" s="294"/>
      <c r="P319" s="294"/>
      <c r="Q319" s="294"/>
      <c r="R319" s="296"/>
      <c r="S319" s="296"/>
      <c r="T319" s="296"/>
      <c r="U319" s="296"/>
      <c r="V319" s="296"/>
      <c r="W319" s="296"/>
      <c r="X319" s="296"/>
      <c r="Y319" s="296"/>
      <c r="Z319" s="296"/>
      <c r="AA319"/>
      <c r="AB319"/>
      <c r="AC319"/>
      <c r="AD319"/>
      <c r="AE319"/>
      <c r="AF319"/>
      <c r="AG319"/>
      <c r="AH319"/>
      <c r="AI319"/>
      <c r="AJ319"/>
      <c r="AK319"/>
    </row>
    <row r="320" spans="1:37" s="122" customFormat="1">
      <c r="A320"/>
      <c r="B320"/>
      <c r="C320" s="5"/>
      <c r="D320"/>
      <c r="E320"/>
      <c r="F320" s="5"/>
      <c r="G320"/>
      <c r="H320"/>
      <c r="I320"/>
      <c r="J320" s="294"/>
      <c r="K320" s="294"/>
      <c r="L320"/>
      <c r="M320"/>
      <c r="N320" s="294"/>
      <c r="O320" s="294"/>
      <c r="P320" s="294"/>
      <c r="Q320" s="294"/>
      <c r="R320" s="296"/>
      <c r="S320" s="296"/>
      <c r="T320" s="296"/>
      <c r="U320" s="296"/>
      <c r="V320" s="296"/>
      <c r="W320" s="296"/>
      <c r="X320" s="296"/>
      <c r="Y320" s="296"/>
      <c r="Z320" s="296"/>
      <c r="AA320"/>
      <c r="AB320"/>
      <c r="AC320"/>
      <c r="AD320"/>
      <c r="AE320"/>
      <c r="AF320"/>
      <c r="AG320"/>
      <c r="AH320"/>
      <c r="AI320"/>
      <c r="AJ320"/>
      <c r="AK320"/>
    </row>
    <row r="321" spans="1:37" s="122" customFormat="1">
      <c r="A321"/>
      <c r="B321"/>
      <c r="C321" s="5"/>
      <c r="D321"/>
      <c r="E321"/>
      <c r="F321" s="5"/>
      <c r="G321"/>
      <c r="H321"/>
      <c r="I321"/>
      <c r="J321" s="294"/>
      <c r="K321" s="294"/>
      <c r="L321"/>
      <c r="M321"/>
      <c r="N321" s="294"/>
      <c r="O321" s="294"/>
      <c r="P321" s="294"/>
      <c r="Q321" s="294"/>
      <c r="R321" s="296"/>
      <c r="S321" s="296"/>
      <c r="T321" s="296"/>
      <c r="U321" s="296"/>
      <c r="V321" s="296"/>
      <c r="W321" s="296"/>
      <c r="X321" s="296"/>
      <c r="Y321" s="296"/>
      <c r="Z321" s="296"/>
      <c r="AA321"/>
      <c r="AB321"/>
      <c r="AC321"/>
      <c r="AD321"/>
      <c r="AE321"/>
      <c r="AF321"/>
      <c r="AG321"/>
      <c r="AH321"/>
      <c r="AI321"/>
      <c r="AJ321"/>
      <c r="AK321"/>
    </row>
    <row r="322" spans="1:37" s="122" customFormat="1">
      <c r="A322"/>
      <c r="B322"/>
      <c r="C322" s="5"/>
      <c r="D322"/>
      <c r="E322"/>
      <c r="F322" s="5"/>
      <c r="G322"/>
      <c r="H322"/>
      <c r="I322"/>
      <c r="J322" s="294"/>
      <c r="K322" s="294"/>
      <c r="L322"/>
      <c r="M322"/>
      <c r="N322" s="294"/>
      <c r="O322" s="294"/>
      <c r="P322" s="294"/>
      <c r="Q322" s="294"/>
      <c r="R322" s="296"/>
      <c r="S322" s="296"/>
      <c r="T322" s="296"/>
      <c r="U322" s="296"/>
      <c r="V322" s="296"/>
      <c r="W322" s="296"/>
      <c r="X322" s="296"/>
      <c r="Y322" s="296"/>
      <c r="Z322" s="296"/>
      <c r="AA322"/>
      <c r="AB322"/>
      <c r="AC322"/>
      <c r="AD322"/>
      <c r="AE322"/>
      <c r="AF322"/>
      <c r="AG322"/>
      <c r="AH322"/>
      <c r="AI322"/>
      <c r="AJ322"/>
      <c r="AK322"/>
    </row>
    <row r="323" spans="1:37" s="122" customFormat="1">
      <c r="A323"/>
      <c r="B323"/>
      <c r="C323" s="5"/>
      <c r="D323"/>
      <c r="E323"/>
      <c r="F323" s="5"/>
      <c r="G323"/>
      <c r="H323"/>
      <c r="I323"/>
      <c r="J323" s="294"/>
      <c r="K323" s="294"/>
      <c r="L323"/>
      <c r="M323"/>
      <c r="N323" s="294"/>
      <c r="O323" s="294"/>
      <c r="P323" s="294"/>
      <c r="Q323" s="294"/>
      <c r="R323" s="296"/>
      <c r="S323" s="296"/>
      <c r="T323" s="296"/>
      <c r="U323" s="296"/>
      <c r="V323" s="296"/>
      <c r="W323" s="296"/>
      <c r="X323" s="296"/>
      <c r="Y323" s="296"/>
      <c r="Z323" s="296"/>
      <c r="AA323"/>
      <c r="AB323"/>
      <c r="AC323"/>
      <c r="AD323"/>
      <c r="AE323"/>
      <c r="AF323"/>
      <c r="AG323"/>
      <c r="AH323"/>
      <c r="AI323"/>
      <c r="AJ323"/>
      <c r="AK323"/>
    </row>
    <row r="324" spans="1:37" s="122" customFormat="1">
      <c r="A324"/>
      <c r="B324"/>
      <c r="C324" s="5"/>
      <c r="D324"/>
      <c r="E324"/>
      <c r="F324" s="5"/>
      <c r="G324"/>
      <c r="H324"/>
      <c r="I324"/>
      <c r="J324" s="294"/>
      <c r="K324" s="294"/>
      <c r="L324"/>
      <c r="M324"/>
      <c r="N324" s="294"/>
      <c r="O324" s="294"/>
      <c r="P324" s="294"/>
      <c r="Q324" s="294"/>
      <c r="R324" s="296"/>
      <c r="S324" s="296"/>
      <c r="T324" s="296"/>
      <c r="U324" s="296"/>
      <c r="V324" s="296"/>
      <c r="W324" s="296"/>
      <c r="X324" s="296"/>
      <c r="Y324" s="296"/>
      <c r="Z324" s="296"/>
      <c r="AA324"/>
      <c r="AB324"/>
      <c r="AC324"/>
      <c r="AD324"/>
      <c r="AE324"/>
      <c r="AF324"/>
      <c r="AG324"/>
      <c r="AH324"/>
      <c r="AI324"/>
      <c r="AJ324"/>
      <c r="AK324"/>
    </row>
    <row r="325" spans="1:37" s="122" customFormat="1">
      <c r="A325"/>
      <c r="B325"/>
      <c r="C325" s="5"/>
      <c r="D325"/>
      <c r="E325"/>
      <c r="F325" s="5"/>
      <c r="G325"/>
      <c r="H325"/>
      <c r="I325"/>
      <c r="J325" s="294"/>
      <c r="K325" s="294"/>
      <c r="L325"/>
      <c r="M325"/>
      <c r="N325" s="294"/>
      <c r="O325" s="294"/>
      <c r="P325" s="294"/>
      <c r="Q325" s="294"/>
      <c r="R325" s="296"/>
      <c r="S325" s="296"/>
      <c r="T325" s="296"/>
      <c r="U325" s="296"/>
      <c r="V325" s="296"/>
      <c r="W325" s="296"/>
      <c r="X325" s="296"/>
      <c r="Y325" s="296"/>
      <c r="Z325" s="296"/>
      <c r="AA325"/>
      <c r="AB325"/>
      <c r="AC325"/>
      <c r="AD325"/>
      <c r="AE325"/>
      <c r="AF325"/>
      <c r="AG325"/>
      <c r="AH325"/>
      <c r="AI325"/>
      <c r="AJ325"/>
      <c r="AK325"/>
    </row>
    <row r="326" spans="1:37" s="122" customFormat="1">
      <c r="A326"/>
      <c r="B326"/>
      <c r="C326" s="5"/>
      <c r="D326"/>
      <c r="E326"/>
      <c r="F326" s="5"/>
      <c r="G326"/>
      <c r="H326"/>
      <c r="I326"/>
      <c r="J326" s="294"/>
      <c r="K326" s="294"/>
      <c r="L326"/>
      <c r="M326"/>
      <c r="N326" s="294"/>
      <c r="O326" s="294"/>
      <c r="P326" s="294"/>
      <c r="Q326" s="294"/>
      <c r="R326" s="296"/>
      <c r="S326" s="296"/>
      <c r="T326" s="296"/>
      <c r="U326" s="296"/>
      <c r="V326" s="296"/>
      <c r="W326" s="296"/>
      <c r="X326" s="296"/>
      <c r="Y326" s="296"/>
      <c r="Z326" s="296"/>
      <c r="AA326"/>
      <c r="AB326"/>
      <c r="AC326"/>
      <c r="AD326"/>
      <c r="AE326"/>
      <c r="AF326"/>
      <c r="AG326"/>
      <c r="AH326"/>
      <c r="AI326"/>
      <c r="AJ326"/>
      <c r="AK326"/>
    </row>
    <row r="327" spans="1:37" s="122" customFormat="1">
      <c r="A327"/>
      <c r="B327"/>
      <c r="C327" s="5"/>
      <c r="D327"/>
      <c r="E327"/>
      <c r="F327" s="5"/>
      <c r="G327"/>
      <c r="H327"/>
      <c r="I327"/>
      <c r="J327" s="294"/>
      <c r="K327" s="294"/>
      <c r="L327"/>
      <c r="M327"/>
      <c r="N327" s="294"/>
      <c r="O327" s="294"/>
      <c r="P327" s="294"/>
      <c r="Q327" s="294"/>
      <c r="R327" s="296"/>
      <c r="S327" s="296"/>
      <c r="T327" s="296"/>
      <c r="U327" s="296"/>
      <c r="V327" s="296"/>
      <c r="W327" s="296"/>
      <c r="X327" s="296"/>
      <c r="Y327" s="296"/>
      <c r="Z327" s="296"/>
      <c r="AA327"/>
      <c r="AB327"/>
      <c r="AC327"/>
      <c r="AD327"/>
      <c r="AE327"/>
      <c r="AF327"/>
      <c r="AG327"/>
      <c r="AH327"/>
      <c r="AI327"/>
      <c r="AJ327"/>
      <c r="AK327"/>
    </row>
    <row r="328" spans="1:37" s="122" customFormat="1">
      <c r="A328"/>
      <c r="B328"/>
      <c r="C328" s="5"/>
      <c r="D328"/>
      <c r="E328"/>
      <c r="F328" s="5"/>
      <c r="G328"/>
      <c r="H328"/>
      <c r="I328"/>
      <c r="J328" s="294"/>
      <c r="K328" s="294"/>
      <c r="L328"/>
      <c r="M328"/>
      <c r="N328" s="294"/>
      <c r="O328" s="294"/>
      <c r="P328" s="294"/>
      <c r="Q328" s="294"/>
      <c r="R328" s="296"/>
      <c r="S328" s="296"/>
      <c r="T328" s="296"/>
      <c r="U328" s="296"/>
      <c r="V328" s="296"/>
      <c r="W328" s="296"/>
      <c r="X328" s="296"/>
      <c r="Y328" s="296"/>
      <c r="Z328" s="296"/>
      <c r="AA328"/>
      <c r="AB328"/>
      <c r="AC328"/>
      <c r="AD328"/>
      <c r="AE328"/>
      <c r="AF328"/>
      <c r="AG328"/>
      <c r="AH328"/>
      <c r="AI328"/>
      <c r="AJ328"/>
      <c r="AK328"/>
    </row>
    <row r="329" spans="1:37" s="122" customFormat="1">
      <c r="A329"/>
      <c r="B329"/>
      <c r="C329" s="5"/>
      <c r="D329"/>
      <c r="E329"/>
      <c r="F329" s="5"/>
      <c r="G329"/>
      <c r="H329"/>
      <c r="I329"/>
      <c r="J329" s="294"/>
      <c r="K329" s="294"/>
      <c r="L329"/>
      <c r="M329"/>
      <c r="N329" s="294"/>
      <c r="O329" s="294"/>
      <c r="P329" s="294"/>
      <c r="Q329" s="294"/>
      <c r="R329" s="296"/>
      <c r="S329" s="296"/>
      <c r="T329" s="296"/>
      <c r="U329" s="296"/>
      <c r="V329" s="296"/>
      <c r="W329" s="296"/>
      <c r="X329" s="296"/>
      <c r="Y329" s="296"/>
      <c r="Z329" s="296"/>
      <c r="AA329"/>
      <c r="AB329"/>
      <c r="AC329"/>
      <c r="AD329"/>
      <c r="AE329"/>
      <c r="AF329"/>
      <c r="AG329"/>
      <c r="AH329"/>
      <c r="AI329"/>
      <c r="AJ329"/>
      <c r="AK329"/>
    </row>
    <row r="330" spans="1:37" s="122" customFormat="1">
      <c r="A330"/>
      <c r="B330"/>
      <c r="C330" s="5"/>
      <c r="D330"/>
      <c r="E330"/>
      <c r="F330" s="5"/>
      <c r="G330"/>
      <c r="H330"/>
      <c r="I330"/>
      <c r="J330" s="294"/>
      <c r="K330" s="294"/>
      <c r="L330"/>
      <c r="M330"/>
      <c r="N330" s="294"/>
      <c r="O330" s="294"/>
      <c r="P330" s="294"/>
      <c r="Q330" s="294"/>
      <c r="R330" s="296"/>
      <c r="S330" s="296"/>
      <c r="T330" s="296"/>
      <c r="U330" s="296"/>
      <c r="V330" s="296"/>
      <c r="W330" s="296"/>
      <c r="X330" s="296"/>
      <c r="Y330" s="296"/>
      <c r="Z330" s="296"/>
      <c r="AA330"/>
      <c r="AB330"/>
      <c r="AC330"/>
      <c r="AD330"/>
      <c r="AE330"/>
      <c r="AF330"/>
      <c r="AG330"/>
      <c r="AH330"/>
      <c r="AI330"/>
      <c r="AJ330"/>
      <c r="AK330"/>
    </row>
    <row r="331" spans="1:37" s="122" customFormat="1">
      <c r="A331"/>
      <c r="B331"/>
      <c r="C331" s="5"/>
      <c r="D331"/>
      <c r="E331"/>
      <c r="F331" s="5"/>
      <c r="G331"/>
      <c r="H331"/>
      <c r="I331"/>
      <c r="J331" s="294"/>
      <c r="K331" s="294"/>
      <c r="L331"/>
      <c r="M331"/>
      <c r="N331" s="294"/>
      <c r="O331" s="294"/>
      <c r="P331" s="294"/>
      <c r="Q331" s="294"/>
      <c r="R331" s="296"/>
      <c r="S331" s="296"/>
      <c r="T331" s="296"/>
      <c r="U331" s="296"/>
      <c r="V331" s="296"/>
      <c r="W331" s="296"/>
      <c r="X331" s="296"/>
      <c r="Y331" s="296"/>
      <c r="Z331" s="296"/>
      <c r="AA331"/>
      <c r="AB331"/>
      <c r="AC331"/>
      <c r="AD331"/>
      <c r="AE331"/>
      <c r="AF331"/>
      <c r="AG331"/>
      <c r="AH331"/>
      <c r="AI331"/>
      <c r="AJ331"/>
      <c r="AK331"/>
    </row>
    <row r="332" spans="1:37" s="122" customFormat="1">
      <c r="A332"/>
      <c r="B332"/>
      <c r="C332" s="5"/>
      <c r="D332"/>
      <c r="E332"/>
      <c r="F332" s="5"/>
      <c r="G332"/>
      <c r="H332"/>
      <c r="I332"/>
      <c r="J332" s="294"/>
      <c r="K332" s="294"/>
      <c r="L332"/>
      <c r="M332"/>
      <c r="N332" s="294"/>
      <c r="O332" s="294"/>
      <c r="P332" s="294"/>
      <c r="Q332" s="294"/>
      <c r="R332" s="296"/>
      <c r="S332" s="296"/>
      <c r="T332" s="296"/>
      <c r="U332" s="296"/>
      <c r="V332" s="296"/>
      <c r="W332" s="296"/>
      <c r="X332" s="296"/>
      <c r="Y332" s="296"/>
      <c r="Z332" s="296"/>
      <c r="AA332"/>
      <c r="AB332"/>
      <c r="AC332"/>
      <c r="AD332"/>
      <c r="AE332"/>
      <c r="AF332"/>
      <c r="AG332"/>
      <c r="AH332"/>
      <c r="AI332"/>
      <c r="AJ332"/>
      <c r="AK332"/>
    </row>
    <row r="333" spans="1:37" s="122" customFormat="1">
      <c r="A333"/>
      <c r="B333"/>
      <c r="C333" s="5"/>
      <c r="D333"/>
      <c r="E333"/>
      <c r="F333" s="5"/>
      <c r="G333"/>
      <c r="H333"/>
      <c r="I333"/>
      <c r="J333" s="294"/>
      <c r="K333" s="294"/>
      <c r="L333"/>
      <c r="M333"/>
      <c r="N333" s="294"/>
      <c r="O333" s="294"/>
      <c r="P333" s="294"/>
      <c r="Q333" s="294"/>
      <c r="R333" s="296"/>
      <c r="S333" s="296"/>
      <c r="T333" s="296"/>
      <c r="U333" s="296"/>
      <c r="V333" s="296"/>
      <c r="W333" s="296"/>
      <c r="X333" s="296"/>
      <c r="Y333" s="296"/>
      <c r="Z333" s="296"/>
      <c r="AA333"/>
      <c r="AB333"/>
      <c r="AC333"/>
      <c r="AD333"/>
      <c r="AE333"/>
      <c r="AF333"/>
      <c r="AG333"/>
      <c r="AH333"/>
      <c r="AI333"/>
      <c r="AJ333"/>
      <c r="AK333"/>
    </row>
    <row r="334" spans="1:37" s="122" customFormat="1">
      <c r="A334"/>
      <c r="B334"/>
      <c r="C334" s="5"/>
      <c r="D334"/>
      <c r="E334"/>
      <c r="F334" s="5"/>
      <c r="G334"/>
      <c r="H334"/>
      <c r="I334"/>
      <c r="J334" s="294"/>
      <c r="K334" s="294"/>
      <c r="L334"/>
      <c r="M334"/>
      <c r="N334" s="294"/>
      <c r="O334" s="294"/>
      <c r="P334" s="294"/>
      <c r="Q334" s="294"/>
      <c r="R334" s="296"/>
      <c r="S334" s="296"/>
      <c r="T334" s="296"/>
      <c r="U334" s="296"/>
      <c r="V334" s="296"/>
      <c r="W334" s="296"/>
      <c r="X334" s="296"/>
      <c r="Y334" s="296"/>
      <c r="Z334" s="296"/>
      <c r="AA334"/>
      <c r="AB334"/>
      <c r="AC334"/>
      <c r="AD334"/>
      <c r="AE334"/>
      <c r="AF334"/>
      <c r="AG334"/>
      <c r="AH334"/>
      <c r="AI334"/>
      <c r="AJ334"/>
      <c r="AK334"/>
    </row>
    <row r="335" spans="1:37" s="122" customFormat="1">
      <c r="A335"/>
      <c r="B335"/>
      <c r="C335" s="5"/>
      <c r="D335"/>
      <c r="E335"/>
      <c r="F335" s="5"/>
      <c r="G335"/>
      <c r="H335"/>
      <c r="I335"/>
      <c r="J335" s="294"/>
      <c r="K335" s="294"/>
      <c r="L335"/>
      <c r="M335"/>
      <c r="N335" s="294"/>
      <c r="O335" s="294"/>
      <c r="P335" s="294"/>
      <c r="Q335" s="294"/>
      <c r="R335" s="296"/>
      <c r="S335" s="296"/>
      <c r="T335" s="296"/>
      <c r="U335" s="296"/>
      <c r="V335" s="296"/>
      <c r="W335" s="296"/>
      <c r="X335" s="296"/>
      <c r="Y335" s="296"/>
      <c r="Z335" s="296"/>
      <c r="AA335"/>
      <c r="AB335"/>
      <c r="AC335"/>
      <c r="AD335"/>
      <c r="AE335"/>
      <c r="AF335"/>
      <c r="AG335"/>
      <c r="AH335"/>
      <c r="AI335"/>
      <c r="AJ335"/>
      <c r="AK335"/>
    </row>
    <row r="336" spans="1:37" s="122" customFormat="1">
      <c r="A336"/>
      <c r="B336"/>
      <c r="C336" s="5"/>
      <c r="D336"/>
      <c r="E336"/>
      <c r="F336" s="5"/>
      <c r="G336"/>
      <c r="H336"/>
      <c r="I336"/>
      <c r="J336" s="294"/>
      <c r="K336" s="294"/>
      <c r="L336"/>
      <c r="M336"/>
      <c r="N336" s="294"/>
      <c r="O336" s="294"/>
      <c r="P336" s="294"/>
      <c r="Q336" s="294"/>
      <c r="R336" s="296"/>
      <c r="S336" s="296"/>
      <c r="T336" s="296"/>
      <c r="U336" s="296"/>
      <c r="V336" s="296"/>
      <c r="W336" s="296"/>
      <c r="X336" s="296"/>
      <c r="Y336" s="296"/>
      <c r="Z336" s="296"/>
      <c r="AA336"/>
      <c r="AB336"/>
      <c r="AC336"/>
      <c r="AD336"/>
      <c r="AE336"/>
      <c r="AF336"/>
      <c r="AG336"/>
      <c r="AH336"/>
      <c r="AI336"/>
      <c r="AJ336"/>
      <c r="AK336"/>
    </row>
    <row r="337" spans="1:37" s="122" customFormat="1">
      <c r="A337"/>
      <c r="B337"/>
      <c r="C337" s="5"/>
      <c r="D337"/>
      <c r="E337"/>
      <c r="F337" s="5"/>
      <c r="G337"/>
      <c r="H337"/>
      <c r="I337"/>
      <c r="J337" s="294"/>
      <c r="K337" s="294"/>
      <c r="L337"/>
      <c r="M337"/>
      <c r="N337" s="294"/>
      <c r="O337" s="294"/>
      <c r="P337" s="294"/>
      <c r="Q337" s="294"/>
      <c r="R337" s="296"/>
      <c r="S337" s="296"/>
      <c r="T337" s="296"/>
      <c r="U337" s="296"/>
      <c r="V337" s="296"/>
      <c r="W337" s="296"/>
      <c r="X337" s="296"/>
      <c r="Y337" s="296"/>
      <c r="Z337" s="296"/>
      <c r="AA337"/>
      <c r="AB337"/>
      <c r="AC337"/>
      <c r="AD337"/>
      <c r="AE337"/>
      <c r="AF337"/>
      <c r="AG337"/>
      <c r="AH337"/>
      <c r="AI337"/>
      <c r="AJ337"/>
      <c r="AK337"/>
    </row>
    <row r="338" spans="1:37" s="122" customFormat="1">
      <c r="A338"/>
      <c r="B338"/>
      <c r="C338" s="5"/>
      <c r="D338"/>
      <c r="E338"/>
      <c r="F338" s="5"/>
      <c r="G338"/>
      <c r="H338"/>
      <c r="I338"/>
      <c r="J338" s="294"/>
      <c r="K338" s="294"/>
      <c r="L338"/>
      <c r="M338"/>
      <c r="N338" s="294"/>
      <c r="O338" s="294"/>
      <c r="P338" s="294"/>
      <c r="Q338" s="294"/>
      <c r="R338" s="296"/>
      <c r="S338" s="296"/>
      <c r="T338" s="296"/>
      <c r="U338" s="296"/>
      <c r="V338" s="296"/>
      <c r="W338" s="296"/>
      <c r="X338" s="296"/>
      <c r="Y338" s="296"/>
      <c r="Z338" s="296"/>
      <c r="AA338"/>
      <c r="AB338"/>
      <c r="AC338"/>
      <c r="AD338"/>
      <c r="AE338"/>
      <c r="AF338"/>
      <c r="AG338"/>
      <c r="AH338"/>
      <c r="AI338"/>
      <c r="AJ338"/>
      <c r="AK338"/>
    </row>
    <row r="339" spans="1:37" s="122" customFormat="1">
      <c r="A339"/>
      <c r="B339"/>
      <c r="C339" s="5"/>
      <c r="D339"/>
      <c r="E339"/>
      <c r="F339" s="5"/>
      <c r="G339"/>
      <c r="H339"/>
      <c r="I339"/>
      <c r="J339" s="294"/>
      <c r="K339" s="294"/>
      <c r="L339"/>
      <c r="M339"/>
      <c r="N339" s="294"/>
      <c r="O339" s="294"/>
      <c r="P339" s="294"/>
      <c r="Q339" s="294"/>
      <c r="R339" s="296"/>
      <c r="S339" s="296"/>
      <c r="T339" s="296"/>
      <c r="U339" s="296"/>
      <c r="V339" s="296"/>
      <c r="W339" s="296"/>
      <c r="X339" s="296"/>
      <c r="Y339" s="296"/>
      <c r="Z339" s="296"/>
      <c r="AA339"/>
      <c r="AB339"/>
      <c r="AC339"/>
      <c r="AD339"/>
      <c r="AE339"/>
      <c r="AF339"/>
      <c r="AG339"/>
      <c r="AH339"/>
      <c r="AI339"/>
      <c r="AJ339"/>
      <c r="AK339"/>
    </row>
    <row r="340" spans="1:37" s="122" customFormat="1">
      <c r="A340"/>
      <c r="B340"/>
      <c r="C340" s="5"/>
      <c r="D340"/>
      <c r="E340"/>
      <c r="F340" s="5"/>
      <c r="G340"/>
      <c r="H340"/>
      <c r="I340"/>
      <c r="J340" s="294"/>
      <c r="K340" s="294"/>
      <c r="L340"/>
      <c r="M340"/>
      <c r="N340" s="294"/>
      <c r="O340" s="294"/>
      <c r="P340" s="294"/>
      <c r="Q340" s="294"/>
      <c r="R340" s="296"/>
      <c r="S340" s="296"/>
      <c r="T340" s="296"/>
      <c r="U340" s="296"/>
      <c r="V340" s="296"/>
      <c r="W340" s="296"/>
      <c r="X340" s="296"/>
      <c r="Y340" s="296"/>
      <c r="Z340" s="296"/>
      <c r="AA340"/>
      <c r="AB340"/>
      <c r="AC340"/>
      <c r="AD340"/>
      <c r="AE340"/>
      <c r="AF340"/>
      <c r="AG340"/>
      <c r="AH340"/>
      <c r="AI340"/>
      <c r="AJ340"/>
      <c r="AK340"/>
    </row>
    <row r="341" spans="1:37" s="122" customFormat="1">
      <c r="A341"/>
      <c r="B341"/>
      <c r="C341" s="5"/>
      <c r="D341"/>
      <c r="E341"/>
      <c r="F341" s="5"/>
      <c r="G341"/>
      <c r="H341"/>
      <c r="I341"/>
      <c r="J341" s="294"/>
      <c r="K341" s="294"/>
      <c r="L341"/>
      <c r="M341"/>
      <c r="N341" s="294"/>
      <c r="O341" s="294"/>
      <c r="P341" s="294"/>
      <c r="Q341" s="294"/>
      <c r="R341" s="296"/>
      <c r="S341" s="296"/>
      <c r="T341" s="296"/>
      <c r="U341" s="296"/>
      <c r="V341" s="296"/>
      <c r="W341" s="296"/>
      <c r="X341" s="296"/>
      <c r="Y341" s="296"/>
      <c r="Z341" s="296"/>
      <c r="AA341"/>
      <c r="AB341"/>
      <c r="AC341"/>
      <c r="AD341"/>
      <c r="AE341"/>
      <c r="AF341"/>
      <c r="AG341"/>
      <c r="AH341"/>
      <c r="AI341"/>
      <c r="AJ341"/>
      <c r="AK341"/>
    </row>
    <row r="342" spans="1:37" s="122" customFormat="1">
      <c r="A342"/>
      <c r="B342"/>
      <c r="C342" s="5"/>
      <c r="D342"/>
      <c r="E342"/>
      <c r="F342" s="5"/>
      <c r="G342"/>
      <c r="H342"/>
      <c r="I342"/>
      <c r="J342" s="294"/>
      <c r="K342" s="294"/>
      <c r="L342"/>
      <c r="M342"/>
      <c r="N342" s="294"/>
      <c r="O342" s="294"/>
      <c r="P342" s="294"/>
      <c r="Q342" s="294"/>
      <c r="R342" s="296"/>
      <c r="S342" s="296"/>
      <c r="T342" s="296"/>
      <c r="U342" s="296"/>
      <c r="V342" s="296"/>
      <c r="W342" s="296"/>
      <c r="X342" s="296"/>
      <c r="Y342" s="296"/>
      <c r="Z342" s="296"/>
      <c r="AA342"/>
      <c r="AB342"/>
      <c r="AC342"/>
      <c r="AD342"/>
      <c r="AE342"/>
      <c r="AF342"/>
      <c r="AG342"/>
      <c r="AH342"/>
      <c r="AI342"/>
      <c r="AJ342"/>
      <c r="AK342"/>
    </row>
    <row r="343" spans="1:37" s="122" customFormat="1">
      <c r="A343"/>
      <c r="B343"/>
      <c r="C343" s="5"/>
      <c r="D343"/>
      <c r="E343"/>
      <c r="F343" s="5"/>
      <c r="G343"/>
      <c r="H343"/>
      <c r="I343"/>
      <c r="J343" s="294"/>
      <c r="K343" s="294"/>
      <c r="L343"/>
      <c r="M343"/>
      <c r="N343" s="294"/>
      <c r="O343" s="294"/>
      <c r="P343" s="294"/>
      <c r="Q343" s="294"/>
      <c r="R343" s="296"/>
      <c r="S343" s="296"/>
      <c r="T343" s="296"/>
      <c r="U343" s="296"/>
      <c r="V343" s="296"/>
      <c r="W343" s="296"/>
      <c r="X343" s="296"/>
      <c r="Y343" s="296"/>
      <c r="Z343" s="296"/>
      <c r="AA343"/>
      <c r="AB343"/>
      <c r="AC343"/>
      <c r="AD343"/>
      <c r="AE343"/>
      <c r="AF343"/>
      <c r="AG343"/>
      <c r="AH343"/>
      <c r="AI343"/>
      <c r="AJ343"/>
      <c r="AK343"/>
    </row>
    <row r="344" spans="1:37" s="122" customFormat="1">
      <c r="A344"/>
      <c r="B344"/>
      <c r="C344" s="5"/>
      <c r="D344"/>
      <c r="E344"/>
      <c r="F344" s="5"/>
      <c r="G344"/>
      <c r="H344"/>
      <c r="I344"/>
      <c r="J344" s="294"/>
      <c r="K344" s="294"/>
      <c r="L344"/>
      <c r="M344"/>
      <c r="N344" s="294"/>
      <c r="O344" s="294"/>
      <c r="P344" s="294"/>
      <c r="Q344" s="294"/>
      <c r="R344" s="296"/>
      <c r="S344" s="296"/>
      <c r="T344" s="296"/>
      <c r="U344" s="296"/>
      <c r="V344" s="296"/>
      <c r="W344" s="296"/>
      <c r="X344" s="296"/>
      <c r="Y344" s="296"/>
      <c r="Z344" s="296"/>
      <c r="AA344"/>
      <c r="AB344"/>
      <c r="AC344"/>
      <c r="AD344"/>
      <c r="AE344"/>
      <c r="AF344"/>
      <c r="AG344"/>
      <c r="AH344"/>
      <c r="AI344"/>
      <c r="AJ344"/>
      <c r="AK344"/>
    </row>
    <row r="345" spans="1:37" s="122" customFormat="1">
      <c r="A345"/>
      <c r="B345"/>
      <c r="C345" s="5"/>
      <c r="D345"/>
      <c r="E345"/>
      <c r="F345" s="5"/>
      <c r="G345"/>
      <c r="H345"/>
      <c r="I345"/>
      <c r="J345" s="294"/>
      <c r="K345" s="294"/>
      <c r="L345"/>
      <c r="M345"/>
      <c r="N345" s="294"/>
      <c r="O345" s="294"/>
      <c r="P345" s="294"/>
      <c r="Q345" s="294"/>
      <c r="R345" s="296"/>
      <c r="S345" s="296"/>
      <c r="T345" s="296"/>
      <c r="U345" s="296"/>
      <c r="V345" s="296"/>
      <c r="W345" s="296"/>
      <c r="X345" s="296"/>
      <c r="Y345" s="296"/>
      <c r="Z345" s="296"/>
      <c r="AA345"/>
      <c r="AB345"/>
      <c r="AC345"/>
      <c r="AD345"/>
      <c r="AE345"/>
      <c r="AF345"/>
      <c r="AG345"/>
      <c r="AH345"/>
      <c r="AI345"/>
      <c r="AJ345"/>
      <c r="AK345"/>
    </row>
    <row r="346" spans="1:37" s="122" customFormat="1">
      <c r="A346"/>
      <c r="B346"/>
      <c r="C346" s="5"/>
      <c r="D346"/>
      <c r="E346"/>
      <c r="F346" s="5"/>
      <c r="G346"/>
      <c r="H346"/>
      <c r="I346"/>
      <c r="J346" s="294"/>
      <c r="K346" s="294"/>
      <c r="L346"/>
      <c r="M346"/>
      <c r="N346" s="294"/>
      <c r="O346" s="294"/>
      <c r="P346" s="294"/>
      <c r="Q346" s="294"/>
      <c r="R346" s="296"/>
      <c r="S346" s="296"/>
      <c r="T346" s="296"/>
      <c r="U346" s="296"/>
      <c r="V346" s="296"/>
      <c r="W346" s="296"/>
      <c r="X346" s="296"/>
      <c r="Y346" s="296"/>
      <c r="Z346" s="296"/>
      <c r="AA346"/>
      <c r="AB346"/>
      <c r="AC346"/>
      <c r="AD346"/>
      <c r="AE346"/>
      <c r="AF346"/>
      <c r="AG346"/>
      <c r="AH346"/>
      <c r="AI346"/>
      <c r="AJ346"/>
      <c r="AK346"/>
    </row>
    <row r="347" spans="1:37" s="122" customFormat="1">
      <c r="A347"/>
      <c r="B347"/>
      <c r="C347" s="5"/>
      <c r="D347"/>
      <c r="E347"/>
      <c r="F347" s="5"/>
      <c r="G347"/>
      <c r="H347"/>
      <c r="I347"/>
      <c r="J347" s="294"/>
      <c r="K347" s="294"/>
      <c r="L347"/>
      <c r="M347"/>
      <c r="N347" s="294"/>
      <c r="O347" s="294"/>
      <c r="P347" s="294"/>
      <c r="Q347" s="294"/>
      <c r="R347" s="296"/>
      <c r="S347" s="296"/>
      <c r="T347" s="296"/>
      <c r="U347" s="296"/>
      <c r="V347" s="296"/>
      <c r="W347" s="296"/>
      <c r="X347" s="296"/>
      <c r="Y347" s="296"/>
      <c r="Z347" s="296"/>
      <c r="AA347"/>
      <c r="AB347"/>
      <c r="AC347"/>
      <c r="AD347"/>
      <c r="AE347"/>
      <c r="AF347"/>
      <c r="AG347"/>
      <c r="AH347"/>
      <c r="AI347"/>
      <c r="AJ347"/>
      <c r="AK347"/>
    </row>
    <row r="348" spans="1:37" s="122" customFormat="1">
      <c r="A348"/>
      <c r="B348"/>
      <c r="C348" s="5"/>
      <c r="D348"/>
      <c r="E348"/>
      <c r="F348" s="5"/>
      <c r="G348"/>
      <c r="H348"/>
      <c r="I348"/>
      <c r="J348" s="294"/>
      <c r="K348" s="294"/>
      <c r="L348"/>
      <c r="M348"/>
      <c r="N348" s="294"/>
      <c r="O348" s="294"/>
      <c r="P348" s="294"/>
      <c r="Q348" s="294"/>
      <c r="R348" s="296"/>
      <c r="S348" s="296"/>
      <c r="T348" s="296"/>
      <c r="U348" s="296"/>
      <c r="V348" s="296"/>
      <c r="W348" s="296"/>
      <c r="X348" s="296"/>
      <c r="Y348" s="296"/>
      <c r="Z348" s="296"/>
      <c r="AA348"/>
      <c r="AB348"/>
      <c r="AC348"/>
      <c r="AD348"/>
      <c r="AE348"/>
      <c r="AF348"/>
      <c r="AG348"/>
      <c r="AH348"/>
      <c r="AI348"/>
      <c r="AJ348"/>
      <c r="AK348"/>
    </row>
    <row r="349" spans="1:37" s="122" customFormat="1">
      <c r="A349"/>
      <c r="B349"/>
      <c r="C349" s="5"/>
      <c r="D349"/>
      <c r="E349"/>
      <c r="F349" s="5"/>
      <c r="G349"/>
      <c r="H349"/>
      <c r="I349"/>
      <c r="J349" s="294"/>
      <c r="K349" s="294"/>
      <c r="L349"/>
      <c r="M349"/>
      <c r="N349" s="294"/>
      <c r="O349" s="294"/>
      <c r="P349" s="294"/>
      <c r="Q349" s="294"/>
      <c r="R349" s="296"/>
      <c r="S349" s="296"/>
      <c r="T349" s="296"/>
      <c r="U349" s="296"/>
      <c r="V349" s="296"/>
      <c r="W349" s="296"/>
      <c r="X349" s="296"/>
      <c r="Y349" s="296"/>
      <c r="Z349" s="296"/>
      <c r="AA349"/>
      <c r="AB349"/>
      <c r="AC349"/>
      <c r="AD349"/>
      <c r="AE349"/>
      <c r="AF349"/>
      <c r="AG349"/>
      <c r="AH349"/>
      <c r="AI349"/>
      <c r="AJ349"/>
      <c r="AK349"/>
    </row>
    <row r="350" spans="1:37" s="122" customFormat="1">
      <c r="A350"/>
      <c r="B350"/>
      <c r="C350" s="5"/>
      <c r="D350"/>
      <c r="E350"/>
      <c r="F350" s="5"/>
      <c r="G350"/>
      <c r="H350"/>
      <c r="I350"/>
      <c r="J350" s="294"/>
      <c r="K350" s="294"/>
      <c r="L350"/>
      <c r="M350"/>
      <c r="N350" s="294"/>
      <c r="O350" s="294"/>
      <c r="P350" s="294"/>
      <c r="Q350" s="294"/>
      <c r="R350" s="296"/>
      <c r="S350" s="296"/>
      <c r="T350" s="296"/>
      <c r="U350" s="296"/>
      <c r="V350" s="296"/>
      <c r="W350" s="296"/>
      <c r="X350" s="296"/>
      <c r="Y350" s="296"/>
      <c r="Z350" s="296"/>
      <c r="AA350"/>
      <c r="AB350"/>
      <c r="AC350"/>
      <c r="AD350"/>
      <c r="AE350"/>
      <c r="AF350"/>
      <c r="AG350"/>
      <c r="AH350"/>
      <c r="AI350"/>
      <c r="AJ350"/>
      <c r="AK350"/>
    </row>
    <row r="351" spans="1:37" s="122" customFormat="1">
      <c r="A351"/>
      <c r="B351"/>
      <c r="C351" s="5"/>
      <c r="D351"/>
      <c r="E351"/>
      <c r="F351" s="5"/>
      <c r="G351"/>
      <c r="H351"/>
      <c r="I351"/>
      <c r="J351" s="294"/>
      <c r="K351" s="294"/>
      <c r="L351"/>
      <c r="M351"/>
      <c r="N351" s="294"/>
      <c r="O351" s="294"/>
      <c r="P351" s="294"/>
      <c r="Q351" s="294"/>
      <c r="R351" s="296"/>
      <c r="S351" s="296"/>
      <c r="T351" s="296"/>
      <c r="U351" s="296"/>
      <c r="V351" s="296"/>
      <c r="W351" s="296"/>
      <c r="X351" s="296"/>
      <c r="Y351" s="296"/>
      <c r="Z351" s="296"/>
      <c r="AA351"/>
      <c r="AB351"/>
      <c r="AC351"/>
      <c r="AD351"/>
      <c r="AE351"/>
      <c r="AF351"/>
      <c r="AG351"/>
      <c r="AH351"/>
      <c r="AI351"/>
      <c r="AJ351"/>
      <c r="AK351"/>
    </row>
    <row r="352" spans="1:37" s="122" customFormat="1">
      <c r="A352"/>
      <c r="B352"/>
      <c r="C352" s="5"/>
      <c r="D352"/>
      <c r="E352"/>
      <c r="F352" s="5"/>
      <c r="G352"/>
      <c r="H352"/>
      <c r="I352"/>
      <c r="J352" s="294"/>
      <c r="K352" s="294"/>
      <c r="L352"/>
      <c r="M352"/>
      <c r="N352" s="294"/>
      <c r="O352" s="294"/>
      <c r="P352" s="294"/>
      <c r="Q352" s="294"/>
      <c r="R352" s="296"/>
      <c r="S352" s="296"/>
      <c r="T352" s="296"/>
      <c r="U352" s="296"/>
      <c r="V352" s="296"/>
      <c r="W352" s="296"/>
      <c r="X352" s="296"/>
      <c r="Y352" s="296"/>
      <c r="Z352" s="296"/>
      <c r="AA352"/>
      <c r="AB352"/>
      <c r="AC352"/>
      <c r="AD352"/>
      <c r="AE352"/>
      <c r="AF352"/>
      <c r="AG352"/>
      <c r="AH352"/>
      <c r="AI352"/>
      <c r="AJ352"/>
      <c r="AK352"/>
    </row>
    <row r="353" spans="1:37" s="122" customFormat="1">
      <c r="A353"/>
      <c r="B353"/>
      <c r="C353" s="5"/>
      <c r="D353"/>
      <c r="E353"/>
      <c r="F353" s="5"/>
      <c r="G353"/>
      <c r="H353"/>
      <c r="I353"/>
      <c r="J353" s="294"/>
      <c r="K353" s="294"/>
      <c r="L353"/>
      <c r="M353"/>
      <c r="N353" s="294"/>
      <c r="O353" s="294"/>
      <c r="P353" s="294"/>
      <c r="Q353" s="294"/>
      <c r="R353" s="296"/>
      <c r="S353" s="296"/>
      <c r="T353" s="296"/>
      <c r="U353" s="296"/>
      <c r="V353" s="296"/>
      <c r="W353" s="296"/>
      <c r="X353" s="296"/>
      <c r="Y353" s="296"/>
      <c r="Z353" s="296"/>
      <c r="AA353"/>
      <c r="AB353"/>
      <c r="AC353"/>
      <c r="AD353"/>
      <c r="AE353"/>
      <c r="AF353"/>
      <c r="AG353"/>
      <c r="AH353"/>
      <c r="AI353"/>
      <c r="AJ353"/>
      <c r="AK353"/>
    </row>
    <row r="354" spans="1:37" s="122" customFormat="1">
      <c r="A354"/>
      <c r="B354"/>
      <c r="C354" s="5"/>
      <c r="D354"/>
      <c r="E354"/>
      <c r="F354" s="5"/>
      <c r="G354"/>
      <c r="H354"/>
      <c r="I354"/>
      <c r="J354" s="294"/>
      <c r="K354" s="294"/>
      <c r="L354"/>
      <c r="M354"/>
      <c r="N354" s="294"/>
      <c r="O354" s="294"/>
      <c r="P354" s="294"/>
      <c r="Q354" s="294"/>
      <c r="R354" s="296"/>
      <c r="S354" s="296"/>
      <c r="T354" s="296"/>
      <c r="U354" s="296"/>
      <c r="V354" s="296"/>
      <c r="W354" s="296"/>
      <c r="X354" s="296"/>
      <c r="Y354" s="296"/>
      <c r="Z354" s="296"/>
      <c r="AA354"/>
      <c r="AB354"/>
      <c r="AC354"/>
      <c r="AD354"/>
      <c r="AE354"/>
      <c r="AF354"/>
      <c r="AG354"/>
      <c r="AH354"/>
      <c r="AI354"/>
      <c r="AJ354"/>
      <c r="AK354"/>
    </row>
    <row r="355" spans="1:37" s="122" customFormat="1">
      <c r="A355"/>
      <c r="B355"/>
      <c r="C355" s="5"/>
      <c r="D355"/>
      <c r="E355"/>
      <c r="F355" s="5"/>
      <c r="G355"/>
      <c r="H355"/>
      <c r="I355"/>
      <c r="J355" s="294"/>
      <c r="K355" s="294"/>
      <c r="L355"/>
      <c r="M355"/>
      <c r="N355" s="294"/>
      <c r="O355" s="294"/>
      <c r="P355" s="294"/>
      <c r="Q355" s="294"/>
      <c r="R355" s="296"/>
      <c r="S355" s="296"/>
      <c r="T355" s="296"/>
      <c r="U355" s="296"/>
      <c r="V355" s="296"/>
      <c r="W355" s="296"/>
      <c r="X355" s="296"/>
      <c r="Y355" s="296"/>
      <c r="Z355" s="296"/>
      <c r="AA355"/>
      <c r="AB355"/>
      <c r="AC355"/>
      <c r="AD355"/>
      <c r="AE355"/>
      <c r="AF355"/>
      <c r="AG355"/>
      <c r="AH355"/>
      <c r="AI355"/>
      <c r="AJ355"/>
      <c r="AK355"/>
    </row>
    <row r="356" spans="1:37" s="122" customFormat="1">
      <c r="A356"/>
      <c r="B356"/>
      <c r="C356" s="5"/>
      <c r="D356"/>
      <c r="E356"/>
      <c r="F356" s="5"/>
      <c r="G356"/>
      <c r="H356"/>
      <c r="I356"/>
      <c r="J356" s="294"/>
      <c r="K356" s="294"/>
      <c r="L356"/>
      <c r="M356"/>
      <c r="N356" s="294"/>
      <c r="O356" s="294"/>
      <c r="P356" s="294"/>
      <c r="Q356" s="294"/>
      <c r="R356" s="296"/>
      <c r="S356" s="296"/>
      <c r="T356" s="296"/>
      <c r="U356" s="296"/>
      <c r="V356" s="296"/>
      <c r="W356" s="296"/>
      <c r="X356" s="296"/>
      <c r="Y356" s="296"/>
      <c r="Z356" s="296"/>
      <c r="AA356"/>
      <c r="AB356"/>
      <c r="AC356"/>
      <c r="AD356"/>
      <c r="AE356"/>
      <c r="AF356"/>
      <c r="AG356"/>
      <c r="AH356"/>
      <c r="AI356"/>
      <c r="AJ356"/>
      <c r="AK356"/>
    </row>
    <row r="357" spans="1:37" s="122" customFormat="1">
      <c r="A357"/>
      <c r="B357"/>
      <c r="C357" s="5"/>
      <c r="D357"/>
      <c r="E357"/>
      <c r="F357" s="5"/>
      <c r="G357"/>
      <c r="H357"/>
      <c r="I357"/>
      <c r="J357" s="294"/>
      <c r="K357" s="294"/>
      <c r="L357"/>
      <c r="M357"/>
      <c r="N357" s="294"/>
      <c r="O357" s="294"/>
      <c r="P357" s="294"/>
      <c r="Q357" s="294"/>
      <c r="R357" s="296"/>
      <c r="S357" s="296"/>
      <c r="T357" s="296"/>
      <c r="U357" s="296"/>
      <c r="V357" s="296"/>
      <c r="W357" s="296"/>
      <c r="X357" s="296"/>
      <c r="Y357" s="296"/>
      <c r="Z357" s="296"/>
      <c r="AA357"/>
      <c r="AB357"/>
      <c r="AC357"/>
      <c r="AD357"/>
      <c r="AE357"/>
      <c r="AF357"/>
      <c r="AG357"/>
      <c r="AH357"/>
      <c r="AI357"/>
      <c r="AJ357"/>
      <c r="AK357"/>
    </row>
    <row r="358" spans="1:37" s="122" customFormat="1">
      <c r="A358"/>
      <c r="B358"/>
      <c r="C358" s="5"/>
      <c r="D358"/>
      <c r="E358"/>
      <c r="F358" s="5"/>
      <c r="G358"/>
      <c r="H358"/>
      <c r="I358"/>
      <c r="J358" s="294"/>
      <c r="K358" s="294"/>
      <c r="L358"/>
      <c r="M358"/>
      <c r="N358" s="294"/>
      <c r="O358" s="294"/>
      <c r="P358" s="294"/>
      <c r="Q358" s="294"/>
      <c r="R358" s="296"/>
      <c r="S358" s="296"/>
      <c r="T358" s="296"/>
      <c r="U358" s="296"/>
      <c r="V358" s="296"/>
      <c r="W358" s="296"/>
      <c r="X358" s="296"/>
      <c r="Y358" s="296"/>
      <c r="Z358" s="296"/>
      <c r="AA358"/>
      <c r="AB358"/>
      <c r="AC358"/>
      <c r="AD358"/>
      <c r="AE358"/>
      <c r="AF358"/>
      <c r="AG358"/>
      <c r="AH358"/>
      <c r="AI358"/>
      <c r="AJ358"/>
      <c r="AK358"/>
    </row>
    <row r="359" spans="1:37" s="122" customFormat="1">
      <c r="A359"/>
      <c r="B359"/>
      <c r="C359" s="5"/>
      <c r="D359"/>
      <c r="E359"/>
      <c r="F359" s="5"/>
      <c r="G359"/>
      <c r="H359"/>
      <c r="I359"/>
      <c r="J359" s="294"/>
      <c r="K359" s="294"/>
      <c r="L359"/>
      <c r="M359"/>
      <c r="N359" s="294"/>
      <c r="O359" s="294"/>
      <c r="P359" s="294"/>
      <c r="Q359" s="294"/>
      <c r="R359" s="296"/>
      <c r="S359" s="296"/>
      <c r="T359" s="296"/>
      <c r="U359" s="296"/>
      <c r="V359" s="296"/>
      <c r="W359" s="296"/>
      <c r="X359" s="296"/>
      <c r="Y359" s="296"/>
      <c r="Z359" s="296"/>
      <c r="AA359"/>
      <c r="AB359"/>
      <c r="AC359"/>
      <c r="AD359"/>
      <c r="AE359"/>
      <c r="AF359"/>
      <c r="AG359"/>
      <c r="AH359"/>
      <c r="AI359"/>
      <c r="AJ359"/>
      <c r="AK359"/>
    </row>
    <row r="360" spans="1:37" s="122" customFormat="1">
      <c r="A360"/>
      <c r="B360"/>
      <c r="C360" s="5"/>
      <c r="D360"/>
      <c r="E360"/>
      <c r="F360" s="5"/>
      <c r="G360"/>
      <c r="H360"/>
      <c r="I360"/>
      <c r="J360" s="294"/>
      <c r="K360" s="294"/>
      <c r="L360"/>
      <c r="M360"/>
      <c r="N360" s="294"/>
      <c r="O360" s="294"/>
      <c r="P360" s="294"/>
      <c r="Q360" s="294"/>
      <c r="R360" s="296"/>
      <c r="S360" s="296"/>
      <c r="T360" s="296"/>
      <c r="U360" s="296"/>
      <c r="V360" s="296"/>
      <c r="W360" s="296"/>
      <c r="X360" s="296"/>
      <c r="Y360" s="296"/>
      <c r="Z360" s="296"/>
      <c r="AA360"/>
      <c r="AB360"/>
      <c r="AC360"/>
      <c r="AD360"/>
      <c r="AE360"/>
      <c r="AF360"/>
      <c r="AG360"/>
      <c r="AH360"/>
      <c r="AI360"/>
      <c r="AJ360"/>
      <c r="AK360"/>
    </row>
    <row r="361" spans="1:37" s="122" customFormat="1">
      <c r="A361"/>
      <c r="B361"/>
      <c r="C361" s="5"/>
      <c r="D361"/>
      <c r="E361"/>
      <c r="F361" s="5"/>
      <c r="G361"/>
      <c r="H361"/>
      <c r="I361"/>
      <c r="J361" s="294"/>
      <c r="K361" s="294"/>
      <c r="L361"/>
      <c r="M361"/>
      <c r="N361" s="294"/>
      <c r="O361" s="294"/>
      <c r="P361" s="294"/>
      <c r="Q361" s="296"/>
      <c r="R361" s="296"/>
      <c r="S361" s="296"/>
      <c r="T361" s="296"/>
      <c r="U361" s="296"/>
      <c r="V361" s="296"/>
      <c r="W361" s="296"/>
      <c r="X361" s="296"/>
      <c r="Y361" s="296"/>
      <c r="Z361" s="296"/>
      <c r="AA361"/>
      <c r="AB361"/>
      <c r="AC361"/>
      <c r="AD361"/>
      <c r="AE361"/>
      <c r="AF361"/>
      <c r="AG361"/>
      <c r="AH361"/>
      <c r="AI361"/>
      <c r="AJ361"/>
      <c r="AK361"/>
    </row>
    <row r="362" spans="1:37" s="122" customFormat="1">
      <c r="A362"/>
      <c r="B362"/>
      <c r="C362" s="5"/>
      <c r="D362"/>
      <c r="E362"/>
      <c r="F362" s="5"/>
      <c r="G362"/>
      <c r="H362"/>
      <c r="I362"/>
      <c r="J362" s="294"/>
      <c r="K362" s="294"/>
      <c r="L362"/>
      <c r="M362"/>
      <c r="N362" s="294"/>
      <c r="O362" s="294"/>
      <c r="P362" s="294"/>
      <c r="Q362" s="296"/>
      <c r="R362" s="296"/>
      <c r="S362" s="296"/>
      <c r="T362" s="296"/>
      <c r="U362" s="296"/>
      <c r="V362" s="296"/>
      <c r="W362" s="296"/>
      <c r="X362" s="296"/>
      <c r="Y362" s="296"/>
      <c r="Z362" s="296"/>
      <c r="AA362"/>
      <c r="AB362"/>
      <c r="AC362"/>
      <c r="AD362"/>
      <c r="AE362"/>
      <c r="AF362"/>
      <c r="AG362"/>
      <c r="AH362"/>
      <c r="AI362"/>
      <c r="AJ362"/>
      <c r="AK362"/>
    </row>
    <row r="363" spans="1:37" s="122" customFormat="1">
      <c r="A363"/>
      <c r="B363"/>
      <c r="C363" s="5"/>
      <c r="D363"/>
      <c r="E363"/>
      <c r="F363" s="5"/>
      <c r="G363"/>
      <c r="H363"/>
      <c r="I363"/>
      <c r="J363" s="294"/>
      <c r="K363" s="294"/>
      <c r="L363"/>
      <c r="M363"/>
      <c r="N363" s="294"/>
      <c r="O363" s="294"/>
      <c r="P363" s="294"/>
      <c r="Q363" s="296"/>
      <c r="R363" s="296"/>
      <c r="S363" s="296"/>
      <c r="T363" s="296"/>
      <c r="U363" s="296"/>
      <c r="V363" s="296"/>
      <c r="W363" s="296"/>
      <c r="X363" s="296"/>
      <c r="Y363" s="296"/>
      <c r="Z363" s="296"/>
      <c r="AA363"/>
      <c r="AB363"/>
      <c r="AC363"/>
      <c r="AD363"/>
      <c r="AE363"/>
      <c r="AF363"/>
      <c r="AG363"/>
      <c r="AH363"/>
      <c r="AI363"/>
      <c r="AJ363"/>
      <c r="AK363"/>
    </row>
    <row r="364" spans="1:37" s="122" customFormat="1">
      <c r="A364"/>
      <c r="B364"/>
      <c r="C364" s="5"/>
      <c r="D364"/>
      <c r="E364"/>
      <c r="F364" s="5"/>
      <c r="G364"/>
      <c r="H364"/>
      <c r="I364"/>
      <c r="J364" s="294"/>
      <c r="K364" s="294"/>
      <c r="L364"/>
      <c r="M364"/>
      <c r="N364" s="294"/>
      <c r="O364" s="294"/>
      <c r="P364" s="294"/>
      <c r="Q364" s="296"/>
      <c r="R364" s="296"/>
      <c r="S364" s="296"/>
      <c r="T364" s="296"/>
      <c r="U364" s="296"/>
      <c r="V364" s="296"/>
      <c r="W364" s="296"/>
      <c r="X364" s="296"/>
      <c r="Y364" s="296"/>
      <c r="Z364" s="296"/>
      <c r="AA364"/>
      <c r="AB364"/>
      <c r="AC364"/>
      <c r="AD364"/>
      <c r="AE364"/>
      <c r="AF364"/>
      <c r="AG364"/>
      <c r="AH364"/>
      <c r="AI364"/>
      <c r="AJ364"/>
      <c r="AK364"/>
    </row>
    <row r="365" spans="1:37" s="122" customFormat="1">
      <c r="A365"/>
      <c r="B365"/>
      <c r="C365" s="5"/>
      <c r="D365"/>
      <c r="E365"/>
      <c r="F365" s="5"/>
      <c r="G365"/>
      <c r="H365"/>
      <c r="I365"/>
      <c r="J365" s="294"/>
      <c r="K365" s="294"/>
      <c r="L365"/>
      <c r="M365"/>
      <c r="N365" s="294"/>
      <c r="O365" s="294"/>
      <c r="P365" s="294"/>
      <c r="Q365" s="296"/>
      <c r="R365" s="296"/>
      <c r="S365" s="296"/>
      <c r="T365" s="296"/>
      <c r="U365" s="296"/>
      <c r="V365" s="296"/>
      <c r="W365" s="296"/>
      <c r="X365" s="296"/>
      <c r="Y365" s="296"/>
      <c r="Z365" s="296"/>
      <c r="AA365"/>
      <c r="AB365"/>
      <c r="AC365"/>
      <c r="AD365"/>
      <c r="AE365"/>
      <c r="AF365"/>
      <c r="AG365"/>
      <c r="AH365"/>
      <c r="AI365"/>
      <c r="AJ365"/>
      <c r="AK365"/>
    </row>
    <row r="366" spans="1:37" s="122" customFormat="1">
      <c r="A366"/>
      <c r="B366"/>
      <c r="C366" s="5"/>
      <c r="D366"/>
      <c r="E366"/>
      <c r="F366" s="5"/>
      <c r="G366"/>
      <c r="H366"/>
      <c r="I366"/>
      <c r="J366" s="294"/>
      <c r="K366" s="294"/>
      <c r="L366"/>
      <c r="M366"/>
      <c r="N366" s="294"/>
      <c r="O366" s="294"/>
      <c r="P366" s="294"/>
      <c r="Q366" s="296"/>
      <c r="R366" s="296"/>
      <c r="S366" s="296"/>
      <c r="T366" s="296"/>
      <c r="U366" s="296"/>
      <c r="V366" s="296"/>
      <c r="W366" s="296"/>
      <c r="X366" s="296"/>
      <c r="Y366" s="296"/>
      <c r="Z366" s="296"/>
      <c r="AA366"/>
      <c r="AB366"/>
      <c r="AC366"/>
      <c r="AD366"/>
      <c r="AE366"/>
      <c r="AF366"/>
      <c r="AG366"/>
      <c r="AH366"/>
      <c r="AI366"/>
      <c r="AJ366"/>
      <c r="AK366"/>
    </row>
    <row r="367" spans="1:37" s="122" customFormat="1">
      <c r="A367"/>
      <c r="B367"/>
      <c r="C367" s="5"/>
      <c r="D367"/>
      <c r="E367"/>
      <c r="F367" s="5"/>
      <c r="G367"/>
      <c r="H367"/>
      <c r="I367"/>
      <c r="J367" s="294"/>
      <c r="K367" s="294"/>
      <c r="L367"/>
      <c r="M367"/>
      <c r="N367" s="294"/>
      <c r="O367" s="294"/>
      <c r="P367" s="294"/>
      <c r="Q367" s="296"/>
      <c r="R367" s="296"/>
      <c r="S367" s="296"/>
      <c r="T367" s="296"/>
      <c r="U367" s="296"/>
      <c r="V367" s="296"/>
      <c r="W367" s="296"/>
      <c r="X367" s="296"/>
      <c r="Y367" s="296"/>
      <c r="Z367" s="296"/>
      <c r="AA367"/>
      <c r="AB367"/>
      <c r="AC367"/>
      <c r="AD367"/>
      <c r="AE367"/>
      <c r="AF367"/>
      <c r="AG367"/>
      <c r="AH367"/>
      <c r="AI367"/>
      <c r="AJ367"/>
      <c r="AK367"/>
    </row>
    <row r="368" spans="1:37" s="122" customFormat="1">
      <c r="A368"/>
      <c r="B368"/>
      <c r="C368" s="5"/>
      <c r="D368"/>
      <c r="E368"/>
      <c r="F368" s="5"/>
      <c r="G368"/>
      <c r="H368"/>
      <c r="I368"/>
      <c r="J368" s="294"/>
      <c r="K368" s="294"/>
      <c r="L368"/>
      <c r="M368"/>
      <c r="N368" s="294"/>
      <c r="O368" s="294"/>
      <c r="P368" s="294"/>
      <c r="Q368" s="296"/>
      <c r="R368" s="296"/>
      <c r="S368" s="296"/>
      <c r="T368" s="296"/>
      <c r="U368" s="296"/>
      <c r="V368" s="296"/>
      <c r="W368" s="296"/>
      <c r="X368" s="296"/>
      <c r="Y368" s="296"/>
      <c r="Z368" s="296"/>
      <c r="AA368"/>
      <c r="AB368"/>
      <c r="AC368"/>
      <c r="AD368"/>
      <c r="AE368"/>
      <c r="AF368"/>
      <c r="AG368"/>
      <c r="AH368"/>
      <c r="AI368"/>
      <c r="AJ368"/>
      <c r="AK368"/>
    </row>
    <row r="369" spans="1:37" s="122" customFormat="1">
      <c r="A369"/>
      <c r="B369"/>
      <c r="C369" s="5"/>
      <c r="D369"/>
      <c r="E369"/>
      <c r="F369" s="5"/>
      <c r="G369"/>
      <c r="H369"/>
      <c r="I369"/>
      <c r="J369" s="294"/>
      <c r="K369" s="294"/>
      <c r="L369"/>
      <c r="M369"/>
      <c r="N369" s="294"/>
      <c r="O369" s="294"/>
      <c r="P369" s="294"/>
      <c r="Q369" s="296"/>
      <c r="R369" s="296"/>
      <c r="S369" s="296"/>
      <c r="T369" s="296"/>
      <c r="U369" s="296"/>
      <c r="V369" s="296"/>
      <c r="W369" s="296"/>
      <c r="X369" s="296"/>
      <c r="Y369" s="296"/>
      <c r="Z369" s="296"/>
      <c r="AA369"/>
      <c r="AB369"/>
      <c r="AC369"/>
      <c r="AD369"/>
      <c r="AE369"/>
      <c r="AF369"/>
      <c r="AG369"/>
      <c r="AH369"/>
      <c r="AI369"/>
      <c r="AJ369"/>
      <c r="AK369"/>
    </row>
    <row r="370" spans="1:37" s="122" customFormat="1">
      <c r="A370"/>
      <c r="B370"/>
      <c r="C370" s="5"/>
      <c r="D370"/>
      <c r="E370"/>
      <c r="F370" s="5"/>
      <c r="G370"/>
      <c r="H370"/>
      <c r="I370"/>
      <c r="J370" s="294"/>
      <c r="K370" s="294"/>
      <c r="L370"/>
      <c r="M370"/>
      <c r="N370" s="294"/>
      <c r="O370" s="294"/>
      <c r="P370" s="294"/>
      <c r="Q370" s="296"/>
      <c r="R370" s="296"/>
      <c r="S370" s="296"/>
      <c r="T370" s="296"/>
      <c r="U370" s="296"/>
      <c r="V370" s="296"/>
      <c r="W370" s="296"/>
      <c r="X370" s="296"/>
      <c r="Y370" s="296"/>
      <c r="Z370" s="296"/>
      <c r="AA370"/>
      <c r="AB370"/>
      <c r="AC370"/>
      <c r="AD370"/>
      <c r="AE370"/>
      <c r="AF370"/>
      <c r="AG370"/>
      <c r="AH370"/>
      <c r="AI370"/>
      <c r="AJ370"/>
      <c r="AK370"/>
    </row>
    <row r="371" spans="1:37" s="122" customFormat="1">
      <c r="A371"/>
      <c r="B371"/>
      <c r="C371" s="5"/>
      <c r="D371"/>
      <c r="E371"/>
      <c r="F371" s="5"/>
      <c r="G371"/>
      <c r="H371"/>
      <c r="I371"/>
      <c r="J371" s="294"/>
      <c r="K371" s="294"/>
      <c r="L371"/>
      <c r="M371"/>
      <c r="N371" s="294"/>
      <c r="O371" s="294"/>
      <c r="P371" s="294"/>
      <c r="Q371" s="296"/>
      <c r="R371" s="296"/>
      <c r="S371" s="296"/>
      <c r="T371" s="296"/>
      <c r="U371" s="296"/>
      <c r="V371" s="296"/>
      <c r="W371" s="296"/>
      <c r="X371" s="296"/>
      <c r="Y371" s="296"/>
      <c r="Z371" s="296"/>
      <c r="AA371"/>
      <c r="AB371"/>
      <c r="AC371"/>
      <c r="AD371"/>
      <c r="AE371"/>
      <c r="AF371"/>
      <c r="AG371"/>
      <c r="AH371"/>
      <c r="AI371"/>
      <c r="AJ371"/>
      <c r="AK371"/>
    </row>
    <row r="372" spans="1:37" s="122" customFormat="1">
      <c r="A372"/>
      <c r="B372"/>
      <c r="C372" s="5"/>
      <c r="D372"/>
      <c r="E372"/>
      <c r="F372" s="5"/>
      <c r="G372"/>
      <c r="H372"/>
      <c r="I372"/>
      <c r="J372" s="294"/>
      <c r="K372" s="294"/>
      <c r="L372"/>
      <c r="M372"/>
      <c r="N372" s="294"/>
      <c r="O372" s="294"/>
      <c r="P372" s="294"/>
      <c r="Q372" s="296"/>
      <c r="R372" s="296"/>
      <c r="S372" s="296"/>
      <c r="T372" s="296"/>
      <c r="U372" s="296"/>
      <c r="V372" s="296"/>
      <c r="W372" s="296"/>
      <c r="X372" s="296"/>
      <c r="Y372" s="296"/>
      <c r="Z372" s="296"/>
      <c r="AA372"/>
      <c r="AB372"/>
      <c r="AC372"/>
      <c r="AD372"/>
      <c r="AE372"/>
      <c r="AF372"/>
      <c r="AG372"/>
      <c r="AH372"/>
      <c r="AI372"/>
      <c r="AJ372"/>
      <c r="AK372"/>
    </row>
    <row r="373" spans="1:37" s="122" customFormat="1">
      <c r="A373"/>
      <c r="B373"/>
      <c r="C373" s="5"/>
      <c r="D373"/>
      <c r="E373"/>
      <c r="F373" s="5"/>
      <c r="G373"/>
      <c r="H373"/>
      <c r="I373"/>
      <c r="J373" s="294"/>
      <c r="K373" s="294"/>
      <c r="L373"/>
      <c r="M373"/>
      <c r="N373" s="294"/>
      <c r="O373" s="294"/>
      <c r="P373" s="296"/>
      <c r="Q373" s="296"/>
      <c r="R373" s="296"/>
      <c r="S373" s="296"/>
      <c r="T373" s="296"/>
      <c r="U373" s="296"/>
      <c r="V373" s="296"/>
      <c r="W373" s="296"/>
      <c r="X373" s="296"/>
      <c r="Y373" s="296"/>
      <c r="Z373" s="296"/>
      <c r="AA373"/>
      <c r="AB373"/>
      <c r="AC373"/>
      <c r="AD373"/>
      <c r="AE373"/>
      <c r="AF373"/>
      <c r="AG373"/>
      <c r="AH373"/>
      <c r="AI373"/>
      <c r="AJ373"/>
      <c r="AK373"/>
    </row>
    <row r="374" spans="1:37" s="122" customFormat="1">
      <c r="A374"/>
      <c r="B374"/>
      <c r="C374" s="5"/>
      <c r="D374"/>
      <c r="E374"/>
      <c r="F374" s="5"/>
      <c r="G374"/>
      <c r="H374"/>
      <c r="I374"/>
      <c r="J374" s="294"/>
      <c r="K374" s="294"/>
      <c r="L374"/>
      <c r="M374"/>
      <c r="N374" s="294"/>
      <c r="O374" s="294"/>
      <c r="P374" s="296"/>
      <c r="Q374" s="296"/>
      <c r="R374" s="296"/>
      <c r="S374" s="296"/>
      <c r="T374" s="296"/>
      <c r="U374" s="296"/>
      <c r="V374" s="296"/>
      <c r="W374" s="296"/>
      <c r="X374" s="296"/>
      <c r="Y374" s="296"/>
      <c r="Z374" s="296"/>
      <c r="AA374"/>
      <c r="AB374"/>
      <c r="AC374"/>
      <c r="AD374"/>
      <c r="AE374"/>
      <c r="AF374"/>
      <c r="AG374"/>
      <c r="AH374"/>
      <c r="AI374"/>
      <c r="AJ374"/>
      <c r="AK374"/>
    </row>
    <row r="375" spans="1:37" s="122" customFormat="1">
      <c r="A375"/>
      <c r="B375"/>
      <c r="C375" s="5"/>
      <c r="D375"/>
      <c r="E375"/>
      <c r="F375" s="5"/>
      <c r="G375"/>
      <c r="H375"/>
      <c r="I375"/>
      <c r="J375" s="294"/>
      <c r="K375" s="294"/>
      <c r="L375"/>
      <c r="M375"/>
      <c r="N375" s="294"/>
      <c r="O375" s="294"/>
      <c r="P375" s="296"/>
      <c r="Q375" s="296"/>
      <c r="R375" s="296"/>
      <c r="S375" s="296"/>
      <c r="T375" s="296"/>
      <c r="U375" s="296"/>
      <c r="V375" s="296"/>
      <c r="W375" s="296"/>
      <c r="X375" s="296"/>
      <c r="Y375" s="296"/>
      <c r="Z375" s="296"/>
      <c r="AA375"/>
      <c r="AB375"/>
      <c r="AC375"/>
      <c r="AD375"/>
      <c r="AE375"/>
      <c r="AF375"/>
      <c r="AG375"/>
      <c r="AH375"/>
      <c r="AI375"/>
      <c r="AJ375"/>
      <c r="AK375"/>
    </row>
    <row r="376" spans="1:37" s="122" customFormat="1">
      <c r="A376"/>
      <c r="B376"/>
      <c r="C376" s="5"/>
      <c r="D376"/>
      <c r="E376"/>
      <c r="F376" s="5"/>
      <c r="G376"/>
      <c r="H376"/>
      <c r="I376"/>
      <c r="J376" s="294"/>
      <c r="K376" s="294"/>
      <c r="L376"/>
      <c r="M376"/>
      <c r="N376" s="294"/>
      <c r="O376" s="294"/>
      <c r="P376" s="296"/>
      <c r="Q376" s="296"/>
      <c r="R376" s="296"/>
      <c r="S376" s="296"/>
      <c r="T376" s="296"/>
      <c r="U376" s="296"/>
      <c r="V376" s="296"/>
      <c r="W376" s="296"/>
      <c r="X376" s="296"/>
      <c r="Y376" s="296"/>
      <c r="Z376" s="296"/>
      <c r="AA376"/>
      <c r="AB376"/>
      <c r="AC376"/>
      <c r="AD376"/>
      <c r="AE376"/>
      <c r="AF376"/>
      <c r="AG376"/>
      <c r="AH376"/>
      <c r="AI376"/>
      <c r="AJ376"/>
      <c r="AK376"/>
    </row>
    <row r="377" spans="1:37" s="122" customFormat="1">
      <c r="A377"/>
      <c r="B377"/>
      <c r="C377" s="5"/>
      <c r="D377"/>
      <c r="E377"/>
      <c r="F377" s="5"/>
      <c r="G377"/>
      <c r="H377"/>
      <c r="I377"/>
      <c r="J377" s="294"/>
      <c r="K377" s="294"/>
      <c r="L377"/>
      <c r="M377"/>
      <c r="N377" s="294"/>
      <c r="O377" s="294"/>
      <c r="P377" s="296"/>
      <c r="Q377" s="296"/>
      <c r="R377" s="296"/>
      <c r="S377" s="296"/>
      <c r="T377" s="296"/>
      <c r="U377" s="296"/>
      <c r="V377" s="296"/>
      <c r="W377" s="296"/>
      <c r="X377" s="296"/>
      <c r="Y377" s="296"/>
      <c r="Z377" s="296"/>
      <c r="AA377"/>
      <c r="AB377"/>
      <c r="AC377"/>
      <c r="AD377"/>
      <c r="AE377"/>
      <c r="AF377"/>
      <c r="AG377"/>
      <c r="AH377"/>
      <c r="AI377"/>
      <c r="AJ377"/>
      <c r="AK377"/>
    </row>
    <row r="378" spans="1:37" s="122" customFormat="1">
      <c r="A378"/>
      <c r="B378"/>
      <c r="C378" s="5"/>
      <c r="D378"/>
      <c r="E378"/>
      <c r="F378" s="5"/>
      <c r="G378"/>
      <c r="H378"/>
      <c r="I378"/>
      <c r="J378" s="294"/>
      <c r="K378" s="294"/>
      <c r="L378"/>
      <c r="M378"/>
      <c r="N378" s="294"/>
      <c r="O378" s="294"/>
      <c r="P378" s="296"/>
      <c r="Q378" s="296"/>
      <c r="R378" s="296"/>
      <c r="S378" s="296"/>
      <c r="T378" s="296"/>
      <c r="U378" s="296"/>
      <c r="V378" s="296"/>
      <c r="W378" s="296"/>
      <c r="X378" s="296"/>
      <c r="Y378" s="296"/>
      <c r="Z378" s="296"/>
      <c r="AA378"/>
      <c r="AB378"/>
      <c r="AC378"/>
      <c r="AD378"/>
      <c r="AE378"/>
      <c r="AF378"/>
      <c r="AG378"/>
      <c r="AH378"/>
      <c r="AI378"/>
      <c r="AJ378"/>
      <c r="AK378"/>
    </row>
    <row r="379" spans="1:37" s="122" customFormat="1">
      <c r="A379"/>
      <c r="B379"/>
      <c r="C379" s="5"/>
      <c r="D379"/>
      <c r="E379"/>
      <c r="F379" s="5"/>
      <c r="G379"/>
      <c r="H379"/>
      <c r="I379"/>
      <c r="J379" s="294"/>
      <c r="K379" s="294"/>
      <c r="L379"/>
      <c r="M379"/>
      <c r="N379" s="294"/>
      <c r="O379" s="294"/>
      <c r="P379" s="296"/>
      <c r="Q379" s="296"/>
      <c r="R379" s="296"/>
      <c r="S379" s="296"/>
      <c r="T379" s="296"/>
      <c r="U379" s="296"/>
      <c r="V379" s="296"/>
      <c r="W379" s="296"/>
      <c r="X379" s="296"/>
      <c r="Y379" s="296"/>
      <c r="Z379" s="296"/>
      <c r="AA379"/>
      <c r="AB379"/>
      <c r="AC379"/>
      <c r="AD379"/>
      <c r="AE379"/>
      <c r="AF379"/>
      <c r="AG379"/>
      <c r="AH379"/>
      <c r="AI379"/>
      <c r="AJ379"/>
      <c r="AK379"/>
    </row>
    <row r="380" spans="1:37" s="122" customFormat="1">
      <c r="A380"/>
      <c r="B380"/>
      <c r="C380" s="5"/>
      <c r="D380"/>
      <c r="E380"/>
      <c r="F380" s="5"/>
      <c r="G380"/>
      <c r="H380"/>
      <c r="I380"/>
      <c r="J380" s="294"/>
      <c r="K380" s="294"/>
      <c r="L380"/>
      <c r="M380"/>
      <c r="N380" s="294"/>
      <c r="O380" s="294"/>
      <c r="P380" s="296"/>
      <c r="Q380" s="296"/>
      <c r="R380" s="296"/>
      <c r="S380" s="296"/>
      <c r="T380" s="296"/>
      <c r="U380" s="296"/>
      <c r="V380" s="296"/>
      <c r="W380" s="296"/>
      <c r="X380" s="296"/>
      <c r="Y380" s="296"/>
      <c r="Z380" s="296"/>
      <c r="AA380"/>
      <c r="AB380"/>
      <c r="AC380"/>
      <c r="AD380"/>
      <c r="AE380"/>
      <c r="AF380"/>
      <c r="AG380"/>
      <c r="AH380"/>
      <c r="AI380"/>
      <c r="AJ380"/>
      <c r="AK380"/>
    </row>
    <row r="381" spans="1:37" s="122" customFormat="1">
      <c r="A381"/>
      <c r="B381"/>
      <c r="C381" s="5"/>
      <c r="D381"/>
      <c r="E381"/>
      <c r="F381" s="5"/>
      <c r="G381"/>
      <c r="H381"/>
      <c r="I381"/>
      <c r="J381" s="294"/>
      <c r="K381" s="294"/>
      <c r="L381"/>
      <c r="M381"/>
      <c r="N381" s="294"/>
      <c r="O381" s="294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/>
      <c r="AB381"/>
      <c r="AC381"/>
      <c r="AD381"/>
      <c r="AE381"/>
      <c r="AF381"/>
      <c r="AG381"/>
      <c r="AH381"/>
      <c r="AI381"/>
      <c r="AJ381"/>
      <c r="AK381"/>
    </row>
    <row r="382" spans="1:37" s="122" customFormat="1">
      <c r="A382"/>
      <c r="B382"/>
      <c r="C382" s="5"/>
      <c r="D382"/>
      <c r="E382"/>
      <c r="F382" s="5"/>
      <c r="G382"/>
      <c r="H382"/>
      <c r="I382"/>
      <c r="J382" s="294"/>
      <c r="K382" s="294"/>
      <c r="L382"/>
      <c r="M382"/>
      <c r="N382" s="294"/>
      <c r="O382" s="294"/>
      <c r="P382" s="296"/>
      <c r="Q382" s="296"/>
      <c r="R382" s="296"/>
      <c r="S382" s="296"/>
      <c r="T382" s="296"/>
      <c r="U382" s="296"/>
      <c r="V382" s="296"/>
      <c r="W382" s="296"/>
      <c r="X382" s="296"/>
      <c r="Y382" s="296"/>
      <c r="Z382" s="296"/>
      <c r="AA382"/>
      <c r="AB382"/>
      <c r="AC382"/>
      <c r="AD382"/>
      <c r="AE382"/>
      <c r="AF382"/>
      <c r="AG382"/>
      <c r="AH382"/>
      <c r="AI382"/>
      <c r="AJ382"/>
      <c r="AK382"/>
    </row>
    <row r="383" spans="1:37" s="122" customFormat="1">
      <c r="A383"/>
      <c r="B383"/>
      <c r="C383" s="5"/>
      <c r="D383"/>
      <c r="E383"/>
      <c r="F383" s="5"/>
      <c r="G383"/>
      <c r="H383"/>
      <c r="I383"/>
      <c r="J383" s="294"/>
      <c r="K383" s="294"/>
      <c r="L383"/>
      <c r="M383"/>
      <c r="N383" s="294"/>
      <c r="O383" s="294"/>
      <c r="P383" s="296"/>
      <c r="Q383" s="296"/>
      <c r="R383" s="296"/>
      <c r="S383" s="296"/>
      <c r="T383" s="296"/>
      <c r="U383" s="296"/>
      <c r="V383" s="296"/>
      <c r="W383" s="296"/>
      <c r="X383" s="296"/>
      <c r="Y383" s="296"/>
      <c r="Z383" s="296"/>
      <c r="AA383"/>
      <c r="AB383"/>
      <c r="AC383"/>
      <c r="AD383"/>
      <c r="AE383"/>
      <c r="AF383"/>
      <c r="AG383"/>
      <c r="AH383"/>
      <c r="AI383"/>
      <c r="AJ383"/>
      <c r="AK383"/>
    </row>
    <row r="384" spans="1:37" s="122" customFormat="1">
      <c r="A384"/>
      <c r="B384"/>
      <c r="C384" s="5"/>
      <c r="D384"/>
      <c r="E384"/>
      <c r="F384" s="5"/>
      <c r="G384"/>
      <c r="H384"/>
      <c r="I384"/>
      <c r="J384" s="294"/>
      <c r="K384" s="294"/>
      <c r="L384"/>
      <c r="M384"/>
      <c r="N384" s="294"/>
      <c r="O384" s="294"/>
      <c r="P384" s="296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/>
      <c r="AB384"/>
      <c r="AC384"/>
      <c r="AD384"/>
      <c r="AE384"/>
      <c r="AF384"/>
      <c r="AG384"/>
      <c r="AH384"/>
      <c r="AI384"/>
      <c r="AJ384"/>
      <c r="AK384"/>
    </row>
    <row r="385" spans="1:37" s="122" customFormat="1">
      <c r="A385"/>
      <c r="B385"/>
      <c r="C385" s="5"/>
      <c r="D385"/>
      <c r="E385"/>
      <c r="F385" s="5"/>
      <c r="G385"/>
      <c r="H385"/>
      <c r="I385"/>
      <c r="J385" s="294"/>
      <c r="K385" s="294"/>
      <c r="L385"/>
      <c r="M385"/>
      <c r="N385" s="294"/>
      <c r="O385" s="294"/>
      <c r="P385" s="296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/>
      <c r="AB385"/>
      <c r="AC385"/>
      <c r="AD385"/>
      <c r="AE385"/>
      <c r="AF385"/>
      <c r="AG385"/>
      <c r="AH385"/>
      <c r="AI385"/>
      <c r="AJ385"/>
      <c r="AK385"/>
    </row>
    <row r="386" spans="1:37" s="122" customFormat="1">
      <c r="A386"/>
      <c r="B386"/>
      <c r="C386" s="5"/>
      <c r="D386"/>
      <c r="E386"/>
      <c r="F386" s="5"/>
      <c r="G386"/>
      <c r="H386"/>
      <c r="I386"/>
      <c r="J386" s="294"/>
      <c r="K386" s="294"/>
      <c r="L386"/>
      <c r="M386"/>
      <c r="N386" s="294"/>
      <c r="O386" s="294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/>
      <c r="AB386"/>
      <c r="AC386"/>
      <c r="AD386"/>
      <c r="AE386"/>
      <c r="AF386"/>
      <c r="AG386"/>
      <c r="AH386"/>
      <c r="AI386"/>
      <c r="AJ386"/>
      <c r="AK386"/>
    </row>
    <row r="387" spans="1:37" s="122" customFormat="1">
      <c r="A387"/>
      <c r="B387"/>
      <c r="C387" s="5"/>
      <c r="D387"/>
      <c r="E387"/>
      <c r="F387" s="5"/>
      <c r="G387"/>
      <c r="H387"/>
      <c r="I387"/>
      <c r="J387" s="294"/>
      <c r="K387" s="294"/>
      <c r="L387"/>
      <c r="M387"/>
      <c r="N387" s="294"/>
      <c r="O387" s="294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/>
      <c r="AB387"/>
      <c r="AC387"/>
      <c r="AD387"/>
      <c r="AE387"/>
      <c r="AF387"/>
      <c r="AG387"/>
      <c r="AH387"/>
      <c r="AI387"/>
      <c r="AJ387"/>
      <c r="AK387"/>
    </row>
    <row r="388" spans="1:37" s="122" customFormat="1">
      <c r="A388"/>
      <c r="B388"/>
      <c r="C388" s="5"/>
      <c r="D388"/>
      <c r="E388"/>
      <c r="F388" s="5"/>
      <c r="G388"/>
      <c r="H388"/>
      <c r="I388"/>
      <c r="J388" s="294"/>
      <c r="K388" s="294"/>
      <c r="L388"/>
      <c r="M388"/>
      <c r="N388" s="294"/>
      <c r="O388" s="294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/>
      <c r="AB388"/>
      <c r="AC388"/>
      <c r="AD388"/>
      <c r="AE388"/>
      <c r="AF388"/>
      <c r="AG388"/>
      <c r="AH388"/>
      <c r="AI388"/>
      <c r="AJ388"/>
      <c r="AK388"/>
    </row>
    <row r="389" spans="1:37" s="122" customFormat="1">
      <c r="A389"/>
      <c r="B389"/>
      <c r="C389" s="5"/>
      <c r="D389"/>
      <c r="E389"/>
      <c r="F389" s="5"/>
      <c r="G389"/>
      <c r="H389"/>
      <c r="I389"/>
      <c r="J389" s="294"/>
      <c r="K389" s="294"/>
      <c r="L389"/>
      <c r="M389"/>
      <c r="N389" s="294"/>
      <c r="O389" s="294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/>
      <c r="AB389"/>
      <c r="AC389"/>
      <c r="AD389"/>
      <c r="AE389"/>
      <c r="AF389"/>
      <c r="AG389"/>
      <c r="AH389"/>
      <c r="AI389"/>
      <c r="AJ389"/>
      <c r="AK389"/>
    </row>
    <row r="390" spans="1:37" s="122" customFormat="1">
      <c r="A390"/>
      <c r="B390"/>
      <c r="C390" s="5"/>
      <c r="D390"/>
      <c r="E390"/>
      <c r="F390" s="5"/>
      <c r="G390"/>
      <c r="H390"/>
      <c r="I390"/>
      <c r="J390" s="294"/>
      <c r="K390" s="294"/>
      <c r="L390"/>
      <c r="M390"/>
      <c r="N390" s="294"/>
      <c r="O390" s="294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/>
      <c r="AB390"/>
      <c r="AC390"/>
      <c r="AD390"/>
      <c r="AE390"/>
      <c r="AF390"/>
      <c r="AG390"/>
      <c r="AH390"/>
      <c r="AI390"/>
      <c r="AJ390"/>
      <c r="AK390"/>
    </row>
    <row r="391" spans="1:37" s="122" customFormat="1">
      <c r="A391"/>
      <c r="B391"/>
      <c r="C391" s="5"/>
      <c r="D391"/>
      <c r="E391"/>
      <c r="F391" s="5"/>
      <c r="G391"/>
      <c r="H391"/>
      <c r="I391"/>
      <c r="J391" s="294"/>
      <c r="K391" s="294"/>
      <c r="L391"/>
      <c r="M391"/>
      <c r="N391" s="294"/>
      <c r="O391" s="294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/>
      <c r="AB391"/>
      <c r="AC391"/>
      <c r="AD391"/>
      <c r="AE391"/>
      <c r="AF391"/>
      <c r="AG391"/>
      <c r="AH391"/>
      <c r="AI391"/>
      <c r="AJ391"/>
      <c r="AK391"/>
    </row>
    <row r="392" spans="1:37" s="122" customFormat="1">
      <c r="A392"/>
      <c r="B392"/>
      <c r="C392" s="5"/>
      <c r="D392"/>
      <c r="E392"/>
      <c r="F392" s="5"/>
      <c r="G392"/>
      <c r="H392"/>
      <c r="I392"/>
      <c r="J392" s="294"/>
      <c r="K392" s="294"/>
      <c r="L392"/>
      <c r="M392"/>
      <c r="N392" s="294"/>
      <c r="O392" s="294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/>
      <c r="AB392"/>
      <c r="AC392"/>
      <c r="AD392"/>
      <c r="AE392"/>
      <c r="AF392"/>
      <c r="AG392"/>
      <c r="AH392"/>
      <c r="AI392"/>
      <c r="AJ392"/>
      <c r="AK392"/>
    </row>
    <row r="393" spans="1:37" s="122" customFormat="1">
      <c r="A393"/>
      <c r="B393"/>
      <c r="C393" s="5"/>
      <c r="D393"/>
      <c r="E393"/>
      <c r="F393" s="5"/>
      <c r="G393"/>
      <c r="H393"/>
      <c r="I393"/>
      <c r="J393" s="294"/>
      <c r="K393" s="294"/>
      <c r="L393"/>
      <c r="M393"/>
      <c r="N393" s="294"/>
      <c r="O393" s="294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/>
      <c r="AB393"/>
      <c r="AC393"/>
      <c r="AD393"/>
      <c r="AE393"/>
      <c r="AF393"/>
      <c r="AG393"/>
      <c r="AH393"/>
      <c r="AI393"/>
      <c r="AJ393"/>
      <c r="AK393"/>
    </row>
    <row r="394" spans="1:37" s="122" customFormat="1">
      <c r="A394"/>
      <c r="B394"/>
      <c r="C394" s="5"/>
      <c r="D394"/>
      <c r="E394"/>
      <c r="F394" s="5"/>
      <c r="G394"/>
      <c r="H394"/>
      <c r="I394"/>
      <c r="J394" s="294"/>
      <c r="K394" s="294"/>
      <c r="L394"/>
      <c r="M394"/>
      <c r="N394" s="294"/>
      <c r="O394" s="294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/>
      <c r="AB394"/>
      <c r="AC394"/>
      <c r="AD394"/>
      <c r="AE394"/>
      <c r="AF394"/>
      <c r="AG394"/>
      <c r="AH394"/>
      <c r="AI394"/>
      <c r="AJ394"/>
      <c r="AK394"/>
    </row>
    <row r="395" spans="1:37" s="122" customFormat="1">
      <c r="A395"/>
      <c r="B395"/>
      <c r="C395" s="5"/>
      <c r="D395"/>
      <c r="E395"/>
      <c r="F395" s="5"/>
      <c r="G395"/>
      <c r="H395"/>
      <c r="I395"/>
      <c r="J395" s="294"/>
      <c r="K395" s="294"/>
      <c r="L395"/>
      <c r="M395"/>
      <c r="N395" s="294"/>
      <c r="O395" s="294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/>
      <c r="AB395"/>
      <c r="AC395"/>
      <c r="AD395"/>
      <c r="AE395"/>
      <c r="AF395"/>
      <c r="AG395"/>
      <c r="AH395"/>
      <c r="AI395"/>
      <c r="AJ395"/>
      <c r="AK395"/>
    </row>
    <row r="396" spans="1:37" s="122" customFormat="1">
      <c r="A396"/>
      <c r="B396"/>
      <c r="C396" s="5"/>
      <c r="D396"/>
      <c r="E396"/>
      <c r="F396" s="5"/>
      <c r="G396"/>
      <c r="H396"/>
      <c r="I396"/>
      <c r="J396" s="294"/>
      <c r="K396" s="294"/>
      <c r="L396"/>
      <c r="M396"/>
      <c r="N396" s="294"/>
      <c r="O396" s="294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/>
      <c r="AB396"/>
      <c r="AC396"/>
      <c r="AD396"/>
      <c r="AE396"/>
      <c r="AF396"/>
      <c r="AG396"/>
      <c r="AH396"/>
      <c r="AI396"/>
      <c r="AJ396"/>
      <c r="AK396"/>
    </row>
    <row r="397" spans="1:37" s="122" customFormat="1">
      <c r="A397"/>
      <c r="B397"/>
      <c r="C397" s="5"/>
      <c r="D397"/>
      <c r="E397"/>
      <c r="F397" s="5"/>
      <c r="G397"/>
      <c r="H397"/>
      <c r="I397"/>
      <c r="J397" s="294"/>
      <c r="K397" s="294"/>
      <c r="L397"/>
      <c r="M397"/>
      <c r="N397" s="294"/>
      <c r="O397" s="294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/>
      <c r="AB397"/>
      <c r="AC397"/>
      <c r="AD397"/>
      <c r="AE397"/>
      <c r="AF397"/>
      <c r="AG397"/>
      <c r="AH397"/>
      <c r="AI397"/>
      <c r="AJ397"/>
      <c r="AK397"/>
    </row>
    <row r="398" spans="1:37" s="122" customFormat="1">
      <c r="A398"/>
      <c r="B398"/>
      <c r="C398" s="5"/>
      <c r="D398"/>
      <c r="E398"/>
      <c r="F398" s="5"/>
      <c r="G398"/>
      <c r="H398"/>
      <c r="I398"/>
      <c r="J398" s="294"/>
      <c r="K398" s="294"/>
      <c r="L398"/>
      <c r="M398"/>
      <c r="N398" s="294"/>
      <c r="O398" s="294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/>
      <c r="AB398"/>
      <c r="AC398"/>
      <c r="AD398"/>
      <c r="AE398"/>
      <c r="AF398"/>
      <c r="AG398"/>
      <c r="AH398"/>
      <c r="AI398"/>
      <c r="AJ398"/>
      <c r="AK398"/>
    </row>
    <row r="399" spans="1:37" s="122" customFormat="1">
      <c r="A399"/>
      <c r="B399"/>
      <c r="C399" s="5"/>
      <c r="D399"/>
      <c r="E399"/>
      <c r="F399" s="5"/>
      <c r="G399"/>
      <c r="H399"/>
      <c r="I399"/>
      <c r="J399" s="294"/>
      <c r="K399" s="294"/>
      <c r="L399"/>
      <c r="M399"/>
      <c r="N399" s="294"/>
      <c r="O399" s="294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/>
      <c r="AB399"/>
      <c r="AC399"/>
      <c r="AD399"/>
      <c r="AE399"/>
      <c r="AF399"/>
      <c r="AG399"/>
      <c r="AH399"/>
      <c r="AI399"/>
      <c r="AJ399"/>
      <c r="AK399"/>
    </row>
    <row r="400" spans="1:37" s="122" customFormat="1">
      <c r="A400"/>
      <c r="B400"/>
      <c r="C400" s="5"/>
      <c r="D400"/>
      <c r="E400"/>
      <c r="F400" s="5"/>
      <c r="G400"/>
      <c r="H400"/>
      <c r="I400"/>
      <c r="J400" s="294"/>
      <c r="K400" s="294"/>
      <c r="L400"/>
      <c r="M400"/>
      <c r="N400" s="294"/>
      <c r="O400" s="294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/>
      <c r="AB400"/>
      <c r="AC400"/>
      <c r="AD400"/>
      <c r="AE400"/>
      <c r="AF400"/>
      <c r="AG400"/>
      <c r="AH400"/>
      <c r="AI400"/>
      <c r="AJ400"/>
      <c r="AK400"/>
    </row>
    <row r="401" spans="1:37" s="122" customFormat="1">
      <c r="A401"/>
      <c r="B401"/>
      <c r="C401" s="5"/>
      <c r="D401"/>
      <c r="E401"/>
      <c r="F401" s="5"/>
      <c r="G401"/>
      <c r="H401"/>
      <c r="I401"/>
      <c r="J401" s="294"/>
      <c r="K401" s="294"/>
      <c r="L401"/>
      <c r="M401"/>
      <c r="N401" s="294"/>
      <c r="O401" s="294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/>
      <c r="AB401"/>
      <c r="AC401"/>
      <c r="AD401"/>
      <c r="AE401"/>
      <c r="AF401"/>
      <c r="AG401"/>
      <c r="AH401"/>
      <c r="AI401"/>
      <c r="AJ401"/>
      <c r="AK401"/>
    </row>
    <row r="402" spans="1:37" s="122" customFormat="1">
      <c r="A402"/>
      <c r="B402"/>
      <c r="C402" s="5"/>
      <c r="D402"/>
      <c r="E402"/>
      <c r="F402" s="5"/>
      <c r="G402"/>
      <c r="H402"/>
      <c r="I402"/>
      <c r="J402" s="294"/>
      <c r="K402" s="294"/>
      <c r="L402"/>
      <c r="M402"/>
      <c r="N402" s="294"/>
      <c r="O402" s="294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/>
      <c r="AB402"/>
      <c r="AC402"/>
      <c r="AD402"/>
      <c r="AE402"/>
      <c r="AF402"/>
      <c r="AG402"/>
      <c r="AH402"/>
      <c r="AI402"/>
      <c r="AJ402"/>
      <c r="AK402"/>
    </row>
    <row r="403" spans="1:37" s="122" customFormat="1">
      <c r="A403"/>
      <c r="B403"/>
      <c r="C403" s="5"/>
      <c r="D403"/>
      <c r="E403"/>
      <c r="F403" s="5"/>
      <c r="G403"/>
      <c r="H403"/>
      <c r="I403"/>
      <c r="J403" s="294"/>
      <c r="K403" s="294"/>
      <c r="L403"/>
      <c r="M403"/>
      <c r="N403" s="294"/>
      <c r="O403" s="294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/>
      <c r="AB403"/>
      <c r="AC403"/>
      <c r="AD403"/>
      <c r="AE403"/>
      <c r="AF403"/>
      <c r="AG403"/>
      <c r="AH403"/>
      <c r="AI403"/>
      <c r="AJ403"/>
      <c r="AK403"/>
    </row>
    <row r="404" spans="1:37" s="122" customFormat="1">
      <c r="A404"/>
      <c r="B404"/>
      <c r="C404" s="5"/>
      <c r="D404"/>
      <c r="E404"/>
      <c r="F404" s="5"/>
      <c r="G404"/>
      <c r="H404"/>
      <c r="I404"/>
      <c r="J404" s="294"/>
      <c r="K404" s="294"/>
      <c r="L404"/>
      <c r="M404"/>
      <c r="N404" s="294"/>
      <c r="O404" s="294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/>
      <c r="AB404"/>
      <c r="AC404"/>
      <c r="AD404"/>
      <c r="AE404"/>
      <c r="AF404"/>
      <c r="AG404"/>
      <c r="AH404"/>
      <c r="AI404"/>
      <c r="AJ404"/>
      <c r="AK404"/>
    </row>
    <row r="405" spans="1:37" s="122" customFormat="1">
      <c r="A405"/>
      <c r="B405"/>
      <c r="C405" s="5"/>
      <c r="D405"/>
      <c r="E405"/>
      <c r="F405" s="5"/>
      <c r="G405"/>
      <c r="H405"/>
      <c r="I405"/>
      <c r="J405" s="294"/>
      <c r="K405" s="294"/>
      <c r="L405"/>
      <c r="M405"/>
      <c r="N405" s="294"/>
      <c r="O405" s="294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/>
      <c r="AB405"/>
      <c r="AC405"/>
      <c r="AD405"/>
      <c r="AE405"/>
      <c r="AF405"/>
      <c r="AG405"/>
      <c r="AH405"/>
      <c r="AI405"/>
      <c r="AJ405"/>
      <c r="AK405"/>
    </row>
    <row r="406" spans="1:37" s="122" customFormat="1">
      <c r="A406"/>
      <c r="B406"/>
      <c r="C406" s="5"/>
      <c r="D406"/>
      <c r="E406"/>
      <c r="F406" s="5"/>
      <c r="G406"/>
      <c r="H406"/>
      <c r="I406"/>
      <c r="J406" s="294"/>
      <c r="K406" s="294"/>
      <c r="L406"/>
      <c r="M406"/>
      <c r="N406" s="294"/>
      <c r="O406" s="294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/>
      <c r="AB406"/>
      <c r="AC406"/>
      <c r="AD406"/>
      <c r="AE406"/>
      <c r="AF406"/>
      <c r="AG406"/>
      <c r="AH406"/>
      <c r="AI406"/>
      <c r="AJ406"/>
      <c r="AK406"/>
    </row>
    <row r="407" spans="1:37" s="122" customFormat="1">
      <c r="A407"/>
      <c r="B407"/>
      <c r="C407" s="5"/>
      <c r="D407"/>
      <c r="E407"/>
      <c r="F407" s="5"/>
      <c r="G407"/>
      <c r="H407"/>
      <c r="I407"/>
      <c r="J407" s="294"/>
      <c r="K407" s="294"/>
      <c r="L407"/>
      <c r="M407"/>
      <c r="N407" s="294"/>
      <c r="O407" s="294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/>
      <c r="AB407"/>
      <c r="AC407"/>
      <c r="AD407"/>
      <c r="AE407"/>
      <c r="AF407"/>
      <c r="AG407"/>
      <c r="AH407"/>
      <c r="AI407"/>
      <c r="AJ407"/>
      <c r="AK407"/>
    </row>
    <row r="408" spans="1:37" s="122" customFormat="1">
      <c r="A408"/>
      <c r="B408"/>
      <c r="C408" s="5"/>
      <c r="D408"/>
      <c r="E408"/>
      <c r="F408" s="5"/>
      <c r="G408"/>
      <c r="H408"/>
      <c r="I408"/>
      <c r="J408" s="294"/>
      <c r="K408" s="294"/>
      <c r="L408"/>
      <c r="M408"/>
      <c r="N408" s="294"/>
      <c r="O408" s="294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/>
      <c r="AB408"/>
      <c r="AC408"/>
      <c r="AD408"/>
      <c r="AE408"/>
      <c r="AF408"/>
      <c r="AG408"/>
      <c r="AH408"/>
      <c r="AI408"/>
      <c r="AJ408"/>
      <c r="AK408"/>
    </row>
    <row r="409" spans="1:37" s="122" customFormat="1">
      <c r="A409"/>
      <c r="B409"/>
      <c r="C409" s="5"/>
      <c r="D409"/>
      <c r="E409"/>
      <c r="F409" s="5"/>
      <c r="G409"/>
      <c r="H409"/>
      <c r="I409"/>
      <c r="J409" s="294"/>
      <c r="K409" s="294"/>
      <c r="L409"/>
      <c r="M409"/>
      <c r="N409" s="294"/>
      <c r="O409" s="294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/>
      <c r="AB409"/>
      <c r="AC409"/>
      <c r="AD409"/>
      <c r="AE409"/>
      <c r="AF409"/>
      <c r="AG409"/>
      <c r="AH409"/>
      <c r="AI409"/>
      <c r="AJ409"/>
      <c r="AK409"/>
    </row>
    <row r="410" spans="1:37" s="122" customFormat="1">
      <c r="A410"/>
      <c r="B410"/>
      <c r="C410" s="5"/>
      <c r="D410"/>
      <c r="E410"/>
      <c r="F410" s="5"/>
      <c r="G410"/>
      <c r="H410"/>
      <c r="I410"/>
      <c r="J410" s="294"/>
      <c r="K410" s="294"/>
      <c r="L410"/>
      <c r="M410"/>
      <c r="N410" s="294"/>
      <c r="O410" s="294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/>
      <c r="AB410"/>
      <c r="AC410"/>
      <c r="AD410"/>
      <c r="AE410"/>
      <c r="AF410"/>
      <c r="AG410"/>
      <c r="AH410"/>
      <c r="AI410"/>
      <c r="AJ410"/>
      <c r="AK410"/>
    </row>
    <row r="411" spans="1:37" s="122" customFormat="1">
      <c r="A411"/>
      <c r="B411"/>
      <c r="C411" s="5"/>
      <c r="D411"/>
      <c r="E411"/>
      <c r="F411" s="5"/>
      <c r="G411"/>
      <c r="H411"/>
      <c r="I411"/>
      <c r="J411" s="294"/>
      <c r="K411" s="294"/>
      <c r="L411"/>
      <c r="M411"/>
      <c r="N411" s="294"/>
      <c r="O411" s="294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/>
      <c r="AB411"/>
      <c r="AC411"/>
      <c r="AD411"/>
      <c r="AE411"/>
      <c r="AF411"/>
      <c r="AG411"/>
      <c r="AH411"/>
      <c r="AI411"/>
      <c r="AJ411"/>
      <c r="AK411"/>
    </row>
    <row r="412" spans="1:37" s="122" customFormat="1">
      <c r="A412"/>
      <c r="B412"/>
      <c r="C412" s="5"/>
      <c r="D412"/>
      <c r="E412"/>
      <c r="F412" s="5"/>
      <c r="G412"/>
      <c r="H412"/>
      <c r="I412"/>
      <c r="J412" s="294"/>
      <c r="K412" s="294"/>
      <c r="L412"/>
      <c r="M412"/>
      <c r="N412" s="294"/>
      <c r="O412" s="294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/>
      <c r="AB412"/>
      <c r="AC412"/>
      <c r="AD412"/>
      <c r="AE412"/>
      <c r="AF412"/>
      <c r="AG412"/>
      <c r="AH412"/>
      <c r="AI412"/>
      <c r="AJ412"/>
      <c r="AK412"/>
    </row>
    <row r="413" spans="1:37" s="122" customFormat="1">
      <c r="A413"/>
      <c r="B413"/>
      <c r="C413" s="5"/>
      <c r="D413"/>
      <c r="E413"/>
      <c r="F413" s="5"/>
      <c r="G413"/>
      <c r="H413"/>
      <c r="I413"/>
      <c r="J413" s="294"/>
      <c r="K413" s="294"/>
      <c r="L413"/>
      <c r="M413"/>
      <c r="N413" s="294"/>
      <c r="O413" s="294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/>
      <c r="AB413"/>
      <c r="AC413"/>
      <c r="AD413"/>
      <c r="AE413"/>
      <c r="AF413"/>
      <c r="AG413"/>
      <c r="AH413"/>
      <c r="AI413"/>
      <c r="AJ413"/>
      <c r="AK413"/>
    </row>
    <row r="414" spans="1:37" s="122" customFormat="1">
      <c r="A414"/>
      <c r="B414"/>
      <c r="C414" s="5"/>
      <c r="D414"/>
      <c r="E414"/>
      <c r="F414" s="5"/>
      <c r="G414"/>
      <c r="H414"/>
      <c r="I414"/>
      <c r="J414" s="294"/>
      <c r="K414" s="294"/>
      <c r="L414"/>
      <c r="M414"/>
      <c r="N414" s="294"/>
      <c r="O414" s="294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/>
      <c r="AB414"/>
      <c r="AC414"/>
      <c r="AD414"/>
      <c r="AE414"/>
      <c r="AF414"/>
      <c r="AG414"/>
      <c r="AH414"/>
      <c r="AI414"/>
      <c r="AJ414"/>
      <c r="AK414"/>
    </row>
    <row r="415" spans="1:37" s="122" customFormat="1">
      <c r="A415"/>
      <c r="B415"/>
      <c r="C415" s="5"/>
      <c r="D415"/>
      <c r="E415"/>
      <c r="F415" s="5"/>
      <c r="G415"/>
      <c r="H415"/>
      <c r="I415"/>
      <c r="J415" s="294"/>
      <c r="K415" s="294"/>
      <c r="L415"/>
      <c r="M415"/>
      <c r="N415" s="294"/>
      <c r="O415" s="294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/>
      <c r="AB415"/>
      <c r="AC415"/>
      <c r="AD415"/>
      <c r="AE415"/>
      <c r="AF415"/>
      <c r="AG415"/>
      <c r="AH415"/>
      <c r="AI415"/>
      <c r="AJ415"/>
      <c r="AK415"/>
    </row>
    <row r="416" spans="1:37" s="122" customFormat="1">
      <c r="A416"/>
      <c r="B416"/>
      <c r="C416" s="5"/>
      <c r="D416"/>
      <c r="E416"/>
      <c r="F416" s="5"/>
      <c r="G416"/>
      <c r="H416"/>
      <c r="I416"/>
      <c r="J416" s="294"/>
      <c r="K416" s="294"/>
      <c r="L416"/>
      <c r="M416"/>
      <c r="N416" s="294"/>
      <c r="O416" s="294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/>
      <c r="AB416"/>
      <c r="AC416"/>
      <c r="AD416"/>
      <c r="AE416"/>
      <c r="AF416"/>
      <c r="AG416"/>
      <c r="AH416"/>
      <c r="AI416"/>
      <c r="AJ416"/>
      <c r="AK416"/>
    </row>
    <row r="417" spans="1:37" s="122" customFormat="1">
      <c r="A417"/>
      <c r="B417"/>
      <c r="C417" s="5"/>
      <c r="D417"/>
      <c r="E417"/>
      <c r="F417" s="5"/>
      <c r="G417"/>
      <c r="H417"/>
      <c r="I417"/>
      <c r="J417" s="294"/>
      <c r="K417" s="294"/>
      <c r="L417"/>
      <c r="M417"/>
      <c r="N417" s="294"/>
      <c r="O417" s="294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/>
      <c r="AB417"/>
      <c r="AC417"/>
      <c r="AD417"/>
      <c r="AE417"/>
      <c r="AF417"/>
      <c r="AG417"/>
      <c r="AH417"/>
      <c r="AI417"/>
      <c r="AJ417"/>
      <c r="AK417"/>
    </row>
    <row r="418" spans="1:37" s="122" customFormat="1">
      <c r="A418"/>
      <c r="B418"/>
      <c r="C418" s="5"/>
      <c r="D418"/>
      <c r="E418"/>
      <c r="F418" s="5"/>
      <c r="G418"/>
      <c r="H418"/>
      <c r="I418"/>
      <c r="J418" s="294"/>
      <c r="K418" s="294"/>
      <c r="L418"/>
      <c r="M418"/>
      <c r="N418" s="294"/>
      <c r="O418" s="294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/>
      <c r="AB418"/>
      <c r="AC418"/>
      <c r="AD418"/>
      <c r="AE418"/>
      <c r="AF418"/>
      <c r="AG418"/>
      <c r="AH418"/>
      <c r="AI418"/>
      <c r="AJ418"/>
      <c r="AK418"/>
    </row>
    <row r="419" spans="1:37" s="122" customFormat="1">
      <c r="A419"/>
      <c r="B419"/>
      <c r="C419" s="5"/>
      <c r="D419"/>
      <c r="E419"/>
      <c r="F419" s="5"/>
      <c r="G419"/>
      <c r="H419"/>
      <c r="I419"/>
      <c r="J419" s="294"/>
      <c r="K419" s="294"/>
      <c r="L419"/>
      <c r="M419"/>
      <c r="N419" s="294"/>
      <c r="O419" s="294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/>
      <c r="AB419"/>
      <c r="AC419"/>
      <c r="AD419"/>
      <c r="AE419"/>
      <c r="AF419"/>
      <c r="AG419"/>
      <c r="AH419"/>
      <c r="AI419"/>
      <c r="AJ419"/>
      <c r="AK419"/>
    </row>
    <row r="420" spans="1:37" s="122" customFormat="1">
      <c r="A420"/>
      <c r="B420"/>
      <c r="C420" s="5"/>
      <c r="D420"/>
      <c r="E420"/>
      <c r="F420" s="5"/>
      <c r="G420"/>
      <c r="H420"/>
      <c r="I420"/>
      <c r="J420" s="294"/>
      <c r="K420" s="294"/>
      <c r="L420"/>
      <c r="M420"/>
      <c r="N420" s="294"/>
      <c r="O420" s="294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/>
      <c r="AB420"/>
      <c r="AC420"/>
      <c r="AD420"/>
      <c r="AE420"/>
      <c r="AF420"/>
      <c r="AG420"/>
      <c r="AH420"/>
      <c r="AI420"/>
      <c r="AJ420"/>
      <c r="AK420"/>
    </row>
    <row r="421" spans="1:37" s="122" customFormat="1">
      <c r="A421"/>
      <c r="B421"/>
      <c r="C421" s="5"/>
      <c r="D421"/>
      <c r="E421"/>
      <c r="F421" s="5"/>
      <c r="G421"/>
      <c r="H421"/>
      <c r="I421"/>
      <c r="J421" s="294"/>
      <c r="K421" s="294"/>
      <c r="L421"/>
      <c r="M421"/>
      <c r="N421" s="294"/>
      <c r="O421" s="294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/>
      <c r="AB421"/>
      <c r="AC421"/>
      <c r="AD421"/>
      <c r="AE421"/>
      <c r="AF421"/>
      <c r="AG421"/>
      <c r="AH421"/>
      <c r="AI421"/>
      <c r="AJ421"/>
      <c r="AK421"/>
    </row>
    <row r="422" spans="1:37" s="122" customFormat="1">
      <c r="A422"/>
      <c r="B422"/>
      <c r="C422" s="5"/>
      <c r="D422"/>
      <c r="E422"/>
      <c r="F422" s="5"/>
      <c r="G422"/>
      <c r="H422"/>
      <c r="I422"/>
      <c r="J422" s="294"/>
      <c r="K422" s="294"/>
      <c r="L422"/>
      <c r="M422"/>
      <c r="N422" s="294"/>
      <c r="O422" s="294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/>
      <c r="AB422"/>
      <c r="AC422"/>
      <c r="AD422"/>
      <c r="AE422"/>
      <c r="AF422"/>
      <c r="AG422"/>
      <c r="AH422"/>
      <c r="AI422"/>
      <c r="AJ422"/>
      <c r="AK422"/>
    </row>
    <row r="423" spans="1:37" s="122" customFormat="1">
      <c r="A423"/>
      <c r="B423"/>
      <c r="C423" s="5"/>
      <c r="D423"/>
      <c r="E423"/>
      <c r="F423" s="5"/>
      <c r="G423"/>
      <c r="H423"/>
      <c r="I423"/>
      <c r="J423" s="294"/>
      <c r="K423" s="294"/>
      <c r="L423"/>
      <c r="M423"/>
      <c r="N423" s="294"/>
      <c r="O423" s="294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/>
      <c r="AB423"/>
      <c r="AC423"/>
      <c r="AD423"/>
      <c r="AE423"/>
      <c r="AF423"/>
      <c r="AG423"/>
      <c r="AH423"/>
      <c r="AI423"/>
      <c r="AJ423"/>
      <c r="AK423"/>
    </row>
    <row r="424" spans="1:37" s="122" customFormat="1">
      <c r="A424"/>
      <c r="B424"/>
      <c r="C424" s="5"/>
      <c r="D424"/>
      <c r="E424"/>
      <c r="F424" s="5"/>
      <c r="G424"/>
      <c r="H424"/>
      <c r="I424"/>
      <c r="J424" s="294"/>
      <c r="K424" s="294"/>
      <c r="L424"/>
      <c r="M424"/>
      <c r="N424" s="294"/>
      <c r="O424" s="294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/>
      <c r="AB424"/>
      <c r="AC424"/>
      <c r="AD424"/>
      <c r="AE424"/>
      <c r="AF424"/>
      <c r="AG424"/>
      <c r="AH424"/>
      <c r="AI424"/>
      <c r="AJ424"/>
      <c r="AK424"/>
    </row>
    <row r="425" spans="1:37" s="122" customFormat="1">
      <c r="A425"/>
      <c r="B425"/>
      <c r="C425" s="5"/>
      <c r="D425"/>
      <c r="E425"/>
      <c r="F425" s="5"/>
      <c r="G425"/>
      <c r="H425"/>
      <c r="I425"/>
      <c r="J425" s="294"/>
      <c r="K425" s="294"/>
      <c r="L425"/>
      <c r="M425"/>
      <c r="N425" s="294"/>
      <c r="O425" s="294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/>
      <c r="AB425"/>
      <c r="AC425"/>
      <c r="AD425"/>
      <c r="AE425"/>
      <c r="AF425"/>
      <c r="AG425"/>
      <c r="AH425"/>
      <c r="AI425"/>
      <c r="AJ425"/>
      <c r="AK425"/>
    </row>
    <row r="426" spans="1:37" s="122" customFormat="1">
      <c r="A426"/>
      <c r="B426"/>
      <c r="C426" s="5"/>
      <c r="D426"/>
      <c r="E426"/>
      <c r="F426" s="5"/>
      <c r="G426"/>
      <c r="H426"/>
      <c r="I426"/>
      <c r="J426" s="294"/>
      <c r="K426" s="294"/>
      <c r="L426"/>
      <c r="M426"/>
      <c r="N426" s="294"/>
      <c r="O426" s="294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/>
      <c r="AB426"/>
      <c r="AC426"/>
      <c r="AD426"/>
      <c r="AE426"/>
      <c r="AF426"/>
      <c r="AG426"/>
      <c r="AH426"/>
      <c r="AI426"/>
      <c r="AJ426"/>
      <c r="AK426"/>
    </row>
    <row r="427" spans="1:37" s="122" customFormat="1">
      <c r="A427"/>
      <c r="B427"/>
      <c r="C427" s="5"/>
      <c r="D427"/>
      <c r="E427"/>
      <c r="F427" s="5"/>
      <c r="G427"/>
      <c r="H427"/>
      <c r="I427"/>
      <c r="J427" s="294"/>
      <c r="K427" s="294"/>
      <c r="L427"/>
      <c r="M427"/>
      <c r="N427" s="294"/>
      <c r="O427" s="294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/>
      <c r="AB427"/>
      <c r="AC427"/>
      <c r="AD427"/>
      <c r="AE427"/>
      <c r="AF427"/>
      <c r="AG427"/>
      <c r="AH427"/>
      <c r="AI427"/>
      <c r="AJ427"/>
      <c r="AK427"/>
    </row>
    <row r="428" spans="1:37" s="122" customFormat="1">
      <c r="A428"/>
      <c r="B428"/>
      <c r="C428" s="5"/>
      <c r="D428"/>
      <c r="E428"/>
      <c r="F428" s="5"/>
      <c r="G428"/>
      <c r="H428"/>
      <c r="I428"/>
      <c r="J428" s="294"/>
      <c r="K428" s="294"/>
      <c r="L428"/>
      <c r="M428"/>
      <c r="N428" s="294"/>
      <c r="O428" s="294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/>
      <c r="AB428"/>
      <c r="AC428"/>
      <c r="AD428"/>
      <c r="AE428"/>
      <c r="AF428"/>
      <c r="AG428"/>
      <c r="AH428"/>
      <c r="AI428"/>
      <c r="AJ428"/>
      <c r="AK428"/>
    </row>
    <row r="429" spans="1:37" s="122" customFormat="1">
      <c r="A429"/>
      <c r="B429"/>
      <c r="C429" s="5"/>
      <c r="D429"/>
      <c r="E429"/>
      <c r="F429" s="5"/>
      <c r="G429"/>
      <c r="H429"/>
      <c r="I429"/>
      <c r="J429" s="294"/>
      <c r="K429" s="294"/>
      <c r="L429"/>
      <c r="M429"/>
      <c r="N429" s="294"/>
      <c r="O429" s="294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/>
      <c r="AB429"/>
      <c r="AC429"/>
      <c r="AD429"/>
      <c r="AE429"/>
      <c r="AF429"/>
      <c r="AG429"/>
      <c r="AH429"/>
      <c r="AI429"/>
      <c r="AJ429"/>
      <c r="AK429"/>
    </row>
    <row r="430" spans="1:37" s="122" customFormat="1">
      <c r="A430"/>
      <c r="B430"/>
      <c r="C430" s="5"/>
      <c r="D430"/>
      <c r="E430"/>
      <c r="F430" s="5"/>
      <c r="G430"/>
      <c r="H430"/>
      <c r="I430"/>
      <c r="J430" s="294"/>
      <c r="K430" s="294"/>
      <c r="L430"/>
      <c r="M430"/>
      <c r="N430" s="294"/>
      <c r="O430" s="294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/>
      <c r="AB430"/>
      <c r="AC430"/>
      <c r="AD430"/>
      <c r="AE430"/>
      <c r="AF430"/>
      <c r="AG430"/>
      <c r="AH430"/>
      <c r="AI430"/>
      <c r="AJ430"/>
      <c r="AK430"/>
    </row>
    <row r="431" spans="1:37" s="122" customFormat="1">
      <c r="A431"/>
      <c r="B431"/>
      <c r="C431" s="5"/>
      <c r="D431"/>
      <c r="E431"/>
      <c r="F431" s="5"/>
      <c r="G431"/>
      <c r="H431"/>
      <c r="I431"/>
      <c r="J431" s="294"/>
      <c r="K431" s="294"/>
      <c r="L431"/>
      <c r="M431"/>
      <c r="N431" s="294"/>
      <c r="O431" s="294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/>
      <c r="AB431"/>
      <c r="AC431"/>
      <c r="AD431"/>
      <c r="AE431"/>
      <c r="AF431"/>
      <c r="AG431"/>
      <c r="AH431"/>
      <c r="AI431"/>
      <c r="AJ431"/>
      <c r="AK431"/>
    </row>
    <row r="432" spans="1:37" s="122" customFormat="1">
      <c r="A432"/>
      <c r="B432"/>
      <c r="C432" s="5"/>
      <c r="D432"/>
      <c r="E432"/>
      <c r="F432" s="5"/>
      <c r="G432"/>
      <c r="H432"/>
      <c r="I432"/>
      <c r="J432" s="294"/>
      <c r="K432" s="294"/>
      <c r="L432"/>
      <c r="M432"/>
      <c r="N432" s="294"/>
      <c r="O432" s="294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/>
      <c r="AB432"/>
      <c r="AC432"/>
      <c r="AD432"/>
      <c r="AE432"/>
      <c r="AF432"/>
      <c r="AG432"/>
      <c r="AH432"/>
      <c r="AI432"/>
      <c r="AJ432"/>
      <c r="AK432"/>
    </row>
    <row r="433" spans="1:37" s="122" customFormat="1">
      <c r="A433"/>
      <c r="B433"/>
      <c r="C433" s="5"/>
      <c r="D433"/>
      <c r="E433"/>
      <c r="F433" s="5"/>
      <c r="G433"/>
      <c r="H433"/>
      <c r="I433"/>
      <c r="J433" s="294"/>
      <c r="K433" s="294"/>
      <c r="L433"/>
      <c r="M433"/>
      <c r="N433" s="294"/>
      <c r="O433" s="294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/>
      <c r="AB433"/>
      <c r="AC433"/>
      <c r="AD433"/>
      <c r="AE433"/>
      <c r="AF433"/>
      <c r="AG433"/>
      <c r="AH433"/>
      <c r="AI433"/>
      <c r="AJ433"/>
      <c r="AK433"/>
    </row>
    <row r="434" spans="1:37" s="122" customFormat="1">
      <c r="A434"/>
      <c r="B434"/>
      <c r="C434" s="5"/>
      <c r="D434"/>
      <c r="E434"/>
      <c r="F434" s="5"/>
      <c r="G434"/>
      <c r="H434"/>
      <c r="I434"/>
      <c r="J434" s="294"/>
      <c r="K434" s="294"/>
      <c r="L434"/>
      <c r="M434"/>
      <c r="N434" s="294"/>
      <c r="O434" s="294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/>
      <c r="AB434"/>
      <c r="AC434"/>
      <c r="AD434"/>
      <c r="AE434"/>
      <c r="AF434"/>
      <c r="AG434"/>
      <c r="AH434"/>
      <c r="AI434"/>
      <c r="AJ434"/>
      <c r="AK434"/>
    </row>
    <row r="435" spans="1:37" s="122" customFormat="1">
      <c r="A435"/>
      <c r="B435"/>
      <c r="C435" s="5"/>
      <c r="D435"/>
      <c r="E435"/>
      <c r="F435" s="5"/>
      <c r="G435"/>
      <c r="H435"/>
      <c r="I435"/>
      <c r="J435" s="294"/>
      <c r="K435" s="294"/>
      <c r="L435"/>
      <c r="M435"/>
      <c r="N435" s="294"/>
      <c r="O435" s="294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/>
      <c r="AB435"/>
      <c r="AC435"/>
      <c r="AD435"/>
      <c r="AE435"/>
      <c r="AF435"/>
      <c r="AG435"/>
      <c r="AH435"/>
      <c r="AI435"/>
      <c r="AJ435"/>
      <c r="AK435"/>
    </row>
    <row r="436" spans="1:37" s="122" customFormat="1">
      <c r="A436"/>
      <c r="B436"/>
      <c r="C436" s="5"/>
      <c r="D436"/>
      <c r="E436"/>
      <c r="F436" s="5"/>
      <c r="G436"/>
      <c r="H436"/>
      <c r="I436"/>
      <c r="J436" s="294"/>
      <c r="K436" s="294"/>
      <c r="L436"/>
      <c r="M436"/>
      <c r="N436" s="294"/>
      <c r="O436" s="294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/>
      <c r="AB436"/>
      <c r="AC436"/>
      <c r="AD436"/>
      <c r="AE436"/>
      <c r="AF436"/>
      <c r="AG436"/>
      <c r="AH436"/>
      <c r="AI436"/>
      <c r="AJ436"/>
      <c r="AK436"/>
    </row>
    <row r="437" spans="1:37" s="122" customFormat="1">
      <c r="A437"/>
      <c r="B437"/>
      <c r="C437" s="5"/>
      <c r="D437"/>
      <c r="E437"/>
      <c r="F437" s="5"/>
      <c r="G437"/>
      <c r="H437"/>
      <c r="I437"/>
      <c r="J437" s="294"/>
      <c r="K437" s="294"/>
      <c r="L437"/>
      <c r="M437"/>
      <c r="N437" s="294"/>
      <c r="O437" s="294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/>
      <c r="AB437"/>
      <c r="AC437"/>
      <c r="AD437"/>
      <c r="AE437"/>
      <c r="AF437"/>
      <c r="AG437"/>
      <c r="AH437"/>
      <c r="AI437"/>
      <c r="AJ437"/>
      <c r="AK437"/>
    </row>
    <row r="438" spans="1:37" s="122" customFormat="1">
      <c r="A438"/>
      <c r="B438"/>
      <c r="C438" s="5"/>
      <c r="D438"/>
      <c r="E438"/>
      <c r="F438" s="5"/>
      <c r="G438"/>
      <c r="H438"/>
      <c r="I438"/>
      <c r="J438" s="294"/>
      <c r="K438" s="294"/>
      <c r="L438"/>
      <c r="M438"/>
      <c r="N438" s="294"/>
      <c r="O438" s="294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/>
      <c r="AB438"/>
      <c r="AC438"/>
      <c r="AD438"/>
      <c r="AE438"/>
      <c r="AF438"/>
      <c r="AG438"/>
      <c r="AH438"/>
      <c r="AI438"/>
      <c r="AJ438"/>
      <c r="AK438"/>
    </row>
    <row r="439" spans="1:37" s="122" customFormat="1">
      <c r="A439"/>
      <c r="B439"/>
      <c r="C439" s="5"/>
      <c r="D439"/>
      <c r="E439"/>
      <c r="F439" s="5"/>
      <c r="G439"/>
      <c r="H439"/>
      <c r="I439"/>
      <c r="J439" s="294"/>
      <c r="K439" s="294"/>
      <c r="L439"/>
      <c r="M439"/>
      <c r="N439" s="294"/>
      <c r="O439" s="294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/>
      <c r="AB439"/>
      <c r="AC439"/>
      <c r="AD439"/>
      <c r="AE439"/>
      <c r="AF439"/>
      <c r="AG439"/>
      <c r="AH439"/>
      <c r="AI439"/>
      <c r="AJ439"/>
      <c r="AK439"/>
    </row>
    <row r="440" spans="1:37" s="122" customFormat="1">
      <c r="A440"/>
      <c r="B440"/>
      <c r="C440" s="5"/>
      <c r="D440"/>
      <c r="E440"/>
      <c r="F440" s="5"/>
      <c r="G440"/>
      <c r="H440"/>
      <c r="I440"/>
      <c r="J440" s="294"/>
      <c r="K440" s="294"/>
      <c r="L440"/>
      <c r="M440"/>
      <c r="N440" s="294"/>
      <c r="O440" s="294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/>
      <c r="AB440"/>
      <c r="AC440"/>
      <c r="AD440"/>
      <c r="AE440"/>
      <c r="AF440"/>
      <c r="AG440"/>
      <c r="AH440"/>
      <c r="AI440"/>
      <c r="AJ440"/>
      <c r="AK440"/>
    </row>
    <row r="441" spans="1:37" s="122" customFormat="1">
      <c r="A441"/>
      <c r="B441"/>
      <c r="C441" s="5"/>
      <c r="D441"/>
      <c r="E441"/>
      <c r="F441" s="5"/>
      <c r="G441"/>
      <c r="H441"/>
      <c r="I441"/>
      <c r="J441" s="294"/>
      <c r="K441" s="294"/>
      <c r="L441"/>
      <c r="M441"/>
      <c r="N441" s="294"/>
      <c r="O441" s="294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/>
      <c r="AB441"/>
      <c r="AC441"/>
      <c r="AD441"/>
      <c r="AE441"/>
      <c r="AF441"/>
      <c r="AG441"/>
      <c r="AH441"/>
      <c r="AI441"/>
      <c r="AJ441"/>
      <c r="AK441"/>
    </row>
    <row r="442" spans="1:37" s="122" customFormat="1">
      <c r="A442"/>
      <c r="B442"/>
      <c r="C442" s="5"/>
      <c r="D442"/>
      <c r="E442"/>
      <c r="F442" s="5"/>
      <c r="G442"/>
      <c r="H442"/>
      <c r="I442"/>
      <c r="J442" s="294"/>
      <c r="K442" s="294"/>
      <c r="L442"/>
      <c r="M442"/>
      <c r="N442" s="294"/>
      <c r="O442" s="294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/>
      <c r="AB442"/>
      <c r="AC442"/>
      <c r="AD442"/>
      <c r="AE442"/>
      <c r="AF442"/>
      <c r="AG442"/>
      <c r="AH442"/>
      <c r="AI442"/>
      <c r="AJ442"/>
      <c r="AK442"/>
    </row>
    <row r="443" spans="1:37" s="122" customFormat="1">
      <c r="A443"/>
      <c r="B443"/>
      <c r="C443" s="5"/>
      <c r="D443"/>
      <c r="E443"/>
      <c r="F443" s="5"/>
      <c r="G443"/>
      <c r="H443"/>
      <c r="I443"/>
      <c r="J443" s="294"/>
      <c r="K443" s="294"/>
      <c r="L443"/>
      <c r="M443"/>
      <c r="N443" s="294"/>
      <c r="O443" s="294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/>
      <c r="AB443"/>
      <c r="AC443"/>
      <c r="AD443"/>
      <c r="AE443"/>
      <c r="AF443"/>
      <c r="AG443"/>
      <c r="AH443"/>
      <c r="AI443"/>
      <c r="AJ443"/>
      <c r="AK443"/>
    </row>
    <row r="444" spans="1:37" s="122" customFormat="1">
      <c r="A444"/>
      <c r="B444"/>
      <c r="C444" s="5"/>
      <c r="D444"/>
      <c r="E444"/>
      <c r="F444" s="5"/>
      <c r="G444"/>
      <c r="H444"/>
      <c r="I444"/>
      <c r="J444" s="294"/>
      <c r="K444" s="294"/>
      <c r="L444"/>
      <c r="M444"/>
      <c r="N444" s="294"/>
      <c r="O444" s="294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/>
      <c r="AB444"/>
      <c r="AC444"/>
      <c r="AD444"/>
      <c r="AE444"/>
      <c r="AF444"/>
      <c r="AG444"/>
      <c r="AH444"/>
      <c r="AI444"/>
      <c r="AJ444"/>
      <c r="AK444"/>
    </row>
    <row r="445" spans="1:37" s="122" customFormat="1">
      <c r="A445"/>
      <c r="B445"/>
      <c r="C445" s="5"/>
      <c r="D445"/>
      <c r="E445"/>
      <c r="F445" s="5"/>
      <c r="G445"/>
      <c r="H445"/>
      <c r="I445"/>
      <c r="J445" s="294"/>
      <c r="K445" s="294"/>
      <c r="L445"/>
      <c r="M445"/>
      <c r="N445" s="294"/>
      <c r="O445" s="294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/>
      <c r="AB445"/>
      <c r="AC445"/>
      <c r="AD445"/>
      <c r="AE445"/>
      <c r="AF445"/>
      <c r="AG445"/>
      <c r="AH445"/>
      <c r="AI445"/>
      <c r="AJ445"/>
      <c r="AK445"/>
    </row>
    <row r="446" spans="1:37" s="122" customFormat="1">
      <c r="A446"/>
      <c r="B446"/>
      <c r="C446" s="5"/>
      <c r="D446"/>
      <c r="E446"/>
      <c r="F446" s="5"/>
      <c r="G446"/>
      <c r="H446"/>
      <c r="I446"/>
      <c r="J446" s="294"/>
      <c r="K446" s="294"/>
      <c r="L446"/>
      <c r="M446"/>
      <c r="N446" s="294"/>
      <c r="O446" s="294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/>
      <c r="AB446"/>
      <c r="AC446"/>
      <c r="AD446"/>
      <c r="AE446"/>
      <c r="AF446"/>
      <c r="AG446"/>
      <c r="AH446"/>
      <c r="AI446"/>
      <c r="AJ446"/>
      <c r="AK446"/>
    </row>
    <row r="447" spans="1:37" s="122" customFormat="1">
      <c r="A447"/>
      <c r="B447"/>
      <c r="C447" s="5"/>
      <c r="D447"/>
      <c r="E447"/>
      <c r="F447" s="5"/>
      <c r="G447"/>
      <c r="H447"/>
      <c r="I447"/>
      <c r="J447" s="294"/>
      <c r="K447" s="294"/>
      <c r="L447"/>
      <c r="M447"/>
      <c r="N447" s="294"/>
      <c r="O447" s="294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/>
      <c r="AB447"/>
      <c r="AC447"/>
      <c r="AD447"/>
      <c r="AE447"/>
      <c r="AF447"/>
      <c r="AG447"/>
      <c r="AH447"/>
      <c r="AI447"/>
      <c r="AJ447"/>
      <c r="AK447"/>
    </row>
    <row r="448" spans="1:37" s="122" customFormat="1">
      <c r="A448"/>
      <c r="B448"/>
      <c r="C448" s="5"/>
      <c r="D448"/>
      <c r="E448"/>
      <c r="F448" s="5"/>
      <c r="G448"/>
      <c r="H448"/>
      <c r="I448"/>
      <c r="J448" s="294"/>
      <c r="K448" s="294"/>
      <c r="L448"/>
      <c r="M448"/>
      <c r="N448" s="294"/>
      <c r="O448" s="294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/>
      <c r="AB448"/>
      <c r="AC448"/>
      <c r="AD448"/>
      <c r="AE448"/>
      <c r="AF448"/>
      <c r="AG448"/>
      <c r="AH448"/>
      <c r="AI448"/>
      <c r="AJ448"/>
      <c r="AK448"/>
    </row>
    <row r="449" spans="1:37" s="122" customFormat="1">
      <c r="A449"/>
      <c r="B449"/>
      <c r="C449" s="5"/>
      <c r="D449"/>
      <c r="E449"/>
      <c r="F449" s="5"/>
      <c r="G449"/>
      <c r="H449"/>
      <c r="I449"/>
      <c r="J449" s="294"/>
      <c r="K449" s="294"/>
      <c r="L449"/>
      <c r="M449"/>
      <c r="N449" s="294"/>
      <c r="O449" s="294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/>
      <c r="AB449"/>
      <c r="AC449"/>
      <c r="AD449"/>
      <c r="AE449"/>
      <c r="AF449"/>
      <c r="AG449"/>
      <c r="AH449"/>
      <c r="AI449"/>
      <c r="AJ449"/>
      <c r="AK449"/>
    </row>
    <row r="450" spans="1:37" s="122" customFormat="1">
      <c r="A450"/>
      <c r="B450"/>
      <c r="C450" s="5"/>
      <c r="D450"/>
      <c r="E450"/>
      <c r="F450" s="5"/>
      <c r="G450"/>
      <c r="H450"/>
      <c r="I450"/>
      <c r="J450" s="294"/>
      <c r="K450" s="294"/>
      <c r="L450"/>
      <c r="M450"/>
      <c r="N450" s="294"/>
      <c r="O450" s="294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/>
      <c r="AB450"/>
      <c r="AC450"/>
      <c r="AD450"/>
      <c r="AE450"/>
      <c r="AF450"/>
      <c r="AG450"/>
      <c r="AH450"/>
      <c r="AI450"/>
      <c r="AJ450"/>
      <c r="AK450"/>
    </row>
    <row r="451" spans="1:37" s="122" customFormat="1">
      <c r="A451"/>
      <c r="B451"/>
      <c r="C451" s="5"/>
      <c r="D451"/>
      <c r="E451"/>
      <c r="F451" s="5"/>
      <c r="G451"/>
      <c r="H451"/>
      <c r="I451"/>
      <c r="J451" s="294"/>
      <c r="K451" s="294"/>
      <c r="L451"/>
      <c r="M451"/>
      <c r="N451" s="294"/>
      <c r="O451" s="294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/>
      <c r="AB451"/>
      <c r="AC451"/>
      <c r="AD451"/>
      <c r="AE451"/>
      <c r="AF451"/>
      <c r="AG451"/>
      <c r="AH451"/>
      <c r="AI451"/>
      <c r="AJ451"/>
      <c r="AK451"/>
    </row>
    <row r="452" spans="1:37" s="122" customFormat="1">
      <c r="A452"/>
      <c r="B452"/>
      <c r="C452" s="5"/>
      <c r="D452"/>
      <c r="E452"/>
      <c r="F452" s="5"/>
      <c r="G452"/>
      <c r="H452"/>
      <c r="I452"/>
      <c r="J452" s="294"/>
      <c r="K452" s="294"/>
      <c r="L452"/>
      <c r="M452"/>
      <c r="N452" s="294"/>
      <c r="O452" s="294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/>
      <c r="AB452"/>
      <c r="AC452"/>
      <c r="AD452"/>
      <c r="AE452"/>
      <c r="AF452"/>
      <c r="AG452"/>
      <c r="AH452"/>
      <c r="AI452"/>
      <c r="AJ452"/>
      <c r="AK452"/>
    </row>
    <row r="453" spans="1:37" s="122" customFormat="1">
      <c r="A453"/>
      <c r="B453"/>
      <c r="C453" s="5"/>
      <c r="D453"/>
      <c r="E453"/>
      <c r="F453" s="5"/>
      <c r="G453"/>
      <c r="H453"/>
      <c r="I453"/>
      <c r="J453" s="294"/>
      <c r="K453" s="294"/>
      <c r="L453"/>
      <c r="M453"/>
      <c r="N453" s="294"/>
      <c r="O453" s="294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/>
      <c r="AB453"/>
      <c r="AC453"/>
      <c r="AD453"/>
      <c r="AE453"/>
      <c r="AF453"/>
      <c r="AG453"/>
      <c r="AH453"/>
      <c r="AI453"/>
      <c r="AJ453"/>
      <c r="AK453"/>
    </row>
    <row r="454" spans="1:37" s="122" customFormat="1">
      <c r="A454"/>
      <c r="B454"/>
      <c r="C454" s="5"/>
      <c r="D454"/>
      <c r="E454"/>
      <c r="F454" s="5"/>
      <c r="G454"/>
      <c r="H454"/>
      <c r="I454"/>
      <c r="J454" s="294"/>
      <c r="K454" s="294"/>
      <c r="L454"/>
      <c r="M454"/>
      <c r="N454" s="294"/>
      <c r="O454" s="294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/>
      <c r="AB454"/>
      <c r="AC454"/>
      <c r="AD454"/>
      <c r="AE454"/>
      <c r="AF454"/>
      <c r="AG454"/>
      <c r="AH454"/>
      <c r="AI454"/>
      <c r="AJ454"/>
      <c r="AK454"/>
    </row>
    <row r="455" spans="1:37" s="122" customFormat="1">
      <c r="A455"/>
      <c r="B455"/>
      <c r="C455" s="5"/>
      <c r="D455"/>
      <c r="E455"/>
      <c r="F455" s="5"/>
      <c r="G455"/>
      <c r="H455"/>
      <c r="I455"/>
      <c r="J455" s="294"/>
      <c r="K455" s="294"/>
      <c r="L455"/>
      <c r="M455"/>
      <c r="N455" s="294"/>
      <c r="O455" s="294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/>
      <c r="AB455"/>
      <c r="AC455"/>
      <c r="AD455"/>
      <c r="AE455"/>
      <c r="AF455"/>
      <c r="AG455"/>
      <c r="AH455"/>
      <c r="AI455"/>
      <c r="AJ455"/>
      <c r="AK455"/>
    </row>
    <row r="456" spans="1:37" s="122" customFormat="1">
      <c r="A456"/>
      <c r="B456"/>
      <c r="C456" s="5"/>
      <c r="D456"/>
      <c r="E456"/>
      <c r="F456" s="5"/>
      <c r="G456"/>
      <c r="H456"/>
      <c r="I456"/>
      <c r="J456" s="294"/>
      <c r="K456" s="294"/>
      <c r="L456"/>
      <c r="M456"/>
      <c r="N456" s="294"/>
      <c r="O456" s="294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/>
      <c r="AB456"/>
      <c r="AC456"/>
      <c r="AD456"/>
      <c r="AE456"/>
      <c r="AF456"/>
      <c r="AG456"/>
      <c r="AH456"/>
      <c r="AI456"/>
      <c r="AJ456"/>
      <c r="AK456"/>
    </row>
    <row r="457" spans="1:37" s="122" customFormat="1">
      <c r="A457"/>
      <c r="B457"/>
      <c r="C457" s="5"/>
      <c r="D457"/>
      <c r="E457"/>
      <c r="F457" s="5"/>
      <c r="G457"/>
      <c r="H457"/>
      <c r="I457"/>
      <c r="J457" s="294"/>
      <c r="K457" s="294"/>
      <c r="L457"/>
      <c r="M457"/>
      <c r="N457" s="294"/>
      <c r="O457" s="294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/>
      <c r="AB457"/>
      <c r="AC457"/>
      <c r="AD457"/>
      <c r="AE457"/>
      <c r="AF457"/>
      <c r="AG457"/>
      <c r="AH457"/>
      <c r="AI457"/>
      <c r="AJ457"/>
      <c r="AK457"/>
    </row>
    <row r="458" spans="1:37" s="122" customFormat="1">
      <c r="A458"/>
      <c r="B458"/>
      <c r="C458" s="5"/>
      <c r="D458"/>
      <c r="E458"/>
      <c r="F458" s="5"/>
      <c r="G458"/>
      <c r="H458"/>
      <c r="I458"/>
      <c r="J458" s="294"/>
      <c r="K458" s="294"/>
      <c r="L458"/>
      <c r="M458"/>
      <c r="N458" s="294"/>
      <c r="O458" s="294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/>
      <c r="AB458"/>
      <c r="AC458"/>
      <c r="AD458"/>
      <c r="AE458"/>
      <c r="AF458"/>
      <c r="AG458"/>
      <c r="AH458"/>
      <c r="AI458"/>
      <c r="AJ458"/>
      <c r="AK458"/>
    </row>
    <row r="459" spans="1:37" s="122" customFormat="1">
      <c r="A459"/>
      <c r="B459"/>
      <c r="C459" s="5"/>
      <c r="D459"/>
      <c r="E459"/>
      <c r="F459" s="5"/>
      <c r="G459"/>
      <c r="H459"/>
      <c r="I459"/>
      <c r="J459" s="294"/>
      <c r="K459" s="294"/>
      <c r="L459"/>
      <c r="M459"/>
      <c r="N459" s="294"/>
      <c r="O459" s="294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/>
      <c r="AB459"/>
      <c r="AC459"/>
      <c r="AD459"/>
      <c r="AE459"/>
      <c r="AF459"/>
      <c r="AG459"/>
      <c r="AH459"/>
      <c r="AI459"/>
      <c r="AJ459"/>
      <c r="AK459"/>
    </row>
    <row r="460" spans="1:37" s="122" customFormat="1">
      <c r="A460"/>
      <c r="B460"/>
      <c r="C460" s="5"/>
      <c r="D460"/>
      <c r="E460"/>
      <c r="F460" s="5"/>
      <c r="G460"/>
      <c r="H460"/>
      <c r="I460"/>
      <c r="J460" s="294"/>
      <c r="K460" s="294"/>
      <c r="L460"/>
      <c r="M460"/>
      <c r="N460" s="294"/>
      <c r="O460" s="294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/>
      <c r="AB460"/>
      <c r="AC460"/>
      <c r="AD460"/>
      <c r="AE460"/>
      <c r="AF460"/>
      <c r="AG460"/>
      <c r="AH460"/>
      <c r="AI460"/>
      <c r="AJ460"/>
      <c r="AK460"/>
    </row>
    <row r="461" spans="1:37" s="122" customFormat="1">
      <c r="A461"/>
      <c r="B461"/>
      <c r="C461" s="5"/>
      <c r="D461"/>
      <c r="E461"/>
      <c r="F461" s="5"/>
      <c r="G461"/>
      <c r="H461"/>
      <c r="I461"/>
      <c r="J461" s="294"/>
      <c r="K461" s="294"/>
      <c r="L461"/>
      <c r="M461"/>
      <c r="N461" s="294"/>
      <c r="O461" s="294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/>
      <c r="AB461"/>
      <c r="AC461"/>
      <c r="AD461"/>
      <c r="AE461"/>
      <c r="AF461"/>
      <c r="AG461"/>
      <c r="AH461"/>
      <c r="AI461"/>
      <c r="AJ461"/>
      <c r="AK461"/>
    </row>
    <row r="462" spans="1:37" s="122" customFormat="1">
      <c r="A462"/>
      <c r="B462"/>
      <c r="C462" s="5"/>
      <c r="D462"/>
      <c r="E462"/>
      <c r="F462" s="5"/>
      <c r="G462"/>
      <c r="H462"/>
      <c r="I462"/>
      <c r="J462" s="294"/>
      <c r="K462" s="294"/>
      <c r="L462"/>
      <c r="M462"/>
      <c r="N462" s="294"/>
      <c r="O462" s="294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/>
      <c r="AB462"/>
      <c r="AC462"/>
      <c r="AD462"/>
      <c r="AE462"/>
      <c r="AF462"/>
      <c r="AG462"/>
      <c r="AH462"/>
      <c r="AI462"/>
      <c r="AJ462"/>
      <c r="AK462"/>
    </row>
    <row r="463" spans="1:37" s="122" customFormat="1">
      <c r="A463"/>
      <c r="B463"/>
      <c r="C463" s="5"/>
      <c r="D463"/>
      <c r="E463"/>
      <c r="F463" s="5"/>
      <c r="G463"/>
      <c r="H463"/>
      <c r="I463"/>
      <c r="J463" s="294"/>
      <c r="K463" s="294"/>
      <c r="L463"/>
      <c r="M463"/>
      <c r="N463" s="294"/>
      <c r="O463" s="294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/>
      <c r="AB463"/>
      <c r="AC463"/>
      <c r="AD463"/>
      <c r="AE463"/>
      <c r="AF463"/>
      <c r="AG463"/>
      <c r="AH463"/>
      <c r="AI463"/>
      <c r="AJ463"/>
      <c r="AK463"/>
    </row>
    <row r="464" spans="1:37" s="122" customFormat="1">
      <c r="A464"/>
      <c r="B464"/>
      <c r="C464" s="5"/>
      <c r="D464"/>
      <c r="E464"/>
      <c r="F464" s="5"/>
      <c r="G464"/>
      <c r="H464"/>
      <c r="I464"/>
      <c r="J464" s="294"/>
      <c r="K464" s="294"/>
      <c r="L464"/>
      <c r="M464"/>
      <c r="N464" s="294"/>
      <c r="O464" s="294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/>
      <c r="AB464"/>
      <c r="AC464"/>
      <c r="AD464"/>
      <c r="AE464"/>
      <c r="AF464"/>
      <c r="AG464"/>
      <c r="AH464"/>
      <c r="AI464"/>
      <c r="AJ464"/>
      <c r="AK464"/>
    </row>
    <row r="465" spans="1:37" s="122" customFormat="1">
      <c r="A465"/>
      <c r="B465"/>
      <c r="C465" s="5"/>
      <c r="D465"/>
      <c r="E465"/>
      <c r="F465" s="5"/>
      <c r="G465"/>
      <c r="H465"/>
      <c r="I465"/>
      <c r="J465" s="294"/>
      <c r="K465" s="294"/>
      <c r="L465"/>
      <c r="M465"/>
      <c r="N465" s="294"/>
      <c r="O465" s="294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/>
      <c r="AB465"/>
      <c r="AC465"/>
      <c r="AD465"/>
      <c r="AE465"/>
      <c r="AF465"/>
      <c r="AG465"/>
      <c r="AH465"/>
      <c r="AI465"/>
      <c r="AJ465"/>
      <c r="AK465"/>
    </row>
    <row r="466" spans="1:37" s="122" customFormat="1">
      <c r="A466"/>
      <c r="B466"/>
      <c r="C466" s="5"/>
      <c r="D466"/>
      <c r="E466"/>
      <c r="F466" s="5"/>
      <c r="G466"/>
      <c r="H466"/>
      <c r="I466"/>
      <c r="J466" s="294"/>
      <c r="K466" s="294"/>
      <c r="L466"/>
      <c r="M466"/>
      <c r="N466" s="294"/>
      <c r="O466" s="294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/>
      <c r="AB466"/>
      <c r="AC466"/>
      <c r="AD466"/>
      <c r="AE466"/>
      <c r="AF466"/>
      <c r="AG466"/>
      <c r="AH466"/>
      <c r="AI466"/>
      <c r="AJ466"/>
      <c r="AK466"/>
    </row>
    <row r="467" spans="1:37" s="122" customFormat="1">
      <c r="A467"/>
      <c r="B467"/>
      <c r="C467" s="5"/>
      <c r="D467"/>
      <c r="E467"/>
      <c r="F467" s="5"/>
      <c r="G467"/>
      <c r="H467"/>
      <c r="I467"/>
      <c r="J467" s="294"/>
      <c r="K467" s="294"/>
      <c r="L467"/>
      <c r="M467"/>
      <c r="N467" s="294"/>
      <c r="O467" s="294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/>
      <c r="AB467"/>
      <c r="AC467"/>
      <c r="AD467"/>
      <c r="AE467"/>
      <c r="AF467"/>
      <c r="AG467"/>
      <c r="AH467"/>
      <c r="AI467"/>
      <c r="AJ467"/>
      <c r="AK467"/>
    </row>
    <row r="468" spans="1:37" s="122" customFormat="1">
      <c r="A468"/>
      <c r="B468"/>
      <c r="C468" s="5"/>
      <c r="D468"/>
      <c r="E468"/>
      <c r="F468" s="5"/>
      <c r="G468"/>
      <c r="H468"/>
      <c r="I468"/>
      <c r="J468" s="294"/>
      <c r="K468" s="294"/>
      <c r="L468"/>
      <c r="M468"/>
      <c r="N468" s="294"/>
      <c r="O468" s="294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/>
      <c r="AB468"/>
      <c r="AC468"/>
      <c r="AD468"/>
      <c r="AE468"/>
      <c r="AF468"/>
      <c r="AG468"/>
      <c r="AH468"/>
      <c r="AI468"/>
      <c r="AJ468"/>
      <c r="AK468"/>
    </row>
    <row r="469" spans="1:37" s="122" customFormat="1">
      <c r="A469"/>
      <c r="B469"/>
      <c r="C469" s="5"/>
      <c r="D469"/>
      <c r="E469"/>
      <c r="F469" s="5"/>
      <c r="G469"/>
      <c r="H469"/>
      <c r="I469"/>
      <c r="J469" s="294"/>
      <c r="K469" s="294"/>
      <c r="L469"/>
      <c r="M469"/>
      <c r="N469" s="294"/>
      <c r="O469" s="294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/>
      <c r="AB469"/>
      <c r="AC469"/>
      <c r="AD469"/>
      <c r="AE469"/>
      <c r="AF469"/>
      <c r="AG469"/>
      <c r="AH469"/>
      <c r="AI469"/>
      <c r="AJ469"/>
      <c r="AK469"/>
    </row>
    <row r="470" spans="1:37" s="122" customFormat="1">
      <c r="A470"/>
      <c r="B470"/>
      <c r="C470" s="5"/>
      <c r="D470"/>
      <c r="E470"/>
      <c r="F470" s="5"/>
      <c r="G470"/>
      <c r="H470"/>
      <c r="I470"/>
      <c r="J470" s="294"/>
      <c r="K470" s="294"/>
      <c r="L470"/>
      <c r="M470"/>
      <c r="N470" s="294"/>
      <c r="O470" s="294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/>
      <c r="AB470"/>
      <c r="AC470"/>
      <c r="AD470"/>
      <c r="AE470"/>
      <c r="AF470"/>
      <c r="AG470"/>
      <c r="AH470"/>
      <c r="AI470"/>
      <c r="AJ470"/>
      <c r="AK470"/>
    </row>
    <row r="471" spans="1:37" s="122" customFormat="1">
      <c r="A471"/>
      <c r="B471"/>
      <c r="C471" s="5"/>
      <c r="D471"/>
      <c r="E471"/>
      <c r="F471" s="5"/>
      <c r="G471"/>
      <c r="H471"/>
      <c r="I471"/>
      <c r="J471" s="294"/>
      <c r="K471" s="294"/>
      <c r="L471"/>
      <c r="M471"/>
      <c r="N471" s="294"/>
      <c r="O471" s="294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/>
      <c r="AB471"/>
      <c r="AC471"/>
      <c r="AD471"/>
      <c r="AE471"/>
      <c r="AF471"/>
      <c r="AG471"/>
      <c r="AH471"/>
      <c r="AI471"/>
      <c r="AJ471"/>
      <c r="AK471"/>
    </row>
    <row r="472" spans="1:37" s="122" customFormat="1">
      <c r="A472"/>
      <c r="B472"/>
      <c r="C472" s="5"/>
      <c r="D472"/>
      <c r="E472"/>
      <c r="F472" s="5"/>
      <c r="G472"/>
      <c r="H472"/>
      <c r="I472"/>
      <c r="J472" s="294"/>
      <c r="K472" s="294"/>
      <c r="L472"/>
      <c r="M472"/>
      <c r="N472" s="294"/>
      <c r="O472" s="294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/>
      <c r="AB472"/>
      <c r="AC472"/>
      <c r="AD472"/>
      <c r="AE472"/>
      <c r="AF472"/>
      <c r="AG472"/>
      <c r="AH472"/>
      <c r="AI472"/>
      <c r="AJ472"/>
      <c r="AK472"/>
    </row>
    <row r="473" spans="1:37" s="122" customFormat="1">
      <c r="A473"/>
      <c r="B473"/>
      <c r="C473" s="5"/>
      <c r="D473"/>
      <c r="E473"/>
      <c r="F473" s="5"/>
      <c r="G473"/>
      <c r="H473"/>
      <c r="I473"/>
      <c r="J473" s="294"/>
      <c r="K473" s="294"/>
      <c r="L473"/>
      <c r="M473"/>
      <c r="N473" s="294"/>
      <c r="O473" s="294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/>
      <c r="AB473"/>
      <c r="AC473"/>
      <c r="AD473"/>
      <c r="AE473"/>
      <c r="AF473"/>
      <c r="AG473"/>
      <c r="AH473"/>
      <c r="AI473"/>
      <c r="AJ473"/>
      <c r="AK473"/>
    </row>
    <row r="474" spans="1:37" s="122" customFormat="1">
      <c r="A474"/>
      <c r="B474"/>
      <c r="C474" s="5"/>
      <c r="D474"/>
      <c r="E474"/>
      <c r="F474" s="5"/>
      <c r="G474"/>
      <c r="H474"/>
      <c r="I474"/>
      <c r="J474" s="294"/>
      <c r="K474" s="294"/>
      <c r="L474"/>
      <c r="M474"/>
      <c r="N474" s="294"/>
      <c r="O474" s="294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/>
      <c r="AB474"/>
      <c r="AC474"/>
      <c r="AD474"/>
      <c r="AE474"/>
      <c r="AF474"/>
      <c r="AG474"/>
      <c r="AH474"/>
      <c r="AI474"/>
      <c r="AJ474"/>
      <c r="AK474"/>
    </row>
    <row r="475" spans="1:37" s="122" customFormat="1">
      <c r="A475"/>
      <c r="B475"/>
      <c r="C475" s="5"/>
      <c r="D475"/>
      <c r="E475"/>
      <c r="F475" s="5"/>
      <c r="G475"/>
      <c r="H475"/>
      <c r="I475"/>
      <c r="J475" s="294"/>
      <c r="K475" s="294"/>
      <c r="L475"/>
      <c r="M475"/>
      <c r="N475" s="294"/>
      <c r="O475" s="294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/>
      <c r="AB475"/>
      <c r="AC475"/>
      <c r="AD475"/>
      <c r="AE475"/>
      <c r="AF475"/>
      <c r="AG475"/>
      <c r="AH475"/>
      <c r="AI475"/>
      <c r="AJ475"/>
      <c r="AK475"/>
    </row>
    <row r="476" spans="1:37" s="122" customFormat="1">
      <c r="A476"/>
      <c r="B476"/>
      <c r="C476" s="5"/>
      <c r="D476"/>
      <c r="E476"/>
      <c r="F476" s="5"/>
      <c r="G476"/>
      <c r="H476"/>
      <c r="I476"/>
      <c r="J476" s="294"/>
      <c r="K476" s="294"/>
      <c r="L476"/>
      <c r="M476"/>
      <c r="N476" s="294"/>
      <c r="O476" s="294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/>
      <c r="AB476"/>
      <c r="AC476"/>
      <c r="AD476"/>
      <c r="AE476"/>
      <c r="AF476"/>
      <c r="AG476"/>
      <c r="AH476"/>
      <c r="AI476"/>
      <c r="AJ476"/>
      <c r="AK476"/>
    </row>
    <row r="477" spans="1:37" s="122" customFormat="1">
      <c r="A477"/>
      <c r="B477"/>
      <c r="C477" s="5"/>
      <c r="D477"/>
      <c r="E477"/>
      <c r="F477" s="5"/>
      <c r="G477"/>
      <c r="H477"/>
      <c r="I477"/>
      <c r="J477" s="294"/>
      <c r="K477" s="294"/>
      <c r="L477"/>
      <c r="M477"/>
      <c r="N477" s="294"/>
      <c r="O477" s="294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/>
      <c r="AB477"/>
      <c r="AC477"/>
      <c r="AD477"/>
      <c r="AE477"/>
      <c r="AF477"/>
      <c r="AG477"/>
      <c r="AH477"/>
      <c r="AI477"/>
      <c r="AJ477"/>
      <c r="AK477"/>
    </row>
    <row r="478" spans="1:37" s="122" customFormat="1">
      <c r="A478"/>
      <c r="B478"/>
      <c r="C478" s="5"/>
      <c r="D478"/>
      <c r="E478"/>
      <c r="F478" s="5"/>
      <c r="G478"/>
      <c r="H478"/>
      <c r="I478"/>
      <c r="J478" s="294"/>
      <c r="K478" s="294"/>
      <c r="L478"/>
      <c r="M478"/>
      <c r="N478" s="294"/>
      <c r="O478" s="294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/>
      <c r="AB478"/>
      <c r="AC478"/>
      <c r="AD478"/>
      <c r="AE478"/>
      <c r="AF478"/>
      <c r="AG478"/>
      <c r="AH478"/>
      <c r="AI478"/>
      <c r="AJ478"/>
      <c r="AK478"/>
    </row>
    <row r="479" spans="1:37" s="122" customFormat="1">
      <c r="A479"/>
      <c r="B479"/>
      <c r="C479" s="5"/>
      <c r="D479"/>
      <c r="E479"/>
      <c r="F479" s="5"/>
      <c r="G479"/>
      <c r="H479"/>
      <c r="I479"/>
      <c r="J479" s="294"/>
      <c r="K479" s="294"/>
      <c r="L479"/>
      <c r="M479"/>
      <c r="N479" s="294"/>
      <c r="O479" s="294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/>
      <c r="AB479"/>
      <c r="AC479"/>
      <c r="AD479"/>
      <c r="AE479"/>
      <c r="AF479"/>
      <c r="AG479"/>
      <c r="AH479"/>
      <c r="AI479"/>
      <c r="AJ479"/>
      <c r="AK479"/>
    </row>
    <row r="480" spans="1:37" s="122" customFormat="1">
      <c r="A480"/>
      <c r="B480"/>
      <c r="C480" s="5"/>
      <c r="D480"/>
      <c r="E480"/>
      <c r="F480" s="5"/>
      <c r="G480"/>
      <c r="H480"/>
      <c r="I480"/>
      <c r="J480" s="294"/>
      <c r="K480" s="294"/>
      <c r="L480"/>
      <c r="M480"/>
      <c r="N480" s="294"/>
      <c r="O480" s="294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/>
      <c r="AB480"/>
      <c r="AC480"/>
      <c r="AD480"/>
      <c r="AE480"/>
      <c r="AF480"/>
      <c r="AG480"/>
      <c r="AH480"/>
      <c r="AI480"/>
      <c r="AJ480"/>
      <c r="AK480"/>
    </row>
    <row r="481" spans="1:37" s="122" customFormat="1">
      <c r="A481"/>
      <c r="B481"/>
      <c r="C481" s="5"/>
      <c r="D481"/>
      <c r="E481"/>
      <c r="F481" s="5"/>
      <c r="G481"/>
      <c r="H481"/>
      <c r="I481"/>
      <c r="J481" s="294"/>
      <c r="K481" s="294"/>
      <c r="L481"/>
      <c r="M481"/>
      <c r="N481" s="294"/>
      <c r="O481" s="294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/>
      <c r="AB481"/>
      <c r="AC481"/>
      <c r="AD481"/>
      <c r="AE481"/>
      <c r="AF481"/>
      <c r="AG481"/>
      <c r="AH481"/>
      <c r="AI481"/>
      <c r="AJ481"/>
      <c r="AK481"/>
    </row>
    <row r="482" spans="1:37" s="122" customFormat="1">
      <c r="A482"/>
      <c r="B482"/>
      <c r="C482" s="5"/>
      <c r="D482"/>
      <c r="E482"/>
      <c r="F482" s="5"/>
      <c r="G482"/>
      <c r="H482"/>
      <c r="I482"/>
      <c r="J482" s="294"/>
      <c r="K482" s="294"/>
      <c r="L482"/>
      <c r="M482"/>
      <c r="N482" s="294"/>
      <c r="O482" s="294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/>
      <c r="AB482"/>
      <c r="AC482"/>
      <c r="AD482"/>
      <c r="AE482"/>
      <c r="AF482"/>
      <c r="AG482"/>
      <c r="AH482"/>
      <c r="AI482"/>
      <c r="AJ482"/>
      <c r="AK482"/>
    </row>
    <row r="483" spans="1:37" s="122" customFormat="1">
      <c r="A483"/>
      <c r="B483"/>
      <c r="C483" s="5"/>
      <c r="D483"/>
      <c r="E483"/>
      <c r="F483" s="5"/>
      <c r="G483"/>
      <c r="H483"/>
      <c r="I483"/>
      <c r="J483" s="294"/>
      <c r="K483" s="294"/>
      <c r="L483"/>
      <c r="M483"/>
      <c r="N483" s="294"/>
      <c r="O483" s="294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/>
      <c r="AB483"/>
      <c r="AC483"/>
      <c r="AD483"/>
      <c r="AE483"/>
      <c r="AF483"/>
      <c r="AG483"/>
      <c r="AH483"/>
      <c r="AI483"/>
      <c r="AJ483"/>
      <c r="AK483"/>
    </row>
    <row r="484" spans="1:37" s="122" customFormat="1">
      <c r="A484"/>
      <c r="B484"/>
      <c r="C484" s="5"/>
      <c r="D484"/>
      <c r="E484"/>
      <c r="F484" s="5"/>
      <c r="G484"/>
      <c r="H484"/>
      <c r="I484"/>
      <c r="J484" s="294"/>
      <c r="K484" s="294"/>
      <c r="L484"/>
      <c r="M484"/>
      <c r="N484" s="294"/>
      <c r="O484" s="294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/>
      <c r="AB484"/>
      <c r="AC484"/>
      <c r="AD484"/>
      <c r="AE484"/>
      <c r="AF484"/>
      <c r="AG484"/>
      <c r="AH484"/>
      <c r="AI484"/>
      <c r="AJ484"/>
      <c r="AK484"/>
    </row>
    <row r="485" spans="1:37" s="122" customFormat="1">
      <c r="A485"/>
      <c r="B485"/>
      <c r="C485" s="5"/>
      <c r="D485"/>
      <c r="E485"/>
      <c r="F485" s="5"/>
      <c r="G485"/>
      <c r="H485"/>
      <c r="I485"/>
      <c r="J485" s="294"/>
      <c r="K485" s="294"/>
      <c r="L485"/>
      <c r="M485"/>
      <c r="N485" s="294"/>
      <c r="O485" s="294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/>
      <c r="AB485"/>
      <c r="AC485"/>
      <c r="AD485"/>
      <c r="AE485"/>
      <c r="AF485"/>
      <c r="AG485"/>
      <c r="AH485"/>
      <c r="AI485"/>
      <c r="AJ485"/>
      <c r="AK485"/>
    </row>
    <row r="486" spans="1:37" s="122" customFormat="1">
      <c r="A486"/>
      <c r="B486"/>
      <c r="C486" s="5"/>
      <c r="D486"/>
      <c r="E486"/>
      <c r="F486" s="5"/>
      <c r="G486"/>
      <c r="H486"/>
      <c r="I486"/>
      <c r="J486" s="294"/>
      <c r="K486" s="294"/>
      <c r="L486"/>
      <c r="M486"/>
      <c r="N486" s="294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/>
      <c r="AB486"/>
      <c r="AC486"/>
      <c r="AD486"/>
      <c r="AE486"/>
      <c r="AF486"/>
      <c r="AG486"/>
      <c r="AH486"/>
      <c r="AI486"/>
      <c r="AJ486"/>
      <c r="AK486"/>
    </row>
    <row r="487" spans="1:37" s="122" customFormat="1">
      <c r="A487"/>
      <c r="B487"/>
      <c r="C487" s="5"/>
      <c r="D487"/>
      <c r="E487"/>
      <c r="F487" s="5"/>
      <c r="G487"/>
      <c r="H487"/>
      <c r="I487"/>
      <c r="J487" s="294"/>
      <c r="K487" s="294"/>
      <c r="L487"/>
      <c r="M487"/>
      <c r="N487" s="294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/>
      <c r="AB487"/>
      <c r="AC487"/>
      <c r="AD487"/>
      <c r="AE487"/>
      <c r="AF487"/>
      <c r="AG487"/>
      <c r="AH487"/>
      <c r="AI487"/>
      <c r="AJ487"/>
      <c r="AK487"/>
    </row>
    <row r="488" spans="1:37" s="122" customFormat="1">
      <c r="A488"/>
      <c r="B488"/>
      <c r="C488" s="5"/>
      <c r="D488"/>
      <c r="E488"/>
      <c r="F488" s="5"/>
      <c r="G488"/>
      <c r="H488"/>
      <c r="I488"/>
      <c r="J488" s="294"/>
      <c r="K488" s="294"/>
      <c r="L488"/>
      <c r="M488"/>
      <c r="N488" s="294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/>
      <c r="AB488"/>
      <c r="AC488"/>
      <c r="AD488"/>
      <c r="AE488"/>
      <c r="AF488"/>
      <c r="AG488"/>
      <c r="AH488"/>
      <c r="AI488"/>
      <c r="AJ488"/>
      <c r="AK488"/>
    </row>
    <row r="489" spans="1:37" s="122" customFormat="1">
      <c r="A489"/>
      <c r="B489"/>
      <c r="C489" s="5"/>
      <c r="D489"/>
      <c r="E489"/>
      <c r="F489" s="5"/>
      <c r="G489"/>
      <c r="H489"/>
      <c r="I489"/>
      <c r="J489" s="294"/>
      <c r="K489" s="294"/>
      <c r="L489"/>
      <c r="M489"/>
      <c r="N489" s="294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/>
      <c r="AB489"/>
      <c r="AC489"/>
      <c r="AD489"/>
      <c r="AE489"/>
      <c r="AF489"/>
      <c r="AG489"/>
      <c r="AH489"/>
      <c r="AI489"/>
      <c r="AJ489"/>
      <c r="AK489"/>
    </row>
    <row r="490" spans="1:37" s="122" customFormat="1">
      <c r="A490"/>
      <c r="B490"/>
      <c r="C490" s="5"/>
      <c r="D490"/>
      <c r="E490"/>
      <c r="F490" s="5"/>
      <c r="G490"/>
      <c r="H490"/>
      <c r="I490"/>
      <c r="J490" s="294"/>
      <c r="K490" s="294"/>
      <c r="L490"/>
      <c r="M490"/>
      <c r="N490" s="294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/>
      <c r="AB490"/>
      <c r="AC490"/>
      <c r="AD490"/>
      <c r="AE490"/>
      <c r="AF490"/>
      <c r="AG490"/>
      <c r="AH490"/>
      <c r="AI490"/>
      <c r="AJ490"/>
      <c r="AK490"/>
    </row>
    <row r="491" spans="1:37" s="122" customFormat="1">
      <c r="A491"/>
      <c r="B491"/>
      <c r="C491" s="5"/>
      <c r="D491"/>
      <c r="E491"/>
      <c r="F491" s="5"/>
      <c r="G491"/>
      <c r="H491"/>
      <c r="I491"/>
      <c r="J491" s="294"/>
      <c r="K491" s="294"/>
      <c r="L491"/>
      <c r="M491"/>
      <c r="N491" s="294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/>
      <c r="AB491"/>
      <c r="AC491"/>
      <c r="AD491"/>
      <c r="AE491"/>
      <c r="AF491"/>
      <c r="AG491"/>
      <c r="AH491"/>
      <c r="AI491"/>
      <c r="AJ491"/>
      <c r="AK491"/>
    </row>
    <row r="492" spans="1:37" s="122" customFormat="1">
      <c r="A492"/>
      <c r="B492"/>
      <c r="C492" s="5"/>
      <c r="D492"/>
      <c r="E492"/>
      <c r="F492" s="5"/>
      <c r="G492"/>
      <c r="H492"/>
      <c r="I492"/>
      <c r="J492" s="294"/>
      <c r="K492" s="294"/>
      <c r="L492"/>
      <c r="M492"/>
      <c r="N492" s="294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/>
      <c r="AB492"/>
      <c r="AC492"/>
      <c r="AD492"/>
      <c r="AE492"/>
      <c r="AF492"/>
      <c r="AG492"/>
      <c r="AH492"/>
      <c r="AI492"/>
      <c r="AJ492"/>
      <c r="AK492"/>
    </row>
    <row r="493" spans="1:37" s="122" customFormat="1">
      <c r="A493"/>
      <c r="B493"/>
      <c r="C493" s="5"/>
      <c r="D493"/>
      <c r="E493"/>
      <c r="F493" s="5"/>
      <c r="G493"/>
      <c r="H493"/>
      <c r="I493"/>
      <c r="J493" s="294"/>
      <c r="K493" s="294"/>
      <c r="L493"/>
      <c r="M493"/>
      <c r="N493" s="294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/>
      <c r="AB493"/>
      <c r="AC493"/>
      <c r="AD493"/>
      <c r="AE493"/>
      <c r="AF493"/>
      <c r="AG493"/>
      <c r="AH493"/>
      <c r="AI493"/>
      <c r="AJ493"/>
      <c r="AK493"/>
    </row>
    <row r="494" spans="1:37" s="122" customFormat="1">
      <c r="A494"/>
      <c r="B494"/>
      <c r="C494" s="5"/>
      <c r="D494"/>
      <c r="E494"/>
      <c r="F494" s="5"/>
      <c r="G494"/>
      <c r="H494"/>
      <c r="I494"/>
      <c r="J494" s="294"/>
      <c r="K494" s="294"/>
      <c r="L494"/>
      <c r="M494"/>
      <c r="N494" s="294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/>
      <c r="AB494"/>
      <c r="AC494"/>
      <c r="AD494"/>
      <c r="AE494"/>
      <c r="AF494"/>
      <c r="AG494"/>
      <c r="AH494"/>
      <c r="AI494"/>
      <c r="AJ494"/>
      <c r="AK494"/>
    </row>
    <row r="495" spans="1:37" s="122" customFormat="1">
      <c r="A495"/>
      <c r="B495"/>
      <c r="C495" s="5"/>
      <c r="D495"/>
      <c r="E495"/>
      <c r="F495" s="5"/>
      <c r="G495"/>
      <c r="H495"/>
      <c r="I495"/>
      <c r="J495" s="294"/>
      <c r="K495" s="294"/>
      <c r="L495"/>
      <c r="M495"/>
      <c r="N495" s="294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/>
      <c r="AB495"/>
      <c r="AC495"/>
      <c r="AD495"/>
      <c r="AE495"/>
      <c r="AF495"/>
      <c r="AG495"/>
      <c r="AH495"/>
      <c r="AI495"/>
      <c r="AJ495"/>
      <c r="AK495"/>
    </row>
    <row r="496" spans="1:37" s="122" customFormat="1">
      <c r="A496"/>
      <c r="B496"/>
      <c r="C496" s="5"/>
      <c r="D496"/>
      <c r="E496"/>
      <c r="F496" s="5"/>
      <c r="G496"/>
      <c r="H496"/>
      <c r="I496"/>
      <c r="J496" s="294"/>
      <c r="K496" s="294"/>
      <c r="L496"/>
      <c r="M496"/>
      <c r="N496" s="294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/>
      <c r="AB496"/>
      <c r="AC496"/>
      <c r="AD496"/>
      <c r="AE496"/>
      <c r="AF496"/>
      <c r="AG496"/>
      <c r="AH496"/>
      <c r="AI496"/>
      <c r="AJ496"/>
      <c r="AK496"/>
    </row>
    <row r="497" spans="1:37" s="122" customFormat="1">
      <c r="A497"/>
      <c r="B497"/>
      <c r="C497" s="5"/>
      <c r="D497"/>
      <c r="E497"/>
      <c r="F497" s="5"/>
      <c r="G497"/>
      <c r="H497"/>
      <c r="I497"/>
      <c r="J497" s="294"/>
      <c r="K497" s="294"/>
      <c r="L497"/>
      <c r="M497"/>
      <c r="N497" s="294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/>
      <c r="AB497"/>
      <c r="AC497"/>
      <c r="AD497"/>
      <c r="AE497"/>
      <c r="AF497"/>
      <c r="AG497"/>
      <c r="AH497"/>
      <c r="AI497"/>
      <c r="AJ497"/>
      <c r="AK497"/>
    </row>
    <row r="498" spans="1:37" s="122" customFormat="1">
      <c r="A498"/>
      <c r="B498"/>
      <c r="C498" s="5"/>
      <c r="D498"/>
      <c r="E498"/>
      <c r="F498" s="5"/>
      <c r="G498"/>
      <c r="H498"/>
      <c r="I498"/>
      <c r="J498" s="294"/>
      <c r="K498" s="294"/>
      <c r="L498"/>
      <c r="M498"/>
      <c r="N498" s="294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/>
      <c r="AB498"/>
      <c r="AC498"/>
      <c r="AD498"/>
      <c r="AE498"/>
      <c r="AF498"/>
      <c r="AG498"/>
      <c r="AH498"/>
      <c r="AI498"/>
      <c r="AJ498"/>
      <c r="AK498"/>
    </row>
    <row r="499" spans="1:37" s="122" customFormat="1">
      <c r="A499"/>
      <c r="B499"/>
      <c r="C499" s="5"/>
      <c r="D499"/>
      <c r="E499"/>
      <c r="F499" s="5"/>
      <c r="G499"/>
      <c r="H499"/>
      <c r="I499"/>
      <c r="J499" s="294"/>
      <c r="K499" s="294"/>
      <c r="L499"/>
      <c r="M499"/>
      <c r="N499" s="294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/>
      <c r="AB499"/>
      <c r="AC499"/>
      <c r="AD499"/>
      <c r="AE499"/>
      <c r="AF499"/>
      <c r="AG499"/>
      <c r="AH499"/>
      <c r="AI499"/>
      <c r="AJ499"/>
      <c r="AK499"/>
    </row>
    <row r="500" spans="1:37" s="122" customFormat="1">
      <c r="A500"/>
      <c r="B500"/>
      <c r="C500" s="5"/>
      <c r="D500"/>
      <c r="E500"/>
      <c r="F500" s="5"/>
      <c r="G500"/>
      <c r="H500"/>
      <c r="I500"/>
      <c r="J500" s="294"/>
      <c r="K500" s="294"/>
      <c r="L500"/>
      <c r="M500"/>
      <c r="N500" s="294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/>
      <c r="AB500"/>
      <c r="AC500"/>
      <c r="AD500"/>
      <c r="AE500"/>
      <c r="AF500"/>
      <c r="AG500"/>
      <c r="AH500"/>
      <c r="AI500"/>
      <c r="AJ500"/>
      <c r="AK500"/>
    </row>
    <row r="501" spans="1:37" s="122" customFormat="1">
      <c r="A501"/>
      <c r="B501"/>
      <c r="C501" s="5"/>
      <c r="D501"/>
      <c r="E501"/>
      <c r="F501" s="5"/>
      <c r="G501"/>
      <c r="H501"/>
      <c r="I501"/>
      <c r="J501" s="294"/>
      <c r="K501" s="294"/>
      <c r="L501"/>
      <c r="M501"/>
      <c r="N501" s="294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/>
      <c r="AB501"/>
      <c r="AC501"/>
      <c r="AD501"/>
      <c r="AE501"/>
      <c r="AF501"/>
      <c r="AG501"/>
      <c r="AH501"/>
      <c r="AI501"/>
      <c r="AJ501"/>
      <c r="AK501"/>
    </row>
    <row r="502" spans="1:37" s="122" customFormat="1">
      <c r="A502"/>
      <c r="B502"/>
      <c r="C502" s="5"/>
      <c r="D502"/>
      <c r="E502"/>
      <c r="F502" s="5"/>
      <c r="G502"/>
      <c r="H502"/>
      <c r="I502"/>
      <c r="J502" s="294"/>
      <c r="K502" s="294"/>
      <c r="L502"/>
      <c r="M502"/>
      <c r="N502" s="294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/>
      <c r="AB502"/>
      <c r="AC502"/>
      <c r="AD502"/>
      <c r="AE502"/>
      <c r="AF502"/>
      <c r="AG502"/>
      <c r="AH502"/>
      <c r="AI502"/>
      <c r="AJ502"/>
      <c r="AK502"/>
    </row>
    <row r="503" spans="1:37" s="122" customFormat="1">
      <c r="A503"/>
      <c r="B503"/>
      <c r="C503" s="5"/>
      <c r="D503"/>
      <c r="E503"/>
      <c r="F503" s="5"/>
      <c r="G503"/>
      <c r="H503"/>
      <c r="I503"/>
      <c r="J503" s="294"/>
      <c r="K503" s="294"/>
      <c r="L503"/>
      <c r="M503"/>
      <c r="N503" s="294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/>
      <c r="AB503"/>
      <c r="AC503"/>
      <c r="AD503"/>
      <c r="AE503"/>
      <c r="AF503"/>
      <c r="AG503"/>
      <c r="AH503"/>
      <c r="AI503"/>
      <c r="AJ503"/>
      <c r="AK503"/>
    </row>
    <row r="504" spans="1:37" s="122" customFormat="1">
      <c r="A504"/>
      <c r="B504"/>
      <c r="C504" s="5"/>
      <c r="D504"/>
      <c r="E504"/>
      <c r="F504" s="5"/>
      <c r="G504"/>
      <c r="H504"/>
      <c r="I504"/>
      <c r="J504" s="294"/>
      <c r="K504" s="294"/>
      <c r="L504"/>
      <c r="M504"/>
      <c r="N504" s="294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/>
      <c r="AB504"/>
      <c r="AC504"/>
      <c r="AD504"/>
      <c r="AE504"/>
      <c r="AF504"/>
      <c r="AG504"/>
      <c r="AH504"/>
      <c r="AI504"/>
      <c r="AJ504"/>
      <c r="AK504"/>
    </row>
    <row r="505" spans="1:37" s="122" customFormat="1">
      <c r="A505"/>
      <c r="B505"/>
      <c r="C505" s="5"/>
      <c r="D505"/>
      <c r="E505"/>
      <c r="F505" s="5"/>
      <c r="G505"/>
      <c r="H505"/>
      <c r="I505"/>
      <c r="J505" s="294"/>
      <c r="K505" s="294"/>
      <c r="L505"/>
      <c r="M505"/>
      <c r="N505" s="294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/>
      <c r="AB505"/>
      <c r="AC505"/>
      <c r="AD505"/>
      <c r="AE505"/>
      <c r="AF505"/>
      <c r="AG505"/>
      <c r="AH505"/>
      <c r="AI505"/>
      <c r="AJ505"/>
      <c r="AK505"/>
    </row>
    <row r="506" spans="1:37" s="122" customFormat="1">
      <c r="A506"/>
      <c r="B506"/>
      <c r="C506" s="5"/>
      <c r="D506"/>
      <c r="E506"/>
      <c r="F506" s="5"/>
      <c r="G506"/>
      <c r="H506"/>
      <c r="I506"/>
      <c r="J506" s="294"/>
      <c r="K506" s="294"/>
      <c r="L506"/>
      <c r="M506"/>
      <c r="N506" s="294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/>
      <c r="AB506"/>
      <c r="AC506"/>
      <c r="AD506"/>
      <c r="AE506"/>
      <c r="AF506"/>
      <c r="AG506"/>
      <c r="AH506"/>
      <c r="AI506"/>
      <c r="AJ506"/>
      <c r="AK506"/>
    </row>
    <row r="507" spans="1:37" s="122" customFormat="1">
      <c r="A507"/>
      <c r="B507"/>
      <c r="C507" s="5"/>
      <c r="D507"/>
      <c r="E507"/>
      <c r="F507" s="5"/>
      <c r="G507"/>
      <c r="H507"/>
      <c r="I507"/>
      <c r="J507" s="294"/>
      <c r="K507" s="294"/>
      <c r="L507"/>
      <c r="M507"/>
      <c r="N507" s="294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/>
      <c r="AB507"/>
      <c r="AC507"/>
      <c r="AD507"/>
      <c r="AE507"/>
      <c r="AF507"/>
      <c r="AG507"/>
      <c r="AH507"/>
      <c r="AI507"/>
      <c r="AJ507"/>
      <c r="AK507"/>
    </row>
    <row r="508" spans="1:37" s="122" customFormat="1">
      <c r="A508"/>
      <c r="B508"/>
      <c r="C508" s="5"/>
      <c r="D508"/>
      <c r="E508"/>
      <c r="F508" s="5"/>
      <c r="G508"/>
      <c r="H508"/>
      <c r="I508"/>
      <c r="J508" s="294"/>
      <c r="K508" s="294"/>
      <c r="L508"/>
      <c r="M508"/>
      <c r="N508" s="294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/>
      <c r="AB508"/>
      <c r="AC508"/>
      <c r="AD508"/>
      <c r="AE508"/>
      <c r="AF508"/>
      <c r="AG508"/>
      <c r="AH508"/>
      <c r="AI508"/>
      <c r="AJ508"/>
      <c r="AK508"/>
    </row>
    <row r="509" spans="1:37" s="122" customFormat="1">
      <c r="A509"/>
      <c r="B509"/>
      <c r="C509" s="5"/>
      <c r="D509"/>
      <c r="E509"/>
      <c r="F509" s="5"/>
      <c r="G509"/>
      <c r="H509"/>
      <c r="I509"/>
      <c r="J509" s="294"/>
      <c r="K509" s="294"/>
      <c r="L509"/>
      <c r="M509"/>
      <c r="N509" s="294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/>
      <c r="AB509"/>
      <c r="AC509"/>
      <c r="AD509"/>
      <c r="AE509"/>
      <c r="AF509"/>
      <c r="AG509"/>
      <c r="AH509"/>
      <c r="AI509"/>
      <c r="AJ509"/>
      <c r="AK509"/>
    </row>
    <row r="510" spans="1:37" s="122" customFormat="1">
      <c r="A510"/>
      <c r="B510"/>
      <c r="C510" s="5"/>
      <c r="D510"/>
      <c r="E510"/>
      <c r="F510" s="5"/>
      <c r="G510"/>
      <c r="H510"/>
      <c r="I510"/>
      <c r="J510" s="294"/>
      <c r="K510" s="294"/>
      <c r="L510"/>
      <c r="M510"/>
      <c r="N510" s="294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/>
      <c r="AB510"/>
      <c r="AC510"/>
      <c r="AD510"/>
      <c r="AE510"/>
      <c r="AF510"/>
      <c r="AG510"/>
      <c r="AH510"/>
      <c r="AI510"/>
      <c r="AJ510"/>
      <c r="AK510"/>
    </row>
    <row r="511" spans="1:37" s="122" customFormat="1">
      <c r="A511"/>
      <c r="B511"/>
      <c r="C511" s="5"/>
      <c r="D511"/>
      <c r="E511"/>
      <c r="F511" s="5"/>
      <c r="G511"/>
      <c r="H511"/>
      <c r="I511"/>
      <c r="J511" s="294"/>
      <c r="K511" s="294"/>
      <c r="L511"/>
      <c r="M511"/>
      <c r="N511" s="294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/>
      <c r="AB511"/>
      <c r="AC511"/>
      <c r="AD511"/>
      <c r="AE511"/>
      <c r="AF511"/>
      <c r="AG511"/>
      <c r="AH511"/>
      <c r="AI511"/>
      <c r="AJ511"/>
      <c r="AK511"/>
    </row>
    <row r="512" spans="1:37" s="122" customFormat="1">
      <c r="A512"/>
      <c r="B512"/>
      <c r="C512" s="5"/>
      <c r="D512"/>
      <c r="E512"/>
      <c r="F512" s="5"/>
      <c r="G512"/>
      <c r="H512"/>
      <c r="I512"/>
      <c r="J512" s="294"/>
      <c r="K512" s="294"/>
      <c r="L512"/>
      <c r="M512"/>
      <c r="N512" s="294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/>
      <c r="AB512"/>
      <c r="AC512"/>
      <c r="AD512"/>
      <c r="AE512"/>
      <c r="AF512"/>
      <c r="AG512"/>
      <c r="AH512"/>
      <c r="AI512"/>
      <c r="AJ512"/>
      <c r="AK512"/>
    </row>
    <row r="513" spans="1:37" s="122" customFormat="1">
      <c r="A513"/>
      <c r="B513"/>
      <c r="C513" s="5"/>
      <c r="D513"/>
      <c r="E513"/>
      <c r="F513" s="5"/>
      <c r="G513"/>
      <c r="H513"/>
      <c r="I513"/>
      <c r="J513" s="294"/>
      <c r="K513" s="294"/>
      <c r="L513"/>
      <c r="M513"/>
      <c r="N513" s="294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/>
      <c r="AB513"/>
      <c r="AC513"/>
      <c r="AD513"/>
      <c r="AE513"/>
      <c r="AF513"/>
      <c r="AG513"/>
      <c r="AH513"/>
      <c r="AI513"/>
      <c r="AJ513"/>
      <c r="AK513"/>
    </row>
    <row r="514" spans="1:37" s="122" customFormat="1">
      <c r="A514"/>
      <c r="B514"/>
      <c r="C514" s="5"/>
      <c r="D514"/>
      <c r="E514"/>
      <c r="F514" s="5"/>
      <c r="G514"/>
      <c r="H514"/>
      <c r="I514"/>
      <c r="J514" s="294"/>
      <c r="K514" s="294"/>
      <c r="L514"/>
      <c r="M514"/>
      <c r="N514" s="294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/>
      <c r="AB514"/>
      <c r="AC514"/>
      <c r="AD514"/>
      <c r="AE514"/>
      <c r="AF514"/>
      <c r="AG514"/>
      <c r="AH514"/>
      <c r="AI514"/>
      <c r="AJ514"/>
      <c r="AK514"/>
    </row>
    <row r="515" spans="1:37" s="122" customFormat="1">
      <c r="A515"/>
      <c r="B515"/>
      <c r="C515" s="5"/>
      <c r="D515"/>
      <c r="E515"/>
      <c r="F515" s="5"/>
      <c r="G515"/>
      <c r="H515"/>
      <c r="I515"/>
      <c r="J515" s="294"/>
      <c r="K515" s="294"/>
      <c r="L515"/>
      <c r="M515"/>
      <c r="N515" s="294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/>
      <c r="AB515"/>
      <c r="AC515"/>
      <c r="AD515"/>
      <c r="AE515"/>
      <c r="AF515"/>
      <c r="AG515"/>
      <c r="AH515"/>
      <c r="AI515"/>
      <c r="AJ515"/>
      <c r="AK515"/>
    </row>
    <row r="516" spans="1:37" s="122" customFormat="1">
      <c r="A516"/>
      <c r="B516"/>
      <c r="C516" s="5"/>
      <c r="D516"/>
      <c r="E516"/>
      <c r="F516" s="5"/>
      <c r="G516"/>
      <c r="H516"/>
      <c r="I516"/>
      <c r="J516" s="294"/>
      <c r="K516" s="294"/>
      <c r="L516"/>
      <c r="M516"/>
      <c r="N516" s="294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/>
      <c r="AB516"/>
      <c r="AC516"/>
      <c r="AD516"/>
      <c r="AE516"/>
      <c r="AF516"/>
      <c r="AG516"/>
      <c r="AH516"/>
      <c r="AI516"/>
      <c r="AJ516"/>
      <c r="AK516"/>
    </row>
    <row r="517" spans="1:37" s="122" customFormat="1">
      <c r="A517"/>
      <c r="B517"/>
      <c r="C517" s="5"/>
      <c r="D517"/>
      <c r="E517"/>
      <c r="F517" s="5"/>
      <c r="G517"/>
      <c r="H517"/>
      <c r="I517"/>
      <c r="J517" s="294"/>
      <c r="K517" s="294"/>
      <c r="L517"/>
      <c r="M517"/>
      <c r="N517" s="294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/>
      <c r="AB517"/>
      <c r="AC517"/>
      <c r="AD517"/>
      <c r="AE517"/>
      <c r="AF517"/>
      <c r="AG517"/>
      <c r="AH517"/>
      <c r="AI517"/>
      <c r="AJ517"/>
      <c r="AK517"/>
    </row>
    <row r="518" spans="1:37" s="122" customFormat="1">
      <c r="A518"/>
      <c r="B518"/>
      <c r="C518" s="5"/>
      <c r="D518"/>
      <c r="E518"/>
      <c r="F518" s="5"/>
      <c r="G518"/>
      <c r="H518"/>
      <c r="I518"/>
      <c r="J518" s="294"/>
      <c r="K518" s="294"/>
      <c r="L518"/>
      <c r="M518"/>
      <c r="N518" s="294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/>
      <c r="AB518"/>
      <c r="AC518"/>
      <c r="AD518"/>
      <c r="AE518"/>
      <c r="AF518"/>
      <c r="AG518"/>
      <c r="AH518"/>
      <c r="AI518"/>
      <c r="AJ518"/>
      <c r="AK518"/>
    </row>
    <row r="519" spans="1:37" s="122" customFormat="1">
      <c r="A519"/>
      <c r="B519"/>
      <c r="C519" s="5"/>
      <c r="D519"/>
      <c r="E519"/>
      <c r="F519" s="5"/>
      <c r="G519"/>
      <c r="H519"/>
      <c r="I519"/>
      <c r="J519" s="294"/>
      <c r="K519" s="294"/>
      <c r="L519"/>
      <c r="M519"/>
      <c r="N519" s="294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/>
      <c r="AB519"/>
      <c r="AC519"/>
      <c r="AD519"/>
      <c r="AE519"/>
      <c r="AF519"/>
      <c r="AG519"/>
      <c r="AH519"/>
      <c r="AI519"/>
      <c r="AJ519"/>
      <c r="AK519"/>
    </row>
    <row r="520" spans="1:37" s="122" customFormat="1">
      <c r="A520"/>
      <c r="B520"/>
      <c r="C520" s="5"/>
      <c r="D520"/>
      <c r="E520"/>
      <c r="F520" s="5"/>
      <c r="G520"/>
      <c r="H520"/>
      <c r="I520"/>
      <c r="J520" s="294"/>
      <c r="K520" s="294"/>
      <c r="L520"/>
      <c r="M520"/>
      <c r="N520" s="294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/>
      <c r="AB520"/>
      <c r="AC520"/>
      <c r="AD520"/>
      <c r="AE520"/>
      <c r="AF520"/>
      <c r="AG520"/>
      <c r="AH520"/>
      <c r="AI520"/>
      <c r="AJ520"/>
      <c r="AK520"/>
    </row>
    <row r="521" spans="1:37" s="122" customFormat="1">
      <c r="A521"/>
      <c r="B521"/>
      <c r="C521" s="5"/>
      <c r="D521"/>
      <c r="E521"/>
      <c r="F521" s="5"/>
      <c r="G521"/>
      <c r="H521"/>
      <c r="I521"/>
      <c r="J521" s="294"/>
      <c r="K521" s="294"/>
      <c r="L521"/>
      <c r="M521"/>
      <c r="N521" s="294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/>
      <c r="AB521"/>
      <c r="AC521"/>
      <c r="AD521"/>
      <c r="AE521"/>
      <c r="AF521"/>
      <c r="AG521"/>
      <c r="AH521"/>
      <c r="AI521"/>
      <c r="AJ521"/>
      <c r="AK521"/>
    </row>
    <row r="522" spans="1:37" s="122" customFormat="1">
      <c r="A522"/>
      <c r="B522"/>
      <c r="C522" s="5"/>
      <c r="D522"/>
      <c r="E522"/>
      <c r="F522" s="5"/>
      <c r="G522"/>
      <c r="H522"/>
      <c r="I522"/>
      <c r="J522" s="294"/>
      <c r="K522" s="294"/>
      <c r="L522"/>
      <c r="M522"/>
      <c r="N522" s="294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/>
      <c r="AB522"/>
      <c r="AC522"/>
      <c r="AD522"/>
      <c r="AE522"/>
      <c r="AF522"/>
      <c r="AG522"/>
      <c r="AH522"/>
      <c r="AI522"/>
      <c r="AJ522"/>
      <c r="AK522"/>
    </row>
    <row r="523" spans="1:37" s="122" customFormat="1">
      <c r="A523"/>
      <c r="B523"/>
      <c r="C523" s="5"/>
      <c r="D523"/>
      <c r="E523"/>
      <c r="F523" s="5"/>
      <c r="G523"/>
      <c r="H523"/>
      <c r="I523"/>
      <c r="J523" s="294"/>
      <c r="K523" s="294"/>
      <c r="L523"/>
      <c r="M523"/>
      <c r="N523" s="294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/>
      <c r="AB523"/>
      <c r="AC523"/>
      <c r="AD523"/>
      <c r="AE523"/>
      <c r="AF523"/>
      <c r="AG523"/>
      <c r="AH523"/>
      <c r="AI523"/>
      <c r="AJ523"/>
      <c r="AK523"/>
    </row>
    <row r="524" spans="1:37" s="122" customFormat="1">
      <c r="A524"/>
      <c r="B524"/>
      <c r="C524" s="5"/>
      <c r="D524"/>
      <c r="E524"/>
      <c r="F524" s="5"/>
      <c r="G524"/>
      <c r="H524"/>
      <c r="I524"/>
      <c r="J524" s="294"/>
      <c r="K524" s="294"/>
      <c r="L524"/>
      <c r="M524"/>
      <c r="N524" s="294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/>
      <c r="AB524"/>
      <c r="AC524"/>
      <c r="AD524"/>
      <c r="AE524"/>
      <c r="AF524"/>
      <c r="AG524"/>
      <c r="AH524"/>
      <c r="AI524"/>
      <c r="AJ524"/>
      <c r="AK524"/>
    </row>
    <row r="525" spans="1:37" s="122" customFormat="1">
      <c r="A525"/>
      <c r="B525"/>
      <c r="C525" s="5"/>
      <c r="D525"/>
      <c r="E525"/>
      <c r="F525" s="5"/>
      <c r="G525"/>
      <c r="H525"/>
      <c r="I525"/>
      <c r="J525" s="294"/>
      <c r="K525" s="294"/>
      <c r="L525"/>
      <c r="M525"/>
      <c r="N525" s="294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/>
      <c r="AB525"/>
      <c r="AC525"/>
      <c r="AD525"/>
      <c r="AE525"/>
      <c r="AF525"/>
      <c r="AG525"/>
      <c r="AH525"/>
      <c r="AI525"/>
      <c r="AJ525"/>
      <c r="AK525"/>
    </row>
    <row r="526" spans="1:37" s="122" customFormat="1">
      <c r="A526"/>
      <c r="B526"/>
      <c r="C526" s="5"/>
      <c r="D526"/>
      <c r="E526"/>
      <c r="F526" s="5"/>
      <c r="G526"/>
      <c r="H526"/>
      <c r="I526"/>
      <c r="J526" s="294"/>
      <c r="K526" s="294"/>
      <c r="L526"/>
      <c r="M526"/>
      <c r="N526" s="294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/>
      <c r="AB526"/>
      <c r="AC526"/>
      <c r="AD526"/>
      <c r="AE526"/>
      <c r="AF526"/>
      <c r="AG526"/>
      <c r="AH526"/>
      <c r="AI526"/>
      <c r="AJ526"/>
      <c r="AK526"/>
    </row>
    <row r="527" spans="1:37" s="122" customFormat="1">
      <c r="A527"/>
      <c r="B527"/>
      <c r="C527" s="5"/>
      <c r="D527"/>
      <c r="E527"/>
      <c r="F527" s="5"/>
      <c r="G527"/>
      <c r="H527"/>
      <c r="I527"/>
      <c r="J527" s="294"/>
      <c r="K527" s="294"/>
      <c r="L527"/>
      <c r="M527"/>
      <c r="N527" s="294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/>
      <c r="AB527"/>
      <c r="AC527"/>
      <c r="AD527"/>
      <c r="AE527"/>
      <c r="AF527"/>
      <c r="AG527"/>
      <c r="AH527"/>
      <c r="AI527"/>
      <c r="AJ527"/>
      <c r="AK527"/>
    </row>
    <row r="528" spans="1:37" s="122" customFormat="1">
      <c r="A528"/>
      <c r="B528"/>
      <c r="C528" s="5"/>
      <c r="D528"/>
      <c r="E528"/>
      <c r="F528" s="5"/>
      <c r="G528"/>
      <c r="H528"/>
      <c r="I528"/>
      <c r="J528" s="294"/>
      <c r="K528" s="294"/>
      <c r="L528"/>
      <c r="M528"/>
      <c r="N528" s="294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/>
      <c r="AB528"/>
      <c r="AC528"/>
      <c r="AD528"/>
      <c r="AE528"/>
      <c r="AF528"/>
      <c r="AG528"/>
      <c r="AH528"/>
      <c r="AI528"/>
      <c r="AJ528"/>
      <c r="AK528"/>
    </row>
    <row r="529" spans="1:37" s="122" customFormat="1">
      <c r="A529"/>
      <c r="B529"/>
      <c r="C529" s="5"/>
      <c r="D529"/>
      <c r="E529"/>
      <c r="F529" s="5"/>
      <c r="G529"/>
      <c r="H529"/>
      <c r="I529"/>
      <c r="J529" s="294"/>
      <c r="K529" s="294"/>
      <c r="L529"/>
      <c r="M529"/>
      <c r="N529" s="294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/>
      <c r="AB529"/>
      <c r="AC529"/>
      <c r="AD529"/>
      <c r="AE529"/>
      <c r="AF529"/>
      <c r="AG529"/>
      <c r="AH529"/>
      <c r="AI529"/>
      <c r="AJ529"/>
      <c r="AK529"/>
    </row>
    <row r="530" spans="1:37" s="122" customFormat="1">
      <c r="A530"/>
      <c r="B530"/>
      <c r="C530" s="5"/>
      <c r="D530"/>
      <c r="E530"/>
      <c r="F530" s="5"/>
      <c r="G530"/>
      <c r="H530"/>
      <c r="I530"/>
      <c r="J530" s="294"/>
      <c r="K530" s="294"/>
      <c r="L530"/>
      <c r="M530"/>
      <c r="N530" s="294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/>
      <c r="AB530"/>
      <c r="AC530"/>
      <c r="AD530"/>
      <c r="AE530"/>
      <c r="AF530"/>
      <c r="AG530"/>
      <c r="AH530"/>
      <c r="AI530"/>
      <c r="AJ530"/>
      <c r="AK530"/>
    </row>
    <row r="531" spans="1:37" s="122" customFormat="1">
      <c r="A531"/>
      <c r="B531"/>
      <c r="C531" s="5"/>
      <c r="D531"/>
      <c r="E531"/>
      <c r="F531" s="5"/>
      <c r="G531"/>
      <c r="H531"/>
      <c r="I531"/>
      <c r="J531" s="294"/>
      <c r="K531" s="294"/>
      <c r="L531"/>
      <c r="M531"/>
      <c r="N531" s="294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/>
      <c r="AB531"/>
      <c r="AC531"/>
      <c r="AD531"/>
      <c r="AE531"/>
      <c r="AF531"/>
      <c r="AG531"/>
      <c r="AH531"/>
      <c r="AI531"/>
      <c r="AJ531"/>
      <c r="AK531"/>
    </row>
    <row r="532" spans="1:37" s="122" customFormat="1">
      <c r="A532"/>
      <c r="B532"/>
      <c r="C532" s="5"/>
      <c r="D532"/>
      <c r="E532"/>
      <c r="F532" s="5"/>
      <c r="G532"/>
      <c r="H532"/>
      <c r="I532"/>
      <c r="J532" s="294"/>
      <c r="K532" s="294"/>
      <c r="L532"/>
      <c r="M532"/>
      <c r="N532" s="294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/>
      <c r="AB532"/>
      <c r="AC532"/>
      <c r="AD532"/>
      <c r="AE532"/>
      <c r="AF532"/>
      <c r="AG532"/>
      <c r="AH532"/>
      <c r="AI532"/>
      <c r="AJ532"/>
      <c r="AK532"/>
    </row>
    <row r="533" spans="1:37" s="122" customFormat="1">
      <c r="A533"/>
      <c r="B533"/>
      <c r="C533" s="5"/>
      <c r="D533"/>
      <c r="E533"/>
      <c r="F533" s="5"/>
      <c r="G533"/>
      <c r="H533"/>
      <c r="I533"/>
      <c r="J533" s="294"/>
      <c r="K533" s="294"/>
      <c r="L533"/>
      <c r="M533"/>
      <c r="N533" s="294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/>
      <c r="AB533"/>
      <c r="AC533"/>
      <c r="AD533"/>
      <c r="AE533"/>
      <c r="AF533"/>
      <c r="AG533"/>
      <c r="AH533"/>
      <c r="AI533"/>
      <c r="AJ533"/>
      <c r="AK533"/>
    </row>
    <row r="534" spans="1:37" s="122" customFormat="1">
      <c r="A534"/>
      <c r="B534"/>
      <c r="C534" s="5"/>
      <c r="D534"/>
      <c r="E534"/>
      <c r="F534" s="5"/>
      <c r="G534"/>
      <c r="H534"/>
      <c r="I534"/>
      <c r="J534" s="294"/>
      <c r="K534" s="294"/>
      <c r="L534"/>
      <c r="M534"/>
      <c r="N534" s="294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/>
      <c r="AB534"/>
      <c r="AC534"/>
      <c r="AD534"/>
      <c r="AE534"/>
      <c r="AF534"/>
      <c r="AG534"/>
      <c r="AH534"/>
      <c r="AI534"/>
      <c r="AJ534"/>
      <c r="AK534"/>
    </row>
    <row r="535" spans="1:37" s="122" customFormat="1">
      <c r="A535"/>
      <c r="B535"/>
      <c r="C535" s="5"/>
      <c r="D535"/>
      <c r="E535"/>
      <c r="F535" s="5"/>
      <c r="G535"/>
      <c r="H535"/>
      <c r="I535"/>
      <c r="J535" s="294"/>
      <c r="K535" s="294"/>
      <c r="L535"/>
      <c r="M535"/>
      <c r="N535" s="294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/>
      <c r="AB535"/>
      <c r="AC535"/>
      <c r="AD535"/>
      <c r="AE535"/>
      <c r="AF535"/>
      <c r="AG535"/>
      <c r="AH535"/>
      <c r="AI535"/>
      <c r="AJ535"/>
      <c r="AK535"/>
    </row>
    <row r="536" spans="1:37" s="122" customFormat="1">
      <c r="A536"/>
      <c r="B536"/>
      <c r="C536" s="5"/>
      <c r="D536"/>
      <c r="E536"/>
      <c r="F536" s="5"/>
      <c r="G536"/>
      <c r="H536"/>
      <c r="I536"/>
      <c r="J536" s="294"/>
      <c r="K536" s="294"/>
      <c r="L536"/>
      <c r="M536"/>
      <c r="N536" s="294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/>
      <c r="AB536"/>
      <c r="AC536"/>
      <c r="AD536"/>
      <c r="AE536"/>
      <c r="AF536"/>
      <c r="AG536"/>
      <c r="AH536"/>
      <c r="AI536"/>
      <c r="AJ536"/>
      <c r="AK536"/>
    </row>
    <row r="537" spans="1:37" s="122" customFormat="1">
      <c r="A537"/>
      <c r="B537"/>
      <c r="C537" s="5"/>
      <c r="D537"/>
      <c r="E537"/>
      <c r="F537" s="5"/>
      <c r="G537"/>
      <c r="H537"/>
      <c r="I537"/>
      <c r="J537" s="294"/>
      <c r="K537" s="294"/>
      <c r="L537"/>
      <c r="M537"/>
      <c r="N537" s="294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/>
      <c r="AB537"/>
      <c r="AC537"/>
      <c r="AD537"/>
      <c r="AE537"/>
      <c r="AF537"/>
      <c r="AG537"/>
      <c r="AH537"/>
      <c r="AI537"/>
      <c r="AJ537"/>
      <c r="AK537"/>
    </row>
    <row r="538" spans="1:37" s="122" customFormat="1">
      <c r="A538"/>
      <c r="B538"/>
      <c r="C538" s="5"/>
      <c r="D538"/>
      <c r="E538"/>
      <c r="F538" s="5"/>
      <c r="G538"/>
      <c r="H538"/>
      <c r="I538"/>
      <c r="J538" s="294"/>
      <c r="K538" s="294"/>
      <c r="L538"/>
      <c r="M538"/>
      <c r="N538" s="294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/>
      <c r="AB538"/>
      <c r="AC538"/>
      <c r="AD538"/>
      <c r="AE538"/>
      <c r="AF538"/>
      <c r="AG538"/>
      <c r="AH538"/>
      <c r="AI538"/>
      <c r="AJ538"/>
      <c r="AK538"/>
    </row>
    <row r="539" spans="1:37" s="122" customFormat="1">
      <c r="A539"/>
      <c r="B539"/>
      <c r="C539" s="5"/>
      <c r="D539"/>
      <c r="E539"/>
      <c r="F539" s="5"/>
      <c r="G539"/>
      <c r="H539"/>
      <c r="I539"/>
      <c r="J539" s="294"/>
      <c r="K539" s="294"/>
      <c r="L539"/>
      <c r="M539"/>
      <c r="N539" s="294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/>
      <c r="AB539"/>
      <c r="AC539"/>
      <c r="AD539"/>
      <c r="AE539"/>
      <c r="AF539"/>
      <c r="AG539"/>
      <c r="AH539"/>
      <c r="AI539"/>
      <c r="AJ539"/>
      <c r="AK539"/>
    </row>
    <row r="540" spans="1:37" s="122" customFormat="1">
      <c r="A540"/>
      <c r="B540"/>
      <c r="C540" s="5"/>
      <c r="D540"/>
      <c r="E540"/>
      <c r="F540" s="5"/>
      <c r="G540"/>
      <c r="H540"/>
      <c r="I540"/>
      <c r="J540" s="294"/>
      <c r="K540" s="294"/>
      <c r="L540"/>
      <c r="M540"/>
      <c r="N540" s="294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/>
      <c r="AB540"/>
      <c r="AC540"/>
      <c r="AD540"/>
      <c r="AE540"/>
      <c r="AF540"/>
      <c r="AG540"/>
      <c r="AH540"/>
      <c r="AI540"/>
      <c r="AJ540"/>
      <c r="AK540"/>
    </row>
    <row r="541" spans="1:37" s="122" customFormat="1">
      <c r="A541"/>
      <c r="B541"/>
      <c r="C541" s="5"/>
      <c r="D541"/>
      <c r="E541"/>
      <c r="F541" s="5"/>
      <c r="G541"/>
      <c r="H541"/>
      <c r="I541"/>
      <c r="J541" s="294"/>
      <c r="K541" s="294"/>
      <c r="L541"/>
      <c r="M541"/>
      <c r="N541" s="294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/>
      <c r="AB541"/>
      <c r="AC541"/>
      <c r="AD541"/>
      <c r="AE541"/>
      <c r="AF541"/>
      <c r="AG541"/>
      <c r="AH541"/>
      <c r="AI541"/>
      <c r="AJ541"/>
      <c r="AK541"/>
    </row>
    <row r="542" spans="1:37" s="122" customFormat="1">
      <c r="A542"/>
      <c r="B542"/>
      <c r="C542" s="5"/>
      <c r="D542"/>
      <c r="E542"/>
      <c r="F542" s="5"/>
      <c r="G542"/>
      <c r="H542"/>
      <c r="I542"/>
      <c r="J542" s="294"/>
      <c r="K542" s="294"/>
      <c r="L542"/>
      <c r="M542"/>
      <c r="N542" s="294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/>
      <c r="AB542"/>
      <c r="AC542"/>
      <c r="AD542"/>
      <c r="AE542"/>
      <c r="AF542"/>
      <c r="AG542"/>
      <c r="AH542"/>
      <c r="AI542"/>
      <c r="AJ542"/>
      <c r="AK542"/>
    </row>
    <row r="543" spans="1:37" s="122" customFormat="1">
      <c r="A543"/>
      <c r="B543"/>
      <c r="C543" s="5"/>
      <c r="D543"/>
      <c r="E543"/>
      <c r="F543" s="5"/>
      <c r="G543"/>
      <c r="H543"/>
      <c r="I543"/>
      <c r="J543" s="294"/>
      <c r="K543" s="294"/>
      <c r="L543"/>
      <c r="M543"/>
      <c r="N543" s="294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/>
      <c r="AB543"/>
      <c r="AC543"/>
      <c r="AD543"/>
      <c r="AE543"/>
      <c r="AF543"/>
      <c r="AG543"/>
      <c r="AH543"/>
      <c r="AI543"/>
      <c r="AJ543"/>
      <c r="AK543"/>
    </row>
    <row r="544" spans="1:37" s="122" customFormat="1">
      <c r="A544"/>
      <c r="B544"/>
      <c r="C544" s="5"/>
      <c r="D544"/>
      <c r="E544"/>
      <c r="F544" s="5"/>
      <c r="G544"/>
      <c r="H544"/>
      <c r="I544"/>
      <c r="J544" s="294"/>
      <c r="K544" s="294"/>
      <c r="L544"/>
      <c r="M544"/>
      <c r="N544" s="294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/>
      <c r="AB544"/>
      <c r="AC544"/>
      <c r="AD544"/>
      <c r="AE544"/>
      <c r="AF544"/>
      <c r="AG544"/>
      <c r="AH544"/>
      <c r="AI544"/>
      <c r="AJ544"/>
      <c r="AK544"/>
    </row>
    <row r="545" spans="1:37" s="122" customFormat="1">
      <c r="A545"/>
      <c r="B545"/>
      <c r="C545" s="5"/>
      <c r="D545"/>
      <c r="E545"/>
      <c r="F545" s="5"/>
      <c r="G545"/>
      <c r="H545"/>
      <c r="I545"/>
      <c r="J545" s="294"/>
      <c r="K545" s="294"/>
      <c r="L545"/>
      <c r="M545"/>
      <c r="N545" s="294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/>
      <c r="AB545"/>
      <c r="AC545"/>
      <c r="AD545"/>
      <c r="AE545"/>
      <c r="AF545"/>
      <c r="AG545"/>
      <c r="AH545"/>
      <c r="AI545"/>
      <c r="AJ545"/>
      <c r="AK545"/>
    </row>
    <row r="546" spans="1:37" s="122" customFormat="1">
      <c r="A546"/>
      <c r="B546"/>
      <c r="C546" s="5"/>
      <c r="D546"/>
      <c r="E546"/>
      <c r="F546" s="5"/>
      <c r="G546"/>
      <c r="H546"/>
      <c r="I546"/>
      <c r="J546" s="294"/>
      <c r="K546" s="294"/>
      <c r="L546"/>
      <c r="M546"/>
      <c r="N546" s="294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/>
      <c r="AB546"/>
      <c r="AC546"/>
      <c r="AD546"/>
      <c r="AE546"/>
      <c r="AF546"/>
      <c r="AG546"/>
      <c r="AH546"/>
      <c r="AI546"/>
      <c r="AJ546"/>
      <c r="AK546"/>
    </row>
    <row r="547" spans="1:37" s="122" customFormat="1">
      <c r="A547"/>
      <c r="B547"/>
      <c r="C547" s="5"/>
      <c r="D547"/>
      <c r="E547"/>
      <c r="F547" s="5"/>
      <c r="G547"/>
      <c r="H547"/>
      <c r="I547"/>
      <c r="J547" s="294"/>
      <c r="K547" s="294"/>
      <c r="L547"/>
      <c r="M547"/>
      <c r="N547" s="294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/>
      <c r="AB547"/>
      <c r="AC547"/>
      <c r="AD547"/>
      <c r="AE547"/>
      <c r="AF547"/>
      <c r="AG547"/>
      <c r="AH547"/>
      <c r="AI547"/>
      <c r="AJ547"/>
      <c r="AK547"/>
    </row>
    <row r="548" spans="1:37" s="122" customFormat="1">
      <c r="A548"/>
      <c r="B548"/>
      <c r="C548" s="5"/>
      <c r="D548"/>
      <c r="E548"/>
      <c r="F548" s="5"/>
      <c r="G548"/>
      <c r="H548"/>
      <c r="I548"/>
      <c r="J548" s="294"/>
      <c r="K548" s="294"/>
      <c r="L548"/>
      <c r="M548"/>
      <c r="N548" s="294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/>
      <c r="AB548"/>
      <c r="AC548"/>
      <c r="AD548"/>
      <c r="AE548"/>
      <c r="AF548"/>
      <c r="AG548"/>
      <c r="AH548"/>
      <c r="AI548"/>
      <c r="AJ548"/>
      <c r="AK548"/>
    </row>
    <row r="549" spans="1:37" s="122" customFormat="1">
      <c r="A549"/>
      <c r="B549"/>
      <c r="C549" s="5"/>
      <c r="D549"/>
      <c r="E549"/>
      <c r="F549" s="5"/>
      <c r="G549"/>
      <c r="H549"/>
      <c r="I549"/>
      <c r="J549" s="294"/>
      <c r="K549" s="294"/>
      <c r="L549"/>
      <c r="M549"/>
      <c r="N549" s="294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/>
      <c r="AB549"/>
      <c r="AC549"/>
      <c r="AD549"/>
      <c r="AE549"/>
      <c r="AF549"/>
      <c r="AG549"/>
      <c r="AH549"/>
      <c r="AI549"/>
      <c r="AJ549"/>
      <c r="AK549"/>
    </row>
    <row r="550" spans="1:37" s="122" customFormat="1">
      <c r="A550"/>
      <c r="B550"/>
      <c r="C550" s="5"/>
      <c r="D550"/>
      <c r="E550"/>
      <c r="F550" s="5"/>
      <c r="G550"/>
      <c r="H550"/>
      <c r="I550"/>
      <c r="J550" s="294"/>
      <c r="K550" s="294"/>
      <c r="L550"/>
      <c r="M550"/>
      <c r="N550" s="294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/>
      <c r="AB550"/>
      <c r="AC550"/>
      <c r="AD550"/>
      <c r="AE550"/>
      <c r="AF550"/>
      <c r="AG550"/>
      <c r="AH550"/>
      <c r="AI550"/>
      <c r="AJ550"/>
      <c r="AK550"/>
    </row>
    <row r="551" spans="1:37" s="122" customFormat="1">
      <c r="A551"/>
      <c r="B551"/>
      <c r="C551" s="5"/>
      <c r="D551"/>
      <c r="E551"/>
      <c r="F551" s="5"/>
      <c r="G551"/>
      <c r="H551"/>
      <c r="I551"/>
      <c r="J551" s="294"/>
      <c r="K551" s="294"/>
      <c r="L551"/>
      <c r="M551"/>
      <c r="N551" s="294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/>
      <c r="AB551"/>
      <c r="AC551"/>
      <c r="AD551"/>
      <c r="AE551"/>
      <c r="AF551"/>
      <c r="AG551"/>
      <c r="AH551"/>
      <c r="AI551"/>
      <c r="AJ551"/>
      <c r="AK551"/>
    </row>
    <row r="552" spans="1:37" s="122" customFormat="1">
      <c r="A552"/>
      <c r="B552"/>
      <c r="C552" s="5"/>
      <c r="D552"/>
      <c r="E552"/>
      <c r="F552" s="5"/>
      <c r="G552"/>
      <c r="H552"/>
      <c r="I552"/>
      <c r="J552" s="294"/>
      <c r="K552" s="294"/>
      <c r="L552"/>
      <c r="M552"/>
      <c r="N552" s="294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/>
      <c r="AB552"/>
      <c r="AC552"/>
      <c r="AD552"/>
      <c r="AE552"/>
      <c r="AF552"/>
      <c r="AG552"/>
      <c r="AH552"/>
      <c r="AI552"/>
      <c r="AJ552"/>
      <c r="AK552"/>
    </row>
    <row r="553" spans="1:37" s="122" customFormat="1">
      <c r="A553"/>
      <c r="B553"/>
      <c r="C553" s="5"/>
      <c r="D553"/>
      <c r="E553"/>
      <c r="F553" s="5"/>
      <c r="G553"/>
      <c r="H553"/>
      <c r="I553"/>
      <c r="J553" s="294"/>
      <c r="K553" s="294"/>
      <c r="L553"/>
      <c r="M553"/>
      <c r="N553" s="294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/>
      <c r="AB553"/>
      <c r="AC553"/>
      <c r="AD553"/>
      <c r="AE553"/>
      <c r="AF553"/>
      <c r="AG553"/>
      <c r="AH553"/>
      <c r="AI553"/>
      <c r="AJ553"/>
      <c r="AK553"/>
    </row>
    <row r="554" spans="1:37" s="122" customFormat="1">
      <c r="A554"/>
      <c r="B554"/>
      <c r="C554" s="5"/>
      <c r="D554"/>
      <c r="E554"/>
      <c r="F554" s="5"/>
      <c r="G554"/>
      <c r="H554"/>
      <c r="I554"/>
      <c r="J554" s="294"/>
      <c r="K554" s="294"/>
      <c r="L554"/>
      <c r="M554"/>
      <c r="N554" s="294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/>
      <c r="AB554"/>
      <c r="AC554"/>
      <c r="AD554"/>
      <c r="AE554"/>
      <c r="AF554"/>
      <c r="AG554"/>
      <c r="AH554"/>
      <c r="AI554"/>
      <c r="AJ554"/>
      <c r="AK554"/>
    </row>
    <row r="555" spans="1:37" s="122" customFormat="1">
      <c r="A555"/>
      <c r="B555"/>
      <c r="C555" s="5"/>
      <c r="D555"/>
      <c r="E555"/>
      <c r="F555" s="5"/>
      <c r="G555"/>
      <c r="H555"/>
      <c r="I555"/>
      <c r="J555" s="294"/>
      <c r="K555" s="294"/>
      <c r="L555"/>
      <c r="M555"/>
      <c r="N555" s="294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/>
      <c r="AB555"/>
      <c r="AC555"/>
      <c r="AD555"/>
      <c r="AE555"/>
      <c r="AF555"/>
      <c r="AG555"/>
      <c r="AH555"/>
      <c r="AI555"/>
      <c r="AJ555"/>
      <c r="AK555"/>
    </row>
    <row r="556" spans="1:37" s="122" customFormat="1">
      <c r="A556"/>
      <c r="B556"/>
      <c r="C556" s="5"/>
      <c r="D556"/>
      <c r="E556"/>
      <c r="F556" s="5"/>
      <c r="G556"/>
      <c r="H556"/>
      <c r="I556"/>
      <c r="J556" s="294"/>
      <c r="K556" s="294"/>
      <c r="L556"/>
      <c r="M556"/>
      <c r="N556" s="294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/>
      <c r="AB556"/>
      <c r="AC556"/>
      <c r="AD556"/>
      <c r="AE556"/>
      <c r="AF556"/>
      <c r="AG556"/>
      <c r="AH556"/>
      <c r="AI556"/>
      <c r="AJ556"/>
      <c r="AK556"/>
    </row>
    <row r="557" spans="1:37" s="122" customFormat="1">
      <c r="A557"/>
      <c r="B557"/>
      <c r="C557" s="5"/>
      <c r="D557"/>
      <c r="E557"/>
      <c r="F557" s="5"/>
      <c r="G557"/>
      <c r="H557"/>
      <c r="I557"/>
      <c r="J557" s="294"/>
      <c r="K557" s="294"/>
      <c r="L557"/>
      <c r="M557"/>
      <c r="N557" s="294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/>
      <c r="AB557"/>
      <c r="AC557"/>
      <c r="AD557"/>
      <c r="AE557"/>
      <c r="AF557"/>
      <c r="AG557"/>
      <c r="AH557"/>
      <c r="AI557"/>
      <c r="AJ557"/>
      <c r="AK557"/>
    </row>
    <row r="558" spans="1:37" s="122" customFormat="1">
      <c r="A558"/>
      <c r="B558"/>
      <c r="C558" s="5"/>
      <c r="D558"/>
      <c r="E558"/>
      <c r="F558" s="5"/>
      <c r="G558"/>
      <c r="H558"/>
      <c r="I558"/>
      <c r="J558" s="294"/>
      <c r="K558" s="294"/>
      <c r="L558"/>
      <c r="M558"/>
      <c r="N558" s="294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/>
      <c r="AB558"/>
      <c r="AC558"/>
      <c r="AD558"/>
      <c r="AE558"/>
      <c r="AF558"/>
      <c r="AG558"/>
      <c r="AH558"/>
      <c r="AI558"/>
      <c r="AJ558"/>
      <c r="AK558"/>
    </row>
    <row r="559" spans="1:37" s="122" customFormat="1">
      <c r="A559"/>
      <c r="B559"/>
      <c r="C559" s="5"/>
      <c r="D559"/>
      <c r="E559"/>
      <c r="F559" s="5"/>
      <c r="G559"/>
      <c r="H559"/>
      <c r="I559"/>
      <c r="J559" s="294"/>
      <c r="K559" s="294"/>
      <c r="L559"/>
      <c r="M559"/>
      <c r="N559" s="294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/>
      <c r="AB559"/>
      <c r="AC559"/>
      <c r="AD559"/>
      <c r="AE559"/>
      <c r="AF559"/>
      <c r="AG559"/>
      <c r="AH559"/>
      <c r="AI559"/>
      <c r="AJ559"/>
      <c r="AK559"/>
    </row>
    <row r="560" spans="1:37" s="122" customFormat="1">
      <c r="A560"/>
      <c r="B560"/>
      <c r="C560" s="5"/>
      <c r="D560"/>
      <c r="E560"/>
      <c r="F560" s="5"/>
      <c r="G560"/>
      <c r="H560"/>
      <c r="I560"/>
      <c r="J560" s="294"/>
      <c r="K560" s="294"/>
      <c r="L560"/>
      <c r="M560"/>
      <c r="N560" s="294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/>
      <c r="AB560"/>
      <c r="AC560"/>
      <c r="AD560"/>
      <c r="AE560"/>
      <c r="AF560"/>
      <c r="AG560"/>
      <c r="AH560"/>
      <c r="AI560"/>
      <c r="AJ560"/>
      <c r="AK560"/>
    </row>
    <row r="561" spans="1:37" s="122" customFormat="1">
      <c r="A561"/>
      <c r="B561"/>
      <c r="C561" s="5"/>
      <c r="D561"/>
      <c r="E561"/>
      <c r="F561" s="5"/>
      <c r="G561"/>
      <c r="H561"/>
      <c r="I561"/>
      <c r="J561" s="294"/>
      <c r="K561" s="294"/>
      <c r="L561"/>
      <c r="M561"/>
      <c r="N561" s="294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/>
      <c r="AB561"/>
      <c r="AC561"/>
      <c r="AD561"/>
      <c r="AE561"/>
      <c r="AF561"/>
      <c r="AG561"/>
      <c r="AH561"/>
      <c r="AI561"/>
      <c r="AJ561"/>
      <c r="AK561"/>
    </row>
    <row r="562" spans="1:37" s="122" customFormat="1">
      <c r="A562"/>
      <c r="B562"/>
      <c r="C562" s="5"/>
      <c r="D562"/>
      <c r="E562"/>
      <c r="F562" s="5"/>
      <c r="G562"/>
      <c r="H562"/>
      <c r="I562"/>
      <c r="J562" s="294"/>
      <c r="K562" s="294"/>
      <c r="L562"/>
      <c r="M562"/>
      <c r="N562" s="294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/>
      <c r="AB562"/>
      <c r="AC562"/>
      <c r="AD562"/>
      <c r="AE562"/>
      <c r="AF562"/>
      <c r="AG562"/>
      <c r="AH562"/>
      <c r="AI562"/>
      <c r="AJ562"/>
      <c r="AK562"/>
    </row>
    <row r="563" spans="1:37" s="122" customFormat="1">
      <c r="A563"/>
      <c r="B563"/>
      <c r="C563" s="5"/>
      <c r="D563"/>
      <c r="E563"/>
      <c r="F563" s="5"/>
      <c r="G563"/>
      <c r="H563"/>
      <c r="I563"/>
      <c r="J563" s="294"/>
      <c r="K563" s="294"/>
      <c r="L563"/>
      <c r="M563"/>
      <c r="N563" s="294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/>
      <c r="AB563"/>
      <c r="AC563"/>
      <c r="AD563"/>
      <c r="AE563"/>
      <c r="AF563"/>
      <c r="AG563"/>
      <c r="AH563"/>
      <c r="AI563"/>
      <c r="AJ563"/>
      <c r="AK563"/>
    </row>
    <row r="564" spans="1:37" s="122" customFormat="1">
      <c r="A564"/>
      <c r="B564"/>
      <c r="C564" s="5"/>
      <c r="D564"/>
      <c r="E564"/>
      <c r="F564" s="5"/>
      <c r="G564"/>
      <c r="H564"/>
      <c r="I564"/>
      <c r="J564" s="294"/>
      <c r="K564" s="294"/>
      <c r="L564"/>
      <c r="M564"/>
      <c r="N564" s="294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/>
      <c r="AB564"/>
      <c r="AC564"/>
      <c r="AD564"/>
      <c r="AE564"/>
      <c r="AF564"/>
      <c r="AG564"/>
      <c r="AH564"/>
      <c r="AI564"/>
      <c r="AJ564"/>
      <c r="AK564"/>
    </row>
    <row r="565" spans="1:37" s="122" customFormat="1">
      <c r="A565"/>
      <c r="B565"/>
      <c r="C565" s="5"/>
      <c r="D565"/>
      <c r="E565"/>
      <c r="F565" s="5"/>
      <c r="G565"/>
      <c r="H565"/>
      <c r="I565"/>
      <c r="J565" s="294"/>
      <c r="K565" s="294"/>
      <c r="L565"/>
      <c r="M565"/>
      <c r="N565" s="294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/>
      <c r="AB565"/>
      <c r="AC565"/>
      <c r="AD565"/>
      <c r="AE565"/>
      <c r="AF565"/>
      <c r="AG565"/>
      <c r="AH565"/>
      <c r="AI565"/>
      <c r="AJ565"/>
      <c r="AK565"/>
    </row>
    <row r="566" spans="1:37" s="122" customFormat="1">
      <c r="A566"/>
      <c r="B566"/>
      <c r="C566" s="5"/>
      <c r="D566"/>
      <c r="E566"/>
      <c r="F566" s="5"/>
      <c r="G566"/>
      <c r="H566"/>
      <c r="I566"/>
      <c r="J566" s="294"/>
      <c r="K566" s="294"/>
      <c r="L566"/>
      <c r="M566"/>
      <c r="N566" s="294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/>
      <c r="AB566"/>
      <c r="AC566"/>
      <c r="AD566"/>
      <c r="AE566"/>
      <c r="AF566"/>
      <c r="AG566"/>
      <c r="AH566"/>
      <c r="AI566"/>
      <c r="AJ566"/>
      <c r="AK566"/>
    </row>
    <row r="567" spans="1:37" s="122" customFormat="1">
      <c r="A567"/>
      <c r="B567"/>
      <c r="C567" s="5"/>
      <c r="D567"/>
      <c r="E567"/>
      <c r="F567" s="5"/>
      <c r="G567"/>
      <c r="H567"/>
      <c r="I567"/>
      <c r="J567" s="294"/>
      <c r="K567" s="294"/>
      <c r="L567"/>
      <c r="M567"/>
      <c r="N567" s="294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/>
      <c r="AB567"/>
      <c r="AC567"/>
      <c r="AD567"/>
      <c r="AE567"/>
      <c r="AF567"/>
      <c r="AG567"/>
      <c r="AH567"/>
      <c r="AI567"/>
      <c r="AJ567"/>
      <c r="AK567"/>
    </row>
    <row r="568" spans="1:37" s="122" customFormat="1">
      <c r="A568"/>
      <c r="B568"/>
      <c r="C568" s="5"/>
      <c r="D568"/>
      <c r="E568"/>
      <c r="F568" s="5"/>
      <c r="G568"/>
      <c r="H568"/>
      <c r="I568"/>
      <c r="J568" s="294"/>
      <c r="K568" s="294"/>
      <c r="L568"/>
      <c r="M568"/>
      <c r="N568" s="294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/>
      <c r="AB568"/>
      <c r="AC568"/>
      <c r="AD568"/>
      <c r="AE568"/>
      <c r="AF568"/>
      <c r="AG568"/>
      <c r="AH568"/>
      <c r="AI568"/>
      <c r="AJ568"/>
      <c r="AK568"/>
    </row>
    <row r="569" spans="1:37" s="122" customFormat="1">
      <c r="A569"/>
      <c r="B569"/>
      <c r="C569" s="5"/>
      <c r="D569"/>
      <c r="E569"/>
      <c r="F569" s="5"/>
      <c r="G569"/>
      <c r="H569"/>
      <c r="I569"/>
      <c r="J569" s="294"/>
      <c r="K569" s="294"/>
      <c r="L569"/>
      <c r="M569"/>
      <c r="N569" s="294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/>
      <c r="AB569"/>
      <c r="AC569"/>
      <c r="AD569"/>
      <c r="AE569"/>
      <c r="AF569"/>
      <c r="AG569"/>
      <c r="AH569"/>
      <c r="AI569"/>
      <c r="AJ569"/>
      <c r="AK569"/>
    </row>
    <row r="570" spans="1:37" s="122" customFormat="1">
      <c r="A570"/>
      <c r="B570"/>
      <c r="C570" s="5"/>
      <c r="D570"/>
      <c r="E570"/>
      <c r="F570" s="5"/>
      <c r="G570"/>
      <c r="H570"/>
      <c r="I570"/>
      <c r="J570" s="294"/>
      <c r="K570" s="294"/>
      <c r="L570"/>
      <c r="M570"/>
      <c r="N570" s="294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/>
      <c r="AB570"/>
      <c r="AC570"/>
      <c r="AD570"/>
      <c r="AE570"/>
      <c r="AF570"/>
      <c r="AG570"/>
      <c r="AH570"/>
      <c r="AI570"/>
      <c r="AJ570"/>
      <c r="AK570"/>
    </row>
    <row r="571" spans="1:37" s="122" customFormat="1">
      <c r="A571"/>
      <c r="B571"/>
      <c r="C571" s="5"/>
      <c r="D571"/>
      <c r="E571"/>
      <c r="F571" s="5"/>
      <c r="G571"/>
      <c r="H571"/>
      <c r="I571"/>
      <c r="J571" s="294"/>
      <c r="K571" s="294"/>
      <c r="L571"/>
      <c r="M571"/>
      <c r="N571" s="294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/>
      <c r="AB571"/>
      <c r="AC571"/>
      <c r="AD571"/>
      <c r="AE571"/>
      <c r="AF571"/>
      <c r="AG571"/>
      <c r="AH571"/>
      <c r="AI571"/>
      <c r="AJ571"/>
      <c r="AK571"/>
    </row>
    <row r="572" spans="1:37" s="122" customFormat="1">
      <c r="A572"/>
      <c r="B572"/>
      <c r="C572" s="5"/>
      <c r="D572"/>
      <c r="E572"/>
      <c r="F572" s="5"/>
      <c r="G572"/>
      <c r="H572"/>
      <c r="I572"/>
      <c r="J572" s="294"/>
      <c r="K572" s="294"/>
      <c r="L572"/>
      <c r="M572"/>
      <c r="N572" s="294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/>
      <c r="AB572"/>
      <c r="AC572"/>
      <c r="AD572"/>
      <c r="AE572"/>
      <c r="AF572"/>
      <c r="AG572"/>
      <c r="AH572"/>
      <c r="AI572"/>
      <c r="AJ572"/>
      <c r="AK572"/>
    </row>
    <row r="573" spans="1:37" s="122" customFormat="1">
      <c r="A573"/>
      <c r="B573"/>
      <c r="C573" s="5"/>
      <c r="D573"/>
      <c r="E573"/>
      <c r="F573" s="5"/>
      <c r="G573"/>
      <c r="H573"/>
      <c r="I573"/>
      <c r="J573" s="294"/>
      <c r="K573" s="294"/>
      <c r="L573"/>
      <c r="M573"/>
      <c r="N573" s="294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/>
      <c r="AB573"/>
      <c r="AC573"/>
      <c r="AD573"/>
      <c r="AE573"/>
      <c r="AF573"/>
      <c r="AG573"/>
      <c r="AH573"/>
      <c r="AI573"/>
      <c r="AJ573"/>
      <c r="AK573"/>
    </row>
    <row r="574" spans="1:37" s="122" customFormat="1">
      <c r="A574"/>
      <c r="B574"/>
      <c r="C574" s="5"/>
      <c r="D574"/>
      <c r="E574"/>
      <c r="F574" s="5"/>
      <c r="G574"/>
      <c r="H574"/>
      <c r="I574"/>
      <c r="J574" s="294"/>
      <c r="K574" s="294"/>
      <c r="L574"/>
      <c r="M574"/>
      <c r="N574" s="294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/>
      <c r="AB574"/>
      <c r="AC574"/>
      <c r="AD574"/>
      <c r="AE574"/>
      <c r="AF574"/>
      <c r="AG574"/>
      <c r="AH574"/>
      <c r="AI574"/>
      <c r="AJ574"/>
      <c r="AK574"/>
    </row>
    <row r="575" spans="1:37" s="122" customFormat="1">
      <c r="A575"/>
      <c r="B575"/>
      <c r="C575" s="5"/>
      <c r="D575"/>
      <c r="E575"/>
      <c r="F575" s="5"/>
      <c r="G575"/>
      <c r="H575"/>
      <c r="I575"/>
      <c r="J575" s="294"/>
      <c r="K575" s="294"/>
      <c r="L575"/>
      <c r="M575"/>
      <c r="N575" s="294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/>
      <c r="AB575"/>
      <c r="AC575"/>
      <c r="AD575"/>
      <c r="AE575"/>
      <c r="AF575"/>
      <c r="AG575"/>
      <c r="AH575"/>
      <c r="AI575"/>
      <c r="AJ575"/>
      <c r="AK575"/>
    </row>
    <row r="576" spans="1:37" s="122" customFormat="1">
      <c r="A576"/>
      <c r="B576"/>
      <c r="C576" s="5"/>
      <c r="D576"/>
      <c r="E576"/>
      <c r="F576" s="5"/>
      <c r="G576"/>
      <c r="H576"/>
      <c r="I576"/>
      <c r="J576" s="294"/>
      <c r="K576" s="294"/>
      <c r="L576"/>
      <c r="M576"/>
      <c r="N576" s="294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/>
      <c r="AB576"/>
      <c r="AC576"/>
      <c r="AD576"/>
      <c r="AE576"/>
      <c r="AF576"/>
      <c r="AG576"/>
      <c r="AH576"/>
      <c r="AI576"/>
      <c r="AJ576"/>
      <c r="AK576"/>
    </row>
    <row r="577" spans="1:37" s="122" customFormat="1">
      <c r="A577"/>
      <c r="B577"/>
      <c r="C577" s="5"/>
      <c r="D577"/>
      <c r="E577"/>
      <c r="F577" s="5"/>
      <c r="G577"/>
      <c r="H577"/>
      <c r="I577"/>
      <c r="J577" s="294"/>
      <c r="K577" s="294"/>
      <c r="L577"/>
      <c r="M577"/>
      <c r="N577" s="294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/>
      <c r="AB577"/>
      <c r="AC577"/>
      <c r="AD577"/>
      <c r="AE577"/>
      <c r="AF577"/>
      <c r="AG577"/>
      <c r="AH577"/>
      <c r="AI577"/>
      <c r="AJ577"/>
      <c r="AK577"/>
    </row>
    <row r="578" spans="1:37" s="122" customFormat="1">
      <c r="A578"/>
      <c r="B578"/>
      <c r="C578" s="5"/>
      <c r="D578"/>
      <c r="E578"/>
      <c r="F578" s="5"/>
      <c r="G578"/>
      <c r="H578"/>
      <c r="I578"/>
      <c r="J578" s="294"/>
      <c r="K578" s="294"/>
      <c r="L578"/>
      <c r="M578"/>
      <c r="N578" s="294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/>
      <c r="AB578"/>
      <c r="AC578"/>
      <c r="AD578"/>
      <c r="AE578"/>
      <c r="AF578"/>
      <c r="AG578"/>
      <c r="AH578"/>
      <c r="AI578"/>
      <c r="AJ578"/>
      <c r="AK578"/>
    </row>
    <row r="579" spans="1:37" s="122" customFormat="1">
      <c r="A579"/>
      <c r="B579"/>
      <c r="C579" s="5"/>
      <c r="D579"/>
      <c r="E579"/>
      <c r="F579" s="5"/>
      <c r="G579"/>
      <c r="H579"/>
      <c r="I579"/>
      <c r="J579" s="294"/>
      <c r="K579" s="294"/>
      <c r="L579"/>
      <c r="M579"/>
      <c r="N579" s="294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/>
      <c r="AB579"/>
      <c r="AC579"/>
      <c r="AD579"/>
      <c r="AE579"/>
      <c r="AF579"/>
      <c r="AG579"/>
      <c r="AH579"/>
      <c r="AI579"/>
      <c r="AJ579"/>
      <c r="AK579"/>
    </row>
    <row r="580" spans="1:37" s="122" customFormat="1">
      <c r="A580"/>
      <c r="B580"/>
      <c r="C580" s="5"/>
      <c r="D580"/>
      <c r="E580"/>
      <c r="F580" s="5"/>
      <c r="G580"/>
      <c r="H580"/>
      <c r="I580"/>
      <c r="J580" s="294"/>
      <c r="K580" s="294"/>
      <c r="L580"/>
      <c r="M580"/>
      <c r="N580" s="294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/>
      <c r="AB580"/>
      <c r="AC580"/>
      <c r="AD580"/>
      <c r="AE580"/>
      <c r="AF580"/>
      <c r="AG580"/>
      <c r="AH580"/>
      <c r="AI580"/>
      <c r="AJ580"/>
      <c r="AK580"/>
    </row>
    <row r="581" spans="1:37" s="122" customFormat="1">
      <c r="A581"/>
      <c r="B581"/>
      <c r="C581" s="5"/>
      <c r="D581"/>
      <c r="E581"/>
      <c r="F581" s="5"/>
      <c r="G581"/>
      <c r="H581"/>
      <c r="I581"/>
      <c r="J581" s="294"/>
      <c r="K581" s="294"/>
      <c r="L581"/>
      <c r="M581"/>
      <c r="N581" s="294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/>
      <c r="AB581"/>
      <c r="AC581"/>
      <c r="AD581"/>
      <c r="AE581"/>
      <c r="AF581"/>
      <c r="AG581"/>
      <c r="AH581"/>
      <c r="AI581"/>
      <c r="AJ581"/>
      <c r="AK581"/>
    </row>
    <row r="582" spans="1:37" s="122" customFormat="1">
      <c r="A582"/>
      <c r="B582"/>
      <c r="C582" s="5"/>
      <c r="D582"/>
      <c r="E582"/>
      <c r="F582" s="5"/>
      <c r="G582"/>
      <c r="H582"/>
      <c r="I582"/>
      <c r="J582" s="294"/>
      <c r="K582" s="294"/>
      <c r="L582"/>
      <c r="M582"/>
      <c r="N582" s="294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/>
      <c r="AB582"/>
      <c r="AC582"/>
      <c r="AD582"/>
      <c r="AE582"/>
      <c r="AF582"/>
      <c r="AG582"/>
      <c r="AH582"/>
      <c r="AI582"/>
      <c r="AJ582"/>
      <c r="AK582"/>
    </row>
    <row r="583" spans="1:37" s="122" customFormat="1">
      <c r="A583"/>
      <c r="B583"/>
      <c r="C583" s="5"/>
      <c r="D583"/>
      <c r="E583"/>
      <c r="F583" s="5"/>
      <c r="G583"/>
      <c r="H583"/>
      <c r="I583"/>
      <c r="J583" s="294"/>
      <c r="K583" s="294"/>
      <c r="L583"/>
      <c r="M583"/>
      <c r="N583" s="294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/>
      <c r="AB583"/>
      <c r="AC583"/>
      <c r="AD583"/>
      <c r="AE583"/>
      <c r="AF583"/>
      <c r="AG583"/>
      <c r="AH583"/>
      <c r="AI583"/>
      <c r="AJ583"/>
      <c r="AK583"/>
    </row>
    <row r="584" spans="1:37" s="122" customFormat="1">
      <c r="A584"/>
      <c r="B584"/>
      <c r="C584" s="5"/>
      <c r="D584"/>
      <c r="E584"/>
      <c r="F584" s="5"/>
      <c r="G584"/>
      <c r="H584"/>
      <c r="I584"/>
      <c r="J584" s="294"/>
      <c r="K584" s="294"/>
      <c r="L584"/>
      <c r="M584"/>
      <c r="N584" s="294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/>
      <c r="AB584"/>
      <c r="AC584"/>
      <c r="AD584"/>
      <c r="AE584"/>
      <c r="AF584"/>
      <c r="AG584"/>
      <c r="AH584"/>
      <c r="AI584"/>
      <c r="AJ584"/>
      <c r="AK584"/>
    </row>
    <row r="585" spans="1:37" s="122" customFormat="1">
      <c r="A585"/>
      <c r="B585"/>
      <c r="C585" s="5"/>
      <c r="D585"/>
      <c r="E585"/>
      <c r="F585" s="5"/>
      <c r="G585"/>
      <c r="H585"/>
      <c r="I585"/>
      <c r="J585" s="294"/>
      <c r="K585" s="294"/>
      <c r="L585"/>
      <c r="M585"/>
      <c r="N585" s="294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/>
      <c r="AB585"/>
      <c r="AC585"/>
      <c r="AD585"/>
      <c r="AE585"/>
      <c r="AF585"/>
      <c r="AG585"/>
      <c r="AH585"/>
      <c r="AI585"/>
      <c r="AJ585"/>
      <c r="AK585"/>
    </row>
    <row r="586" spans="1:37" s="122" customFormat="1">
      <c r="A586"/>
      <c r="B586"/>
      <c r="C586" s="5"/>
      <c r="D586"/>
      <c r="E586"/>
      <c r="F586" s="5"/>
      <c r="G586"/>
      <c r="H586"/>
      <c r="I586"/>
      <c r="J586" s="294"/>
      <c r="K586" s="294"/>
      <c r="L586"/>
      <c r="M586"/>
      <c r="N586" s="294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/>
      <c r="AB586"/>
      <c r="AC586"/>
      <c r="AD586"/>
      <c r="AE586"/>
      <c r="AF586"/>
      <c r="AG586"/>
      <c r="AH586"/>
      <c r="AI586"/>
      <c r="AJ586"/>
      <c r="AK586"/>
    </row>
    <row r="587" spans="1:37" s="122" customFormat="1">
      <c r="A587"/>
      <c r="B587"/>
      <c r="C587" s="5"/>
      <c r="D587"/>
      <c r="E587"/>
      <c r="F587" s="5"/>
      <c r="G587"/>
      <c r="H587"/>
      <c r="I587"/>
      <c r="J587" s="294"/>
      <c r="K587" s="294"/>
      <c r="L587"/>
      <c r="M587"/>
      <c r="N587" s="294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/>
      <c r="AB587"/>
      <c r="AC587"/>
      <c r="AD587"/>
      <c r="AE587"/>
      <c r="AF587"/>
      <c r="AG587"/>
      <c r="AH587"/>
      <c r="AI587"/>
      <c r="AJ587"/>
      <c r="AK587"/>
    </row>
    <row r="588" spans="1:37" s="122" customFormat="1">
      <c r="A588"/>
      <c r="B588"/>
      <c r="C588" s="5"/>
      <c r="D588"/>
      <c r="E588"/>
      <c r="F588" s="5"/>
      <c r="G588"/>
      <c r="H588"/>
      <c r="I588"/>
      <c r="J588" s="294"/>
      <c r="K588" s="294"/>
      <c r="L588"/>
      <c r="M588"/>
      <c r="N588" s="294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/>
      <c r="AB588"/>
      <c r="AC588"/>
      <c r="AD588"/>
      <c r="AE588"/>
      <c r="AF588"/>
      <c r="AG588"/>
      <c r="AH588"/>
      <c r="AI588"/>
      <c r="AJ588"/>
      <c r="AK588"/>
    </row>
    <row r="589" spans="1:37" s="122" customFormat="1">
      <c r="A589"/>
      <c r="B589"/>
      <c r="C589" s="5"/>
      <c r="D589"/>
      <c r="E589"/>
      <c r="F589" s="5"/>
      <c r="G589"/>
      <c r="H589"/>
      <c r="I589"/>
      <c r="J589" s="294"/>
      <c r="K589" s="294"/>
      <c r="L589"/>
      <c r="M589"/>
      <c r="N589" s="294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/>
      <c r="AB589"/>
      <c r="AC589"/>
      <c r="AD589"/>
      <c r="AE589"/>
      <c r="AF589"/>
      <c r="AG589"/>
      <c r="AH589"/>
      <c r="AI589"/>
      <c r="AJ589"/>
      <c r="AK589"/>
    </row>
    <row r="590" spans="1:37" s="122" customFormat="1">
      <c r="A590"/>
      <c r="B590"/>
      <c r="C590" s="5"/>
      <c r="D590"/>
      <c r="E590"/>
      <c r="F590" s="5"/>
      <c r="G590"/>
      <c r="H590"/>
      <c r="I590"/>
      <c r="J590" s="294"/>
      <c r="K590" s="294"/>
      <c r="L590"/>
      <c r="M590"/>
      <c r="N590" s="294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/>
      <c r="AB590"/>
      <c r="AC590"/>
      <c r="AD590"/>
      <c r="AE590"/>
      <c r="AF590"/>
      <c r="AG590"/>
      <c r="AH590"/>
      <c r="AI590"/>
      <c r="AJ590"/>
      <c r="AK590"/>
    </row>
    <row r="591" spans="1:37" s="122" customFormat="1">
      <c r="A591"/>
      <c r="B591"/>
      <c r="C591" s="5"/>
      <c r="D591"/>
      <c r="E591"/>
      <c r="F591" s="5"/>
      <c r="G591"/>
      <c r="H591"/>
      <c r="I591"/>
      <c r="J591" s="294"/>
      <c r="K591" s="294"/>
      <c r="L591"/>
      <c r="M591"/>
      <c r="N591" s="294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/>
      <c r="AB591"/>
      <c r="AC591"/>
      <c r="AD591"/>
      <c r="AE591"/>
      <c r="AF591"/>
      <c r="AG591"/>
      <c r="AH591"/>
      <c r="AI591"/>
      <c r="AJ591"/>
      <c r="AK591"/>
    </row>
    <row r="592" spans="1:37" s="122" customFormat="1">
      <c r="A592"/>
      <c r="B592"/>
      <c r="C592" s="5"/>
      <c r="D592"/>
      <c r="E592"/>
      <c r="F592" s="5"/>
      <c r="G592"/>
      <c r="H592"/>
      <c r="I592"/>
      <c r="J592" s="294"/>
      <c r="K592" s="294"/>
      <c r="L592"/>
      <c r="M592"/>
      <c r="N592" s="294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/>
      <c r="AB592"/>
      <c r="AC592"/>
      <c r="AD592"/>
      <c r="AE592"/>
      <c r="AF592"/>
      <c r="AG592"/>
      <c r="AH592"/>
      <c r="AI592"/>
      <c r="AJ592"/>
      <c r="AK592"/>
    </row>
    <row r="593" spans="1:37" s="122" customFormat="1">
      <c r="A593"/>
      <c r="B593"/>
      <c r="C593" s="5"/>
      <c r="D593"/>
      <c r="E593"/>
      <c r="F593" s="5"/>
      <c r="G593"/>
      <c r="H593"/>
      <c r="I593"/>
      <c r="J593" s="294"/>
      <c r="K593" s="294"/>
      <c r="L593"/>
      <c r="M593"/>
      <c r="N593" s="294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/>
      <c r="AB593"/>
      <c r="AC593"/>
      <c r="AD593"/>
      <c r="AE593"/>
      <c r="AF593"/>
      <c r="AG593"/>
      <c r="AH593"/>
      <c r="AI593"/>
      <c r="AJ593"/>
      <c r="AK593"/>
    </row>
    <row r="594" spans="1:37" s="122" customFormat="1">
      <c r="A594"/>
      <c r="B594"/>
      <c r="C594" s="5"/>
      <c r="D594"/>
      <c r="E594"/>
      <c r="F594" s="5"/>
      <c r="G594"/>
      <c r="H594"/>
      <c r="I594"/>
      <c r="J594" s="294"/>
      <c r="K594" s="294"/>
      <c r="L594"/>
      <c r="M594"/>
      <c r="N594" s="294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/>
      <c r="AB594"/>
      <c r="AC594"/>
      <c r="AD594"/>
      <c r="AE594"/>
      <c r="AF594"/>
      <c r="AG594"/>
      <c r="AH594"/>
      <c r="AI594"/>
      <c r="AJ594"/>
      <c r="AK594"/>
    </row>
    <row r="595" spans="1:37" s="122" customFormat="1">
      <c r="A595"/>
      <c r="B595"/>
      <c r="C595" s="5"/>
      <c r="D595"/>
      <c r="E595"/>
      <c r="F595" s="5"/>
      <c r="G595"/>
      <c r="H595"/>
      <c r="I595"/>
      <c r="J595" s="294"/>
      <c r="K595" s="294"/>
      <c r="L595"/>
      <c r="M595"/>
      <c r="N595" s="294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/>
      <c r="AB595"/>
      <c r="AC595"/>
      <c r="AD595"/>
      <c r="AE595"/>
      <c r="AF595"/>
      <c r="AG595"/>
      <c r="AH595"/>
      <c r="AI595"/>
      <c r="AJ595"/>
      <c r="AK595"/>
    </row>
    <row r="596" spans="1:37" s="122" customFormat="1">
      <c r="A596"/>
      <c r="B596"/>
      <c r="C596" s="5"/>
      <c r="D596"/>
      <c r="E596"/>
      <c r="F596" s="5"/>
      <c r="G596"/>
      <c r="H596"/>
      <c r="I596"/>
      <c r="J596" s="294"/>
      <c r="K596" s="294"/>
      <c r="L596"/>
      <c r="M596"/>
      <c r="N596" s="294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/>
      <c r="AB596"/>
      <c r="AC596"/>
      <c r="AD596"/>
      <c r="AE596"/>
      <c r="AF596"/>
      <c r="AG596"/>
      <c r="AH596"/>
      <c r="AI596"/>
      <c r="AJ596"/>
      <c r="AK596"/>
    </row>
    <row r="597" spans="1:37" s="122" customFormat="1">
      <c r="A597"/>
      <c r="B597"/>
      <c r="C597" s="5"/>
      <c r="D597"/>
      <c r="E597"/>
      <c r="F597" s="5"/>
      <c r="G597"/>
      <c r="H597"/>
      <c r="I597"/>
      <c r="J597" s="294"/>
      <c r="K597" s="294"/>
      <c r="L597"/>
      <c r="M597"/>
      <c r="N597" s="294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/>
      <c r="AB597"/>
      <c r="AC597"/>
      <c r="AD597"/>
      <c r="AE597"/>
      <c r="AF597"/>
      <c r="AG597"/>
      <c r="AH597"/>
      <c r="AI597"/>
      <c r="AJ597"/>
      <c r="AK597"/>
    </row>
    <row r="598" spans="1:37" s="122" customFormat="1">
      <c r="A598"/>
      <c r="B598"/>
      <c r="C598" s="5"/>
      <c r="D598"/>
      <c r="E598"/>
      <c r="F598" s="5"/>
      <c r="G598"/>
      <c r="H598"/>
      <c r="I598"/>
      <c r="J598" s="294"/>
      <c r="K598" s="294"/>
      <c r="L598"/>
      <c r="M598"/>
      <c r="N598" s="294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/>
      <c r="AB598"/>
      <c r="AC598"/>
      <c r="AD598"/>
      <c r="AE598"/>
      <c r="AF598"/>
      <c r="AG598"/>
      <c r="AH598"/>
      <c r="AI598"/>
      <c r="AJ598"/>
      <c r="AK598"/>
    </row>
    <row r="599" spans="1:37" s="122" customFormat="1">
      <c r="A599"/>
      <c r="B599"/>
      <c r="C599" s="5"/>
      <c r="D599"/>
      <c r="E599"/>
      <c r="F599" s="5"/>
      <c r="G599"/>
      <c r="H599"/>
      <c r="I599"/>
      <c r="J599" s="294"/>
      <c r="K599" s="294"/>
      <c r="L599"/>
      <c r="M599"/>
      <c r="N599" s="294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/>
      <c r="AB599"/>
      <c r="AC599"/>
      <c r="AD599"/>
      <c r="AE599"/>
      <c r="AF599"/>
      <c r="AG599"/>
      <c r="AH599"/>
      <c r="AI599"/>
      <c r="AJ599"/>
      <c r="AK599"/>
    </row>
    <row r="600" spans="1:37" s="122" customFormat="1">
      <c r="A600"/>
      <c r="B600"/>
      <c r="C600" s="5"/>
      <c r="D600"/>
      <c r="E600"/>
      <c r="F600" s="5"/>
      <c r="G600"/>
      <c r="H600"/>
      <c r="I600"/>
      <c r="J600" s="294"/>
      <c r="K600" s="294"/>
      <c r="L600"/>
      <c r="M600"/>
      <c r="N600" s="294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/>
      <c r="AB600"/>
      <c r="AC600"/>
      <c r="AD600"/>
      <c r="AE600"/>
      <c r="AF600"/>
      <c r="AG600"/>
      <c r="AH600"/>
      <c r="AI600"/>
      <c r="AJ600"/>
      <c r="AK600"/>
    </row>
    <row r="601" spans="1:37" s="122" customFormat="1">
      <c r="A601"/>
      <c r="B601"/>
      <c r="C601" s="5"/>
      <c r="D601"/>
      <c r="E601"/>
      <c r="F601" s="5"/>
      <c r="G601"/>
      <c r="H601"/>
      <c r="I601"/>
      <c r="J601" s="294"/>
      <c r="K601" s="294"/>
      <c r="L601"/>
      <c r="M601"/>
      <c r="N601" s="294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/>
      <c r="AB601"/>
      <c r="AC601"/>
      <c r="AD601"/>
      <c r="AE601"/>
      <c r="AF601"/>
      <c r="AG601"/>
      <c r="AH601"/>
      <c r="AI601"/>
      <c r="AJ601"/>
      <c r="AK601"/>
    </row>
    <row r="602" spans="1:37" s="122" customFormat="1">
      <c r="A602"/>
      <c r="B602"/>
      <c r="C602" s="5"/>
      <c r="D602"/>
      <c r="E602"/>
      <c r="F602" s="5"/>
      <c r="G602"/>
      <c r="H602"/>
      <c r="I602"/>
      <c r="J602" s="294"/>
      <c r="K602" s="294"/>
      <c r="L602"/>
      <c r="M602"/>
      <c r="N602" s="294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/>
      <c r="AB602"/>
      <c r="AC602"/>
      <c r="AD602"/>
      <c r="AE602"/>
      <c r="AF602"/>
      <c r="AG602"/>
      <c r="AH602"/>
      <c r="AI602"/>
      <c r="AJ602"/>
      <c r="AK602"/>
    </row>
    <row r="603" spans="1:37" s="122" customFormat="1">
      <c r="A603"/>
      <c r="B603"/>
      <c r="C603" s="5"/>
      <c r="D603"/>
      <c r="E603"/>
      <c r="F603" s="5"/>
      <c r="G603"/>
      <c r="H603"/>
      <c r="I603"/>
      <c r="J603" s="294"/>
      <c r="K603" s="294"/>
      <c r="L603"/>
      <c r="M603"/>
      <c r="N603" s="294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/>
      <c r="AB603"/>
      <c r="AC603"/>
      <c r="AD603"/>
      <c r="AE603"/>
      <c r="AF603"/>
      <c r="AG603"/>
      <c r="AH603"/>
      <c r="AI603"/>
      <c r="AJ603"/>
      <c r="AK603"/>
    </row>
    <row r="604" spans="1:37" s="122" customFormat="1">
      <c r="A604"/>
      <c r="B604"/>
      <c r="C604" s="5"/>
      <c r="D604"/>
      <c r="E604"/>
      <c r="F604" s="5"/>
      <c r="G604"/>
      <c r="H604"/>
      <c r="I604"/>
      <c r="J604" s="294"/>
      <c r="K604" s="294"/>
      <c r="L604"/>
      <c r="M604"/>
      <c r="N604" s="294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/>
      <c r="AB604"/>
      <c r="AC604"/>
      <c r="AD604"/>
      <c r="AE604"/>
      <c r="AF604"/>
      <c r="AG604"/>
      <c r="AH604"/>
      <c r="AI604"/>
      <c r="AJ604"/>
      <c r="AK604"/>
    </row>
    <row r="605" spans="1:37" s="122" customFormat="1">
      <c r="A605"/>
      <c r="B605"/>
      <c r="C605" s="5"/>
      <c r="D605"/>
      <c r="E605"/>
      <c r="F605" s="5"/>
      <c r="G605"/>
      <c r="H605"/>
      <c r="I605"/>
      <c r="J605" s="294"/>
      <c r="K605" s="294"/>
      <c r="L605"/>
      <c r="M605"/>
      <c r="N605" s="294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/>
      <c r="AB605"/>
      <c r="AC605"/>
      <c r="AD605"/>
      <c r="AE605"/>
      <c r="AF605"/>
      <c r="AG605"/>
      <c r="AH605"/>
      <c r="AI605"/>
      <c r="AJ605"/>
      <c r="AK605"/>
    </row>
    <row r="606" spans="1:37" s="122" customFormat="1">
      <c r="A606"/>
      <c r="B606"/>
      <c r="C606" s="5"/>
      <c r="D606"/>
      <c r="E606"/>
      <c r="F606" s="5"/>
      <c r="G606"/>
      <c r="H606"/>
      <c r="I606"/>
      <c r="J606" s="294"/>
      <c r="K606" s="294"/>
      <c r="L606"/>
      <c r="M606"/>
      <c r="N606" s="294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/>
      <c r="AB606"/>
      <c r="AC606"/>
      <c r="AD606"/>
      <c r="AE606"/>
      <c r="AF606"/>
      <c r="AG606"/>
      <c r="AH606"/>
      <c r="AI606"/>
      <c r="AJ606"/>
      <c r="AK606"/>
    </row>
    <row r="607" spans="1:37" s="122" customFormat="1">
      <c r="A607"/>
      <c r="B607"/>
      <c r="C607" s="5"/>
      <c r="D607"/>
      <c r="E607"/>
      <c r="F607" s="5"/>
      <c r="G607"/>
      <c r="H607"/>
      <c r="I607"/>
      <c r="J607" s="294"/>
      <c r="K607" s="294"/>
      <c r="L607"/>
      <c r="M607"/>
      <c r="N607" s="294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/>
      <c r="AB607"/>
      <c r="AC607"/>
      <c r="AD607"/>
      <c r="AE607"/>
      <c r="AF607"/>
      <c r="AG607"/>
      <c r="AH607"/>
      <c r="AI607"/>
      <c r="AJ607"/>
      <c r="AK607"/>
    </row>
    <row r="608" spans="1:37" s="122" customFormat="1">
      <c r="A608"/>
      <c r="B608"/>
      <c r="C608" s="5"/>
      <c r="D608"/>
      <c r="E608"/>
      <c r="F608" s="5"/>
      <c r="G608"/>
      <c r="H608"/>
      <c r="I608"/>
      <c r="J608" s="294"/>
      <c r="K608" s="294"/>
      <c r="L608"/>
      <c r="M608"/>
      <c r="N608" s="294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/>
      <c r="AB608"/>
      <c r="AC608"/>
      <c r="AD608"/>
      <c r="AE608"/>
      <c r="AF608"/>
      <c r="AG608"/>
      <c r="AH608"/>
      <c r="AI608"/>
      <c r="AJ608"/>
      <c r="AK608"/>
    </row>
    <row r="609" spans="1:37" s="122" customFormat="1">
      <c r="A609"/>
      <c r="B609"/>
      <c r="C609" s="5"/>
      <c r="D609"/>
      <c r="E609"/>
      <c r="F609" s="5"/>
      <c r="G609"/>
      <c r="H609"/>
      <c r="I609"/>
      <c r="J609" s="294"/>
      <c r="K609" s="294"/>
      <c r="L609"/>
      <c r="M609"/>
      <c r="N609" s="294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/>
      <c r="AB609"/>
      <c r="AC609"/>
      <c r="AD609"/>
      <c r="AE609"/>
      <c r="AF609"/>
      <c r="AG609"/>
      <c r="AH609"/>
      <c r="AI609"/>
      <c r="AJ609"/>
      <c r="AK609"/>
    </row>
    <row r="610" spans="1:37" s="122" customFormat="1">
      <c r="A610"/>
      <c r="B610"/>
      <c r="C610" s="5"/>
      <c r="D610"/>
      <c r="E610"/>
      <c r="F610" s="5"/>
      <c r="G610"/>
      <c r="H610"/>
      <c r="I610"/>
      <c r="J610" s="294"/>
      <c r="K610" s="294"/>
      <c r="L610"/>
      <c r="M610"/>
      <c r="N610" s="294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/>
      <c r="AB610"/>
      <c r="AC610"/>
      <c r="AD610"/>
      <c r="AE610"/>
      <c r="AF610"/>
      <c r="AG610"/>
      <c r="AH610"/>
      <c r="AI610"/>
      <c r="AJ610"/>
      <c r="AK610"/>
    </row>
    <row r="611" spans="1:37" s="122" customFormat="1">
      <c r="A611"/>
      <c r="B611"/>
      <c r="C611" s="5"/>
      <c r="D611"/>
      <c r="E611"/>
      <c r="F611" s="5"/>
      <c r="G611"/>
      <c r="H611"/>
      <c r="I611"/>
      <c r="J611" s="294"/>
      <c r="K611" s="294"/>
      <c r="L611"/>
      <c r="M611"/>
      <c r="N611" s="294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/>
      <c r="AB611"/>
      <c r="AC611"/>
      <c r="AD611"/>
      <c r="AE611"/>
      <c r="AF611"/>
      <c r="AG611"/>
      <c r="AH611"/>
      <c r="AI611"/>
      <c r="AJ611"/>
      <c r="AK611"/>
    </row>
    <row r="612" spans="1:37" s="122" customFormat="1">
      <c r="A612"/>
      <c r="B612"/>
      <c r="C612" s="5"/>
      <c r="D612"/>
      <c r="E612"/>
      <c r="F612" s="5"/>
      <c r="G612"/>
      <c r="H612"/>
      <c r="I612"/>
      <c r="J612" s="294"/>
      <c r="K612" s="294"/>
      <c r="L612"/>
      <c r="M612"/>
      <c r="N612" s="294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/>
      <c r="AB612"/>
      <c r="AC612"/>
      <c r="AD612"/>
      <c r="AE612"/>
      <c r="AF612"/>
      <c r="AG612"/>
      <c r="AH612"/>
      <c r="AI612"/>
      <c r="AJ612"/>
      <c r="AK612"/>
    </row>
    <row r="613" spans="1:37" s="122" customFormat="1">
      <c r="A613"/>
      <c r="B613"/>
      <c r="C613" s="5"/>
      <c r="D613"/>
      <c r="E613"/>
      <c r="F613" s="5"/>
      <c r="G613"/>
      <c r="H613"/>
      <c r="I613"/>
      <c r="J613" s="294"/>
      <c r="K613" s="294"/>
      <c r="L613"/>
      <c r="M613"/>
      <c r="N613" s="294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/>
      <c r="AB613"/>
      <c r="AC613"/>
      <c r="AD613"/>
      <c r="AE613"/>
      <c r="AF613"/>
      <c r="AG613"/>
      <c r="AH613"/>
      <c r="AI613"/>
      <c r="AJ613"/>
      <c r="AK613"/>
    </row>
    <row r="614" spans="1:37" s="122" customFormat="1">
      <c r="A614"/>
      <c r="B614"/>
      <c r="C614" s="5"/>
      <c r="D614"/>
      <c r="E614"/>
      <c r="F614" s="5"/>
      <c r="G614"/>
      <c r="H614"/>
      <c r="I614"/>
      <c r="J614" s="294"/>
      <c r="K614" s="294"/>
      <c r="L614"/>
      <c r="M614"/>
      <c r="N614" s="294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/>
      <c r="AB614"/>
      <c r="AC614"/>
      <c r="AD614"/>
      <c r="AE614"/>
      <c r="AF614"/>
      <c r="AG614"/>
      <c r="AH614"/>
      <c r="AI614"/>
      <c r="AJ614"/>
      <c r="AK614"/>
    </row>
    <row r="615" spans="1:37" s="122" customFormat="1">
      <c r="A615"/>
      <c r="B615"/>
      <c r="C615" s="5"/>
      <c r="D615"/>
      <c r="E615"/>
      <c r="F615" s="5"/>
      <c r="G615"/>
      <c r="H615"/>
      <c r="I615"/>
      <c r="J615" s="294"/>
      <c r="K615" s="294"/>
      <c r="L615"/>
      <c r="M615"/>
      <c r="N615" s="294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/>
      <c r="AB615"/>
      <c r="AC615"/>
      <c r="AD615"/>
      <c r="AE615"/>
      <c r="AF615"/>
      <c r="AG615"/>
      <c r="AH615"/>
      <c r="AI615"/>
      <c r="AJ615"/>
      <c r="AK615"/>
    </row>
    <row r="616" spans="1:37" s="122" customFormat="1">
      <c r="A616"/>
      <c r="B616"/>
      <c r="C616" s="5"/>
      <c r="D616"/>
      <c r="E616"/>
      <c r="F616" s="5"/>
      <c r="G616"/>
      <c r="H616"/>
      <c r="I616"/>
      <c r="J616" s="294"/>
      <c r="K616" s="294"/>
      <c r="L616"/>
      <c r="M616"/>
      <c r="N616" s="294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/>
      <c r="AB616"/>
      <c r="AC616"/>
      <c r="AD616"/>
      <c r="AE616"/>
      <c r="AF616"/>
      <c r="AG616"/>
      <c r="AH616"/>
      <c r="AI616"/>
      <c r="AJ616"/>
      <c r="AK616"/>
    </row>
    <row r="617" spans="1:37" s="122" customFormat="1">
      <c r="A617"/>
      <c r="B617"/>
      <c r="C617" s="5"/>
      <c r="D617"/>
      <c r="E617"/>
      <c r="F617" s="5"/>
      <c r="G617"/>
      <c r="H617"/>
      <c r="I617"/>
      <c r="J617" s="294"/>
      <c r="K617" s="294"/>
      <c r="L617"/>
      <c r="M617"/>
      <c r="N617" s="294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/>
      <c r="AB617"/>
      <c r="AC617"/>
      <c r="AD617"/>
      <c r="AE617"/>
      <c r="AF617"/>
      <c r="AG617"/>
      <c r="AH617"/>
      <c r="AI617"/>
      <c r="AJ617"/>
      <c r="AK617"/>
    </row>
    <row r="618" spans="1:37" s="122" customFormat="1">
      <c r="A618"/>
      <c r="B618"/>
      <c r="C618" s="5"/>
      <c r="D618"/>
      <c r="E618"/>
      <c r="F618" s="5"/>
      <c r="G618"/>
      <c r="H618"/>
      <c r="I618"/>
      <c r="J618" s="294"/>
      <c r="K618" s="294"/>
      <c r="L618"/>
      <c r="M618"/>
      <c r="N618" s="294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/>
      <c r="AB618"/>
      <c r="AC618"/>
      <c r="AD618"/>
      <c r="AE618"/>
      <c r="AF618"/>
      <c r="AG618"/>
      <c r="AH618"/>
      <c r="AI618"/>
      <c r="AJ618"/>
      <c r="AK618"/>
    </row>
    <row r="619" spans="1:37" s="122" customFormat="1">
      <c r="A619"/>
      <c r="B619"/>
      <c r="C619" s="5"/>
      <c r="D619"/>
      <c r="E619"/>
      <c r="F619" s="5"/>
      <c r="G619"/>
      <c r="H619"/>
      <c r="I619"/>
      <c r="J619" s="294"/>
      <c r="K619" s="294"/>
      <c r="L619"/>
      <c r="M619"/>
      <c r="N619" s="294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/>
      <c r="AB619"/>
      <c r="AC619"/>
      <c r="AD619"/>
      <c r="AE619"/>
      <c r="AF619"/>
      <c r="AG619"/>
      <c r="AH619"/>
      <c r="AI619"/>
      <c r="AJ619"/>
      <c r="AK619"/>
    </row>
    <row r="620" spans="1:37" s="122" customFormat="1">
      <c r="A620"/>
      <c r="B620"/>
      <c r="C620" s="5"/>
      <c r="D620"/>
      <c r="E620"/>
      <c r="F620" s="5"/>
      <c r="G620"/>
      <c r="H620"/>
      <c r="I620"/>
      <c r="J620" s="294"/>
      <c r="K620" s="294"/>
      <c r="L620"/>
      <c r="M620"/>
      <c r="N620" s="294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/>
      <c r="AB620"/>
      <c r="AC620"/>
      <c r="AD620"/>
      <c r="AE620"/>
      <c r="AF620"/>
      <c r="AG620"/>
      <c r="AH620"/>
      <c r="AI620"/>
      <c r="AJ620"/>
      <c r="AK620"/>
    </row>
    <row r="621" spans="1:37" s="122" customFormat="1">
      <c r="A621"/>
      <c r="B621"/>
      <c r="C621" s="5"/>
      <c r="D621"/>
      <c r="E621"/>
      <c r="F621" s="5"/>
      <c r="G621"/>
      <c r="H621"/>
      <c r="I621"/>
      <c r="J621" s="294"/>
      <c r="K621" s="294"/>
      <c r="L621"/>
      <c r="M621"/>
      <c r="N621" s="294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/>
      <c r="AB621"/>
      <c r="AC621"/>
      <c r="AD621"/>
      <c r="AE621"/>
      <c r="AF621"/>
      <c r="AG621"/>
      <c r="AH621"/>
      <c r="AI621"/>
      <c r="AJ621"/>
      <c r="AK621"/>
    </row>
    <row r="622" spans="1:37" s="122" customFormat="1">
      <c r="A622"/>
      <c r="B622"/>
      <c r="C622" s="5"/>
      <c r="D622"/>
      <c r="E622"/>
      <c r="F622" s="5"/>
      <c r="G622"/>
      <c r="H622"/>
      <c r="I622"/>
      <c r="J622" s="294"/>
      <c r="K622" s="294"/>
      <c r="L622"/>
      <c r="M622"/>
      <c r="N622" s="294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/>
      <c r="AB622"/>
      <c r="AC622"/>
      <c r="AD622"/>
      <c r="AE622"/>
      <c r="AF622"/>
      <c r="AG622"/>
      <c r="AH622"/>
      <c r="AI622"/>
      <c r="AJ622"/>
      <c r="AK622"/>
    </row>
    <row r="623" spans="1:37" s="122" customFormat="1">
      <c r="A623"/>
      <c r="B623"/>
      <c r="C623" s="5"/>
      <c r="D623"/>
      <c r="E623"/>
      <c r="F623" s="5"/>
      <c r="G623"/>
      <c r="H623"/>
      <c r="I623"/>
      <c r="J623" s="294"/>
      <c r="K623" s="294"/>
      <c r="L623"/>
      <c r="M623"/>
      <c r="N623" s="294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/>
      <c r="AB623"/>
      <c r="AC623"/>
      <c r="AD623"/>
      <c r="AE623"/>
      <c r="AF623"/>
      <c r="AG623"/>
      <c r="AH623"/>
      <c r="AI623"/>
      <c r="AJ623"/>
      <c r="AK623"/>
    </row>
    <row r="624" spans="1:37" s="122" customFormat="1">
      <c r="A624"/>
      <c r="B624"/>
      <c r="C624" s="5"/>
      <c r="D624"/>
      <c r="E624"/>
      <c r="F624" s="5"/>
      <c r="G624"/>
      <c r="H624"/>
      <c r="I624"/>
      <c r="J624" s="294"/>
      <c r="K624" s="294"/>
      <c r="L624"/>
      <c r="M624"/>
      <c r="N624" s="294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/>
      <c r="AB624"/>
      <c r="AC624"/>
      <c r="AD624"/>
      <c r="AE624"/>
      <c r="AF624"/>
      <c r="AG624"/>
      <c r="AH624"/>
      <c r="AI624"/>
      <c r="AJ624"/>
      <c r="AK624"/>
    </row>
    <row r="625" spans="1:37" s="122" customFormat="1">
      <c r="A625"/>
      <c r="B625"/>
      <c r="C625" s="5"/>
      <c r="D625"/>
      <c r="E625"/>
      <c r="F625" s="5"/>
      <c r="G625"/>
      <c r="H625"/>
      <c r="I625"/>
      <c r="J625" s="294"/>
      <c r="K625" s="294"/>
      <c r="L625"/>
      <c r="M625"/>
      <c r="N625" s="294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/>
      <c r="AB625"/>
      <c r="AC625"/>
      <c r="AD625"/>
      <c r="AE625"/>
      <c r="AF625"/>
      <c r="AG625"/>
      <c r="AH625"/>
      <c r="AI625"/>
      <c r="AJ625"/>
      <c r="AK625"/>
    </row>
    <row r="626" spans="1:37" s="122" customFormat="1">
      <c r="A626"/>
      <c r="B626"/>
      <c r="C626" s="5"/>
      <c r="D626"/>
      <c r="E626"/>
      <c r="F626" s="5"/>
      <c r="G626"/>
      <c r="H626"/>
      <c r="I626"/>
      <c r="J626" s="294"/>
      <c r="K626" s="294"/>
      <c r="L626"/>
      <c r="M626"/>
      <c r="N626" s="294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/>
      <c r="AB626"/>
      <c r="AC626"/>
      <c r="AD626"/>
      <c r="AE626"/>
      <c r="AF626"/>
      <c r="AG626"/>
      <c r="AH626"/>
      <c r="AI626"/>
      <c r="AJ626"/>
      <c r="AK626"/>
    </row>
    <row r="627" spans="1:37" s="122" customFormat="1">
      <c r="A627"/>
      <c r="B627"/>
      <c r="C627" s="5"/>
      <c r="D627"/>
      <c r="E627"/>
      <c r="F627" s="5"/>
      <c r="G627"/>
      <c r="H627"/>
      <c r="I627"/>
      <c r="J627" s="294"/>
      <c r="K627" s="294"/>
      <c r="L627"/>
      <c r="M627"/>
      <c r="N627" s="294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/>
      <c r="AB627"/>
      <c r="AC627"/>
      <c r="AD627"/>
      <c r="AE627"/>
      <c r="AF627"/>
      <c r="AG627"/>
      <c r="AH627"/>
      <c r="AI627"/>
      <c r="AJ627"/>
      <c r="AK627"/>
    </row>
    <row r="628" spans="1:37" s="122" customFormat="1">
      <c r="A628"/>
      <c r="B628"/>
      <c r="C628" s="5"/>
      <c r="D628"/>
      <c r="E628"/>
      <c r="F628" s="5"/>
      <c r="G628"/>
      <c r="H628"/>
      <c r="I628"/>
      <c r="J628" s="294"/>
      <c r="K628" s="294"/>
      <c r="L628"/>
      <c r="M628"/>
      <c r="N628" s="294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/>
      <c r="AB628"/>
      <c r="AC628"/>
      <c r="AD628"/>
      <c r="AE628"/>
      <c r="AF628"/>
      <c r="AG628"/>
      <c r="AH628"/>
      <c r="AI628"/>
      <c r="AJ628"/>
      <c r="AK628"/>
    </row>
    <row r="629" spans="1:37" s="122" customFormat="1">
      <c r="A629"/>
      <c r="B629"/>
      <c r="C629" s="5"/>
      <c r="D629"/>
      <c r="E629"/>
      <c r="F629" s="5"/>
      <c r="G629"/>
      <c r="H629"/>
      <c r="I629"/>
      <c r="J629" s="294"/>
      <c r="K629" s="294"/>
      <c r="L629"/>
      <c r="M629"/>
      <c r="N629" s="294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/>
      <c r="AB629"/>
      <c r="AC629"/>
      <c r="AD629"/>
      <c r="AE629"/>
      <c r="AF629"/>
      <c r="AG629"/>
      <c r="AH629"/>
      <c r="AI629"/>
      <c r="AJ629"/>
      <c r="AK629"/>
    </row>
    <row r="630" spans="1:37" s="122" customFormat="1">
      <c r="A630"/>
      <c r="B630"/>
      <c r="C630" s="5"/>
      <c r="D630"/>
      <c r="E630"/>
      <c r="F630" s="5"/>
      <c r="G630"/>
      <c r="H630"/>
      <c r="I630"/>
      <c r="J630" s="294"/>
      <c r="K630" s="294"/>
      <c r="L630"/>
      <c r="M630"/>
      <c r="N630" s="294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/>
      <c r="AB630"/>
      <c r="AC630"/>
      <c r="AD630"/>
      <c r="AE630"/>
      <c r="AF630"/>
      <c r="AG630"/>
      <c r="AH630"/>
      <c r="AI630"/>
      <c r="AJ630"/>
      <c r="AK630"/>
    </row>
    <row r="631" spans="1:37" s="122" customFormat="1">
      <c r="A631"/>
      <c r="B631"/>
      <c r="C631" s="5"/>
      <c r="D631"/>
      <c r="E631"/>
      <c r="F631" s="5"/>
      <c r="G631"/>
      <c r="H631"/>
      <c r="I631"/>
      <c r="J631" s="294"/>
      <c r="K631" s="294"/>
      <c r="L631"/>
      <c r="M631"/>
      <c r="N631" s="294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/>
      <c r="AB631"/>
      <c r="AC631"/>
      <c r="AD631"/>
      <c r="AE631"/>
      <c r="AF631"/>
      <c r="AG631"/>
      <c r="AH631"/>
      <c r="AI631"/>
      <c r="AJ631"/>
      <c r="AK631"/>
    </row>
    <row r="632" spans="1:37" s="122" customFormat="1">
      <c r="A632"/>
      <c r="B632"/>
      <c r="C632" s="5"/>
      <c r="D632"/>
      <c r="E632"/>
      <c r="F632" s="5"/>
      <c r="G632"/>
      <c r="H632"/>
      <c r="I632"/>
      <c r="J632" s="294"/>
      <c r="K632" s="294"/>
      <c r="L632"/>
      <c r="M632"/>
      <c r="N632" s="294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/>
      <c r="AB632"/>
      <c r="AC632"/>
      <c r="AD632"/>
      <c r="AE632"/>
      <c r="AF632"/>
      <c r="AG632"/>
      <c r="AH632"/>
      <c r="AI632"/>
      <c r="AJ632"/>
      <c r="AK632"/>
    </row>
    <row r="633" spans="1:37" s="122" customFormat="1">
      <c r="A633"/>
      <c r="B633"/>
      <c r="C633" s="5"/>
      <c r="D633"/>
      <c r="E633"/>
      <c r="F633" s="5"/>
      <c r="G633"/>
      <c r="H633"/>
      <c r="I633"/>
      <c r="J633" s="294"/>
      <c r="K633" s="294"/>
      <c r="L633"/>
      <c r="M633"/>
      <c r="N633" s="294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/>
      <c r="AB633"/>
      <c r="AC633"/>
      <c r="AD633"/>
      <c r="AE633"/>
      <c r="AF633"/>
      <c r="AG633"/>
      <c r="AH633"/>
      <c r="AI633"/>
      <c r="AJ633"/>
      <c r="AK633"/>
    </row>
    <row r="634" spans="1:37" s="122" customFormat="1">
      <c r="A634"/>
      <c r="B634"/>
      <c r="C634" s="5"/>
      <c r="D634"/>
      <c r="E634"/>
      <c r="F634" s="5"/>
      <c r="G634"/>
      <c r="H634"/>
      <c r="I634"/>
      <c r="J634" s="294"/>
      <c r="K634" s="294"/>
      <c r="L634"/>
      <c r="M634"/>
      <c r="N634" s="294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/>
      <c r="AB634"/>
      <c r="AC634"/>
      <c r="AD634"/>
      <c r="AE634"/>
      <c r="AF634"/>
      <c r="AG634"/>
      <c r="AH634"/>
      <c r="AI634"/>
      <c r="AJ634"/>
      <c r="AK634"/>
    </row>
    <row r="635" spans="1:37" s="122" customFormat="1">
      <c r="A635"/>
      <c r="B635"/>
      <c r="C635" s="5"/>
      <c r="D635"/>
      <c r="E635"/>
      <c r="F635" s="5"/>
      <c r="G635"/>
      <c r="H635"/>
      <c r="I635"/>
      <c r="J635" s="294"/>
      <c r="K635" s="294"/>
      <c r="L635"/>
      <c r="M635"/>
      <c r="N635" s="294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/>
      <c r="AB635"/>
      <c r="AC635"/>
      <c r="AD635"/>
      <c r="AE635"/>
      <c r="AF635"/>
      <c r="AG635"/>
      <c r="AH635"/>
      <c r="AI635"/>
      <c r="AJ635"/>
      <c r="AK635"/>
    </row>
    <row r="636" spans="1:37" s="122" customFormat="1">
      <c r="A636"/>
      <c r="B636"/>
      <c r="C636" s="5"/>
      <c r="D636"/>
      <c r="E636"/>
      <c r="F636" s="5"/>
      <c r="G636"/>
      <c r="H636"/>
      <c r="I636"/>
      <c r="J636" s="294"/>
      <c r="K636" s="294"/>
      <c r="L636"/>
      <c r="M636"/>
      <c r="N636" s="294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/>
      <c r="AB636"/>
      <c r="AC636"/>
      <c r="AD636"/>
      <c r="AE636"/>
      <c r="AF636"/>
      <c r="AG636"/>
      <c r="AH636"/>
      <c r="AI636"/>
      <c r="AJ636"/>
      <c r="AK636"/>
    </row>
    <row r="637" spans="1:37" s="122" customFormat="1">
      <c r="A637"/>
      <c r="B637"/>
      <c r="C637" s="5"/>
      <c r="D637"/>
      <c r="E637"/>
      <c r="F637" s="5"/>
      <c r="G637"/>
      <c r="H637"/>
      <c r="I637"/>
      <c r="J637" s="294"/>
      <c r="K637" s="294"/>
      <c r="L637"/>
      <c r="M637"/>
      <c r="N637" s="294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/>
      <c r="AB637"/>
      <c r="AC637"/>
      <c r="AD637"/>
      <c r="AE637"/>
      <c r="AF637"/>
      <c r="AG637"/>
      <c r="AH637"/>
      <c r="AI637"/>
      <c r="AJ637"/>
      <c r="AK637"/>
    </row>
    <row r="638" spans="1:37" s="122" customFormat="1">
      <c r="A638"/>
      <c r="B638"/>
      <c r="C638" s="5"/>
      <c r="D638"/>
      <c r="E638"/>
      <c r="F638" s="5"/>
      <c r="G638"/>
      <c r="H638"/>
      <c r="I638"/>
      <c r="J638" s="294"/>
      <c r="K638" s="294"/>
      <c r="L638"/>
      <c r="M638"/>
      <c r="N638" s="294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/>
      <c r="AB638"/>
      <c r="AC638"/>
      <c r="AD638"/>
      <c r="AE638"/>
      <c r="AF638"/>
      <c r="AG638"/>
      <c r="AH638"/>
      <c r="AI638"/>
      <c r="AJ638"/>
      <c r="AK638"/>
    </row>
  </sheetData>
  <autoFilter ref="A2:M76" xr:uid="{00000000-0009-0000-0000-00000D000000}"/>
  <mergeCells count="24">
    <mergeCell ref="AA2:AA3"/>
    <mergeCell ref="A63:I63"/>
    <mergeCell ref="L63:M63"/>
    <mergeCell ref="L64:M64"/>
    <mergeCell ref="L65:M65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71:L76"/>
    <mergeCell ref="M2:M3"/>
    <mergeCell ref="L66:M66"/>
    <mergeCell ref="L67:M67"/>
    <mergeCell ref="L68:M68"/>
    <mergeCell ref="L69:M69"/>
    <mergeCell ref="L70:M70"/>
  </mergeCells>
  <phoneticPr fontId="19" type="noConversion"/>
  <conditionalFormatting sqref="N3:Z3">
    <cfRule type="containsText" dxfId="5201" priority="48" operator="containsText" text="日">
      <formula>NOT(ISERROR(SEARCH("日",N3)))</formula>
    </cfRule>
    <cfRule type="containsText" dxfId="5200" priority="49" operator="containsText" text="六">
      <formula>NOT(ISERROR(SEARCH("六",N3)))</formula>
    </cfRule>
  </conditionalFormatting>
  <conditionalFormatting sqref="N63:Z63">
    <cfRule type="containsText" dxfId="5199" priority="44" operator="containsText" text="日">
      <formula>NOT(ISERROR(SEARCH("日",N63)))</formula>
    </cfRule>
    <cfRule type="containsText" dxfId="5198" priority="45" operator="containsText" text="六">
      <formula>NOT(ISERROR(SEARCH("六",N63)))</formula>
    </cfRule>
  </conditionalFormatting>
  <conditionalFormatting sqref="N70:Z70">
    <cfRule type="cellIs" dxfId="5197" priority="31" operator="greaterThan">
      <formula>0</formula>
    </cfRule>
  </conditionalFormatting>
  <conditionalFormatting sqref="G4:G62">
    <cfRule type="cellIs" dxfId="5196" priority="37" operator="equal">
      <formula>"重要不紧急"</formula>
    </cfRule>
    <cfRule type="cellIs" dxfId="5195" priority="38" operator="equal">
      <formula>"重要且紧急"</formula>
    </cfRule>
    <cfRule type="cellIs" dxfId="5194" priority="39" operator="equal">
      <formula>"紧急不重要"</formula>
    </cfRule>
  </conditionalFormatting>
  <conditionalFormatting sqref="L4:L62">
    <cfRule type="containsText" dxfId="5193" priority="40" operator="containsText" text="进行中">
      <formula>NOT(ISERROR(SEARCH("进行中",L4)))</formula>
    </cfRule>
    <cfRule type="containsText" dxfId="5192" priority="41" operator="containsText" text="延迟">
      <formula>NOT(ISERROR(SEARCH("延迟",L4)))</formula>
    </cfRule>
    <cfRule type="containsText" dxfId="5191" priority="42" operator="containsText" text="已完成">
      <formula>NOT(ISERROR(SEARCH("已完成",L4)))</formula>
    </cfRule>
    <cfRule type="containsText" dxfId="5190" priority="43" operator="containsText" text="已中止">
      <formula>NOT(ISERROR(SEARCH("已中止",L4)))</formula>
    </cfRule>
  </conditionalFormatting>
  <conditionalFormatting sqref="A43:C48 A20:C24 A7:AA19 B38:AA38 A37:AA37 B49:AA49 A50:AA50 B36:AA36 B33:AA33 B34:M35 O34:AA35 A32:AA32 B31:AA31 A62:AA62 A51:A53 B4:AA6 G43:AA48 A39:AA42 B51:AA61 F20:AA24 A25:AA30">
    <cfRule type="expression" dxfId="5189" priority="34">
      <formula>CELL("row")=ROW()</formula>
    </cfRule>
    <cfRule type="expression" dxfId="5188" priority="35">
      <formula>$A4&lt;&gt;""</formula>
    </cfRule>
  </conditionalFormatting>
  <conditionalFormatting sqref="O34:Z34 N35:Z62 N4:Z33">
    <cfRule type="cellIs" dxfId="5187" priority="36" operator="greaterThan">
      <formula>0</formula>
    </cfRule>
  </conditionalFormatting>
  <conditionalFormatting sqref="J64:K70">
    <cfRule type="expression" dxfId="5186" priority="29">
      <formula>CELL("row")=ROW()</formula>
    </cfRule>
    <cfRule type="expression" dxfId="5185" priority="30">
      <formula>$A64&lt;&gt;""</formula>
    </cfRule>
  </conditionalFormatting>
  <conditionalFormatting sqref="N64:Z69">
    <cfRule type="cellIs" dxfId="5184" priority="46" operator="greaterThanOrEqual">
      <formula>8</formula>
    </cfRule>
    <cfRule type="cellIs" dxfId="5183" priority="47" operator="between">
      <formula>0.01</formula>
      <formula>7.99</formula>
    </cfRule>
  </conditionalFormatting>
  <conditionalFormatting sqref="N639:Z1048576 O486:Z638 P373:Z485 Q361:Z372 R291:Z360 S187:Z290 T165:Z186 U118:Z164 V106:Z117 W94:Z105 X82:Z93 Y78:Z81">
    <cfRule type="cellIs" dxfId="5182" priority="50" operator="between">
      <formula>6</formula>
      <formula>24</formula>
    </cfRule>
    <cfRule type="cellIs" dxfId="5181" priority="51" operator="between">
      <formula>4</formula>
      <formula>6</formula>
    </cfRule>
    <cfRule type="cellIs" dxfId="5180" priority="52" operator="between">
      <formula>0.01</formula>
      <formula>3</formula>
    </cfRule>
  </conditionalFormatting>
  <conditionalFormatting sqref="N71:Z76">
    <cfRule type="cellIs" dxfId="5179" priority="28" operator="greaterThan">
      <formula>0</formula>
    </cfRule>
  </conditionalFormatting>
  <conditionalFormatting sqref="A6">
    <cfRule type="expression" dxfId="5178" priority="25">
      <formula>MOD(ROW(),2)=1</formula>
    </cfRule>
  </conditionalFormatting>
  <conditionalFormatting sqref="F43:F48">
    <cfRule type="expression" dxfId="5177" priority="23">
      <formula>CELL("row")=ROW()</formula>
    </cfRule>
    <cfRule type="expression" dxfId="5176" priority="24">
      <formula>$A43&lt;&gt;""</formula>
    </cfRule>
  </conditionalFormatting>
  <conditionalFormatting sqref="E44:E48">
    <cfRule type="expression" dxfId="5175" priority="19">
      <formula>CELL("row")=ROW()</formula>
    </cfRule>
    <cfRule type="expression" dxfId="5174" priority="20">
      <formula>$A44&lt;&gt;""</formula>
    </cfRule>
  </conditionalFormatting>
  <conditionalFormatting sqref="D44:D48">
    <cfRule type="expression" dxfId="5173" priority="22">
      <formula>$A44&lt;&gt;""</formula>
    </cfRule>
  </conditionalFormatting>
  <conditionalFormatting sqref="D44:D48">
    <cfRule type="expression" dxfId="5172" priority="21">
      <formula>CELL("row")=ROW()</formula>
    </cfRule>
  </conditionalFormatting>
  <conditionalFormatting sqref="E43">
    <cfRule type="expression" dxfId="5171" priority="15">
      <formula>CELL("row")=ROW()</formula>
    </cfRule>
    <cfRule type="expression" dxfId="5170" priority="16">
      <formula>$A43&lt;&gt;""</formula>
    </cfRule>
  </conditionalFormatting>
  <conditionalFormatting sqref="D43">
    <cfRule type="expression" dxfId="5169" priority="18">
      <formula>$A43&lt;&gt;""</formula>
    </cfRule>
  </conditionalFormatting>
  <conditionalFormatting sqref="D43">
    <cfRule type="expression" dxfId="5168" priority="17">
      <formula>CELL("row")=ROW()</formula>
    </cfRule>
  </conditionalFormatting>
  <conditionalFormatting sqref="A4:A5">
    <cfRule type="expression" dxfId="5167" priority="14">
      <formula>MOD(ROW(),2)=1</formula>
    </cfRule>
  </conditionalFormatting>
  <conditionalFormatting sqref="D20:E24">
    <cfRule type="expression" dxfId="5166" priority="12">
      <formula>CELL("row")=ROW()</formula>
    </cfRule>
    <cfRule type="expression" dxfId="5165" priority="13">
      <formula>$A20&lt;&gt;""</formula>
    </cfRule>
  </conditionalFormatting>
  <conditionalFormatting sqref="A33">
    <cfRule type="expression" dxfId="5164" priority="11">
      <formula>MOD(ROW(),2)=1</formula>
    </cfRule>
  </conditionalFormatting>
  <conditionalFormatting sqref="A34">
    <cfRule type="expression" dxfId="5163" priority="10">
      <formula>MOD(ROW(),2)=1</formula>
    </cfRule>
  </conditionalFormatting>
  <conditionalFormatting sqref="A35">
    <cfRule type="expression" dxfId="5162" priority="9">
      <formula>MOD(ROW(),2)=1</formula>
    </cfRule>
  </conditionalFormatting>
  <conditionalFormatting sqref="A36">
    <cfRule type="expression" dxfId="5161" priority="8">
      <formula>MOD(ROW(),2)=1</formula>
    </cfRule>
  </conditionalFormatting>
  <conditionalFormatting sqref="A38">
    <cfRule type="expression" dxfId="5160" priority="7">
      <formula>MOD(ROW(),2)=1</formula>
    </cfRule>
  </conditionalFormatting>
  <conditionalFormatting sqref="A49">
    <cfRule type="expression" dxfId="5159" priority="3">
      <formula>CELL("row")=ROW()</formula>
    </cfRule>
    <cfRule type="expression" dxfId="5158" priority="4">
      <formula>$A49&lt;&gt;""</formula>
    </cfRule>
  </conditionalFormatting>
  <conditionalFormatting sqref="N35">
    <cfRule type="expression" dxfId="5157" priority="1069">
      <formula>CELL("row")=ROW()</formula>
    </cfRule>
    <cfRule type="expression" dxfId="5156" priority="1070">
      <formula>$A34&lt;&gt;""</formula>
    </cfRule>
  </conditionalFormatting>
  <conditionalFormatting sqref="A31">
    <cfRule type="expression" dxfId="5155" priority="2">
      <formula>MOD(ROW(),2)=1</formula>
    </cfRule>
  </conditionalFormatting>
  <conditionalFormatting sqref="A54:A61">
    <cfRule type="expression" dxfId="5154" priority="1">
      <formula>MOD(ROW(),2)=1</formula>
    </cfRule>
  </conditionalFormatting>
  <conditionalFormatting sqref="M4:M62">
    <cfRule type="dataBar" priority="15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{84AB660D-574C-4CD6-8AE2-B741F7D73747}</x14:id>
        </ext>
      </extLst>
    </cfRule>
    <cfRule type="dataBar" priority="15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{9A3F4A0F-1252-47A0-916A-042FE5E636F4}</x14:id>
        </ext>
      </extLst>
    </cfRule>
  </conditionalFormatting>
  <hyperlinks>
    <hyperlink ref="E55" r:id="rId1" xr:uid="{00000000-0004-0000-0D00-000000000000}"/>
  </hyperlinks>
  <pageMargins left="0.69930555555555596" right="0.69930555555555596" top="0.75" bottom="0.75" header="0.3" footer="0.3"/>
  <pageSetup paperSize="9" orientation="landscape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AB660D-574C-4CD6-8AE2-B741F7D737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A3F4A0F-1252-47A0-916A-042FE5E636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D00-000000000000}">
          <x14:formula1>
            <xm:f>Data!$H$2:$H$6</xm:f>
          </x14:formula1>
          <xm:sqref>G4:G62</xm:sqref>
        </x14:dataValidation>
        <x14:dataValidation type="list" allowBlank="1" showInputMessage="1" showErrorMessage="1" xr:uid="{00000000-0002-0000-0D00-000001000000}">
          <x14:formula1>
            <xm:f>Data!$I$2:$I$7</xm:f>
          </x14:formula1>
          <xm:sqref>L4:L62</xm:sqref>
        </x14:dataValidation>
        <x14:dataValidation type="list" allowBlank="1" showInputMessage="1" showErrorMessage="1" xr:uid="{00000000-0002-0000-0D00-000002000000}">
          <x14:formula1>
            <xm:f>Data!$J$2:$J$11</xm:f>
          </x14:formula1>
          <xm:sqref>F4:F62</xm:sqref>
        </x14:dataValidation>
        <x14:dataValidation type="list" allowBlank="1" showInputMessage="1" showErrorMessage="1" xr:uid="{00000000-0002-0000-0D00-000003000000}">
          <x14:formula1>
            <xm:f>Data!$A$2:$A$25</xm:f>
          </x14:formula1>
          <xm:sqref>D4:D62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672"/>
  <sheetViews>
    <sheetView zoomScale="115" zoomScaleNormal="115" workbookViewId="0">
      <pane xSplit="6" ySplit="3" topLeftCell="G80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2.375" customWidth="1"/>
    <col min="2" max="2" width="1.875" customWidth="1"/>
    <col min="3" max="3" width="1.75" style="5" customWidth="1"/>
    <col min="4" max="4" width="5.75" customWidth="1"/>
    <col min="5" max="5" width="35.25" customWidth="1"/>
    <col min="6" max="6" width="8.25" style="5" customWidth="1"/>
    <col min="7" max="7" width="10" customWidth="1"/>
    <col min="8" max="8" width="10.25" customWidth="1"/>
    <col min="9" max="9" width="10.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9" width="2.75" style="296" customWidth="1"/>
    <col min="20" max="20" width="2.75" style="296" hidden="1" customWidth="1"/>
    <col min="21" max="26" width="2.75" style="296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186</v>
      </c>
      <c r="B1" s="7" t="s">
        <v>733</v>
      </c>
      <c r="C1" s="8"/>
      <c r="D1" s="7"/>
      <c r="F1" s="9"/>
      <c r="G1" s="6" t="s">
        <v>69</v>
      </c>
      <c r="H1" s="10">
        <f>VLOOKUP(B1,与!A4:C102,2,FALSE)</f>
        <v>42926</v>
      </c>
      <c r="I1" s="10">
        <f>VLOOKUP(B1,与!A4:C102,3,FALSE)</f>
        <v>42937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15"/>
    </row>
    <row r="2" spans="1:37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10</v>
      </c>
      <c r="O2" s="289">
        <f t="shared" ref="O2:Z2" si="0">DAY($H$1+(COLUMN(O2)-COLUMN($N$2)))</f>
        <v>11</v>
      </c>
      <c r="P2" s="289">
        <f t="shared" si="0"/>
        <v>12</v>
      </c>
      <c r="Q2" s="289">
        <f t="shared" si="0"/>
        <v>13</v>
      </c>
      <c r="R2" s="289">
        <f t="shared" si="0"/>
        <v>14</v>
      </c>
      <c r="S2" s="289">
        <f t="shared" si="0"/>
        <v>15</v>
      </c>
      <c r="T2" s="289">
        <f t="shared" si="0"/>
        <v>16</v>
      </c>
      <c r="U2" s="289">
        <f t="shared" si="0"/>
        <v>17</v>
      </c>
      <c r="V2" s="289">
        <f t="shared" si="0"/>
        <v>18</v>
      </c>
      <c r="W2" s="289">
        <f t="shared" si="0"/>
        <v>19</v>
      </c>
      <c r="X2" s="289">
        <f t="shared" si="0"/>
        <v>20</v>
      </c>
      <c r="Y2" s="289">
        <f t="shared" si="0"/>
        <v>21</v>
      </c>
      <c r="Z2" s="289">
        <f t="shared" si="0"/>
        <v>22</v>
      </c>
      <c r="AA2" s="527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 t="shared" ref="O3:Z3" si="1">MID("一二三四五六日",WEEKDAY($H$1+(COLUMN(O2)-COLUMN($N$2)),2),1)</f>
        <v>二</v>
      </c>
      <c r="P3" s="290" t="str">
        <f t="shared" si="1"/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si="1"/>
        <v>六</v>
      </c>
      <c r="AA3" s="527"/>
      <c r="AB3"/>
      <c r="AC3"/>
      <c r="AD3"/>
      <c r="AE3"/>
      <c r="AF3"/>
      <c r="AG3"/>
      <c r="AH3"/>
      <c r="AI3"/>
      <c r="AJ3"/>
      <c r="AK3"/>
    </row>
    <row r="4" spans="1:37" s="3" customFormat="1">
      <c r="A4" s="24" t="s">
        <v>824</v>
      </c>
      <c r="B4" s="12" t="str">
        <f>IF(A4="","",IFERROR(VLOOKUP(A4,Story!C:D,2,FALSE),""))</f>
        <v>Ribbon工具栏</v>
      </c>
      <c r="C4" s="13"/>
      <c r="D4" s="11"/>
      <c r="E4" s="12"/>
      <c r="F4" s="13"/>
      <c r="G4" s="11"/>
      <c r="H4" s="14" t="str">
        <f t="shared" ref="H4:H41" si="2">IF(E4="","",$H$1)</f>
        <v/>
      </c>
      <c r="I4" s="14" t="str">
        <f t="shared" ref="I4:I41" si="3">IF(E4="","",IF(H4+J4/8&gt;$I$1,$I$1,H4+J4/8))</f>
        <v/>
      </c>
      <c r="J4" s="297"/>
      <c r="K4" s="297">
        <f t="shared" ref="K4:K14" si="4">SUM(N4:Y4)</f>
        <v>0</v>
      </c>
      <c r="L4" s="11" t="s">
        <v>18</v>
      </c>
      <c r="M4" s="16">
        <f t="shared" ref="M4:M14" si="5">IF(L4="未开始",0,IF(L4="已完成",1, 0.1))</f>
        <v>0</v>
      </c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12"/>
    </row>
    <row r="5" spans="1:37" s="3" customFormat="1">
      <c r="A5" s="11"/>
      <c r="B5" s="12" t="str">
        <f>IF(A5="","",IFERROR(VLOOKUP(A5,Story!C:D,2,FALSE),""))</f>
        <v/>
      </c>
      <c r="C5" s="13"/>
      <c r="D5" s="11" t="s">
        <v>196</v>
      </c>
      <c r="E5" s="56" t="s">
        <v>671</v>
      </c>
      <c r="F5" s="13" t="s">
        <v>77</v>
      </c>
      <c r="G5" s="11"/>
      <c r="H5" s="14">
        <f t="shared" si="2"/>
        <v>42926</v>
      </c>
      <c r="I5" s="14">
        <f t="shared" si="3"/>
        <v>42926</v>
      </c>
      <c r="J5" s="297"/>
      <c r="K5" s="297">
        <f t="shared" si="4"/>
        <v>15.5</v>
      </c>
      <c r="L5" s="11" t="s">
        <v>9</v>
      </c>
      <c r="M5" s="16">
        <f t="shared" si="5"/>
        <v>1</v>
      </c>
      <c r="N5" s="349">
        <v>8</v>
      </c>
      <c r="O5" s="349">
        <v>4.5</v>
      </c>
      <c r="P5" s="349"/>
      <c r="Q5" s="349"/>
      <c r="R5" s="349">
        <v>3</v>
      </c>
      <c r="S5" s="349"/>
      <c r="T5" s="349"/>
      <c r="U5" s="349"/>
      <c r="V5" s="349"/>
      <c r="W5" s="349"/>
      <c r="X5" s="349"/>
      <c r="Y5" s="349"/>
      <c r="Z5" s="349"/>
      <c r="AA5" s="12"/>
    </row>
    <row r="6" spans="1:37" s="3" customFormat="1">
      <c r="A6" s="11"/>
      <c r="B6" s="12" t="str">
        <f>IF(A6="","",IFERROR(VLOOKUP(A6,Story!C:D,2,FALSE),""))</f>
        <v/>
      </c>
      <c r="C6" s="13"/>
      <c r="D6" s="11" t="s">
        <v>196</v>
      </c>
      <c r="E6" s="56" t="s">
        <v>802</v>
      </c>
      <c r="F6" s="13" t="s">
        <v>77</v>
      </c>
      <c r="G6" s="11"/>
      <c r="H6" s="14">
        <f t="shared" si="2"/>
        <v>42926</v>
      </c>
      <c r="I6" s="14">
        <f t="shared" si="3"/>
        <v>42926</v>
      </c>
      <c r="J6" s="297"/>
      <c r="K6" s="297">
        <f t="shared" si="4"/>
        <v>8</v>
      </c>
      <c r="L6" s="11" t="s">
        <v>9</v>
      </c>
      <c r="M6" s="16">
        <f t="shared" si="5"/>
        <v>1</v>
      </c>
      <c r="N6" s="349"/>
      <c r="O6" s="349"/>
      <c r="P6" s="349"/>
      <c r="Q6" s="349"/>
      <c r="R6" s="349">
        <v>1</v>
      </c>
      <c r="S6" s="349"/>
      <c r="T6" s="349"/>
      <c r="U6" s="349">
        <v>7</v>
      </c>
      <c r="V6" s="349"/>
      <c r="W6" s="349"/>
      <c r="X6" s="349"/>
      <c r="Y6" s="349"/>
      <c r="Z6" s="349"/>
      <c r="AA6" s="12"/>
    </row>
    <row r="7" spans="1:37" s="3" customFormat="1">
      <c r="A7" s="11"/>
      <c r="B7" s="12" t="str">
        <f>IF(A7="","",IFERROR(VLOOKUP(A7,Story!C:D,2,FALSE),""))</f>
        <v/>
      </c>
      <c r="C7" s="13"/>
      <c r="D7" s="11" t="s">
        <v>196</v>
      </c>
      <c r="E7" s="56" t="s">
        <v>690</v>
      </c>
      <c r="F7" s="13" t="s">
        <v>30</v>
      </c>
      <c r="G7" s="11"/>
      <c r="H7" s="14">
        <f t="shared" si="2"/>
        <v>42926</v>
      </c>
      <c r="I7" s="14">
        <f t="shared" si="3"/>
        <v>42926</v>
      </c>
      <c r="J7" s="297"/>
      <c r="K7" s="297">
        <f t="shared" si="4"/>
        <v>15.5</v>
      </c>
      <c r="L7" s="11" t="s">
        <v>9</v>
      </c>
      <c r="M7" s="16">
        <f t="shared" si="5"/>
        <v>1</v>
      </c>
      <c r="N7" s="349"/>
      <c r="O7" s="349"/>
      <c r="P7" s="349">
        <v>8</v>
      </c>
      <c r="Q7" s="349">
        <v>7.5</v>
      </c>
      <c r="R7" s="349"/>
      <c r="S7" s="349"/>
      <c r="T7" s="349"/>
      <c r="U7" s="349"/>
      <c r="V7" s="349"/>
      <c r="W7" s="349"/>
      <c r="X7" s="349"/>
      <c r="Y7" s="349"/>
      <c r="Z7" s="349"/>
      <c r="AA7" s="12"/>
    </row>
    <row r="8" spans="1:37" s="3" customFormat="1">
      <c r="A8" s="11"/>
      <c r="B8" s="12" t="str">
        <f>IF(A8="","",IFERROR(VLOOKUP(A8,Story!C:D,2,FALSE),""))</f>
        <v/>
      </c>
      <c r="C8" s="13"/>
      <c r="D8" s="11" t="s">
        <v>196</v>
      </c>
      <c r="E8" s="56" t="s">
        <v>691</v>
      </c>
      <c r="F8" s="13" t="s">
        <v>30</v>
      </c>
      <c r="G8" s="11"/>
      <c r="H8" s="14">
        <f t="shared" si="2"/>
        <v>42926</v>
      </c>
      <c r="I8" s="14">
        <f t="shared" si="3"/>
        <v>42926</v>
      </c>
      <c r="J8" s="297"/>
      <c r="K8" s="297">
        <f t="shared" si="4"/>
        <v>24</v>
      </c>
      <c r="L8" s="11" t="s">
        <v>9</v>
      </c>
      <c r="M8" s="16">
        <f t="shared" si="5"/>
        <v>1</v>
      </c>
      <c r="N8" s="349">
        <v>8</v>
      </c>
      <c r="O8" s="349">
        <v>8</v>
      </c>
      <c r="P8" s="349"/>
      <c r="Q8" s="349"/>
      <c r="R8" s="349">
        <v>8</v>
      </c>
      <c r="S8" s="349"/>
      <c r="T8" s="349"/>
      <c r="U8" s="349"/>
      <c r="V8" s="349"/>
      <c r="W8" s="349"/>
      <c r="X8" s="349"/>
      <c r="Y8" s="349"/>
      <c r="Z8" s="349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196</v>
      </c>
      <c r="E9" s="56" t="s">
        <v>692</v>
      </c>
      <c r="F9" s="13"/>
      <c r="G9" s="11"/>
      <c r="H9" s="14">
        <f t="shared" si="2"/>
        <v>42926</v>
      </c>
      <c r="I9" s="14">
        <f t="shared" si="3"/>
        <v>42926</v>
      </c>
      <c r="J9" s="297"/>
      <c r="K9" s="297">
        <f t="shared" si="4"/>
        <v>0</v>
      </c>
      <c r="L9" s="11" t="s">
        <v>248</v>
      </c>
      <c r="M9" s="16">
        <f t="shared" si="5"/>
        <v>0.1</v>
      </c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  <c r="AA9" s="12"/>
    </row>
    <row r="10" spans="1:37">
      <c r="A10" s="11"/>
      <c r="B10" s="12" t="str">
        <f>IF(A10="","",IFERROR(VLOOKUP(A10,Story!C:D,2,FALSE),""))</f>
        <v/>
      </c>
      <c r="C10" s="13"/>
      <c r="D10" s="11" t="s">
        <v>196</v>
      </c>
      <c r="E10" s="56" t="s">
        <v>693</v>
      </c>
      <c r="F10" s="13" t="s">
        <v>30</v>
      </c>
      <c r="G10" s="11"/>
      <c r="H10" s="14">
        <f t="shared" si="2"/>
        <v>42926</v>
      </c>
      <c r="I10" s="14">
        <f t="shared" si="3"/>
        <v>42926</v>
      </c>
      <c r="J10" s="297"/>
      <c r="K10" s="297">
        <f t="shared" si="4"/>
        <v>19</v>
      </c>
      <c r="L10" s="11" t="s">
        <v>9</v>
      </c>
      <c r="M10" s="16">
        <f t="shared" si="5"/>
        <v>1</v>
      </c>
      <c r="N10" s="349"/>
      <c r="O10" s="349"/>
      <c r="P10" s="349"/>
      <c r="Q10" s="349"/>
      <c r="R10" s="349">
        <v>0</v>
      </c>
      <c r="S10" s="349"/>
      <c r="T10" s="349"/>
      <c r="U10" s="349">
        <v>8</v>
      </c>
      <c r="V10" s="349">
        <v>8</v>
      </c>
      <c r="W10" s="349">
        <v>3</v>
      </c>
      <c r="X10" s="349"/>
      <c r="Y10" s="349"/>
      <c r="Z10" s="349">
        <v>6.5</v>
      </c>
      <c r="AA10" s="12"/>
    </row>
    <row r="11" spans="1:37">
      <c r="A11" s="11"/>
      <c r="B11" s="12" t="str">
        <f>IF(A11="","",IFERROR(VLOOKUP(A11,Story!C:D,2,FALSE),""))</f>
        <v/>
      </c>
      <c r="C11" s="13"/>
      <c r="D11" s="11" t="s">
        <v>196</v>
      </c>
      <c r="E11" s="56" t="s">
        <v>693</v>
      </c>
      <c r="F11" s="13" t="s">
        <v>77</v>
      </c>
      <c r="G11" s="11"/>
      <c r="H11" s="14">
        <f t="shared" si="2"/>
        <v>42926</v>
      </c>
      <c r="I11" s="14">
        <f t="shared" si="3"/>
        <v>42926</v>
      </c>
      <c r="J11" s="297"/>
      <c r="K11" s="297">
        <f t="shared" si="4"/>
        <v>14</v>
      </c>
      <c r="L11" s="11" t="s">
        <v>9</v>
      </c>
      <c r="M11" s="16">
        <f t="shared" si="5"/>
        <v>1</v>
      </c>
      <c r="N11" s="349"/>
      <c r="O11" s="349"/>
      <c r="P11" s="349"/>
      <c r="Q11" s="349"/>
      <c r="R11" s="349">
        <v>2</v>
      </c>
      <c r="S11" s="349"/>
      <c r="T11" s="349"/>
      <c r="U11" s="349"/>
      <c r="V11" s="349">
        <v>6</v>
      </c>
      <c r="W11" s="349">
        <v>6</v>
      </c>
      <c r="X11" s="349"/>
      <c r="Y11" s="349"/>
      <c r="Z11" s="349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24" t="s">
        <v>694</v>
      </c>
      <c r="E12" s="56" t="s">
        <v>695</v>
      </c>
      <c r="F12" s="13" t="s">
        <v>77</v>
      </c>
      <c r="G12" s="11"/>
      <c r="H12" s="14">
        <f t="shared" si="2"/>
        <v>42926</v>
      </c>
      <c r="I12" s="14">
        <f t="shared" si="3"/>
        <v>42926</v>
      </c>
      <c r="J12" s="297"/>
      <c r="K12" s="297">
        <f t="shared" si="4"/>
        <v>15.5</v>
      </c>
      <c r="L12" s="11" t="s">
        <v>9</v>
      </c>
      <c r="M12" s="16">
        <f t="shared" si="5"/>
        <v>1</v>
      </c>
      <c r="N12" s="349"/>
      <c r="O12" s="349">
        <v>2</v>
      </c>
      <c r="P12" s="349">
        <v>8</v>
      </c>
      <c r="Q12" s="349">
        <v>5.5</v>
      </c>
      <c r="R12" s="349"/>
      <c r="S12" s="349"/>
      <c r="T12" s="349"/>
      <c r="U12" s="349"/>
      <c r="V12" s="349"/>
      <c r="W12" s="349"/>
      <c r="X12" s="349"/>
      <c r="Y12" s="349"/>
      <c r="Z12" s="349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231</v>
      </c>
      <c r="E13" s="56" t="s">
        <v>814</v>
      </c>
      <c r="F13" s="13" t="s">
        <v>233</v>
      </c>
      <c r="G13" s="11"/>
      <c r="H13" s="14">
        <f t="shared" si="2"/>
        <v>42926</v>
      </c>
      <c r="I13" s="14">
        <f t="shared" si="3"/>
        <v>42926</v>
      </c>
      <c r="J13" s="297"/>
      <c r="K13" s="297">
        <f t="shared" si="4"/>
        <v>10</v>
      </c>
      <c r="L13" s="11" t="s">
        <v>9</v>
      </c>
      <c r="M13" s="16">
        <f t="shared" si="5"/>
        <v>1</v>
      </c>
      <c r="N13" s="349">
        <v>6</v>
      </c>
      <c r="O13" s="349"/>
      <c r="P13" s="349"/>
      <c r="Q13" s="349"/>
      <c r="R13" s="349"/>
      <c r="S13" s="349"/>
      <c r="T13" s="349"/>
      <c r="U13" s="349"/>
      <c r="V13" s="349"/>
      <c r="W13" s="349">
        <v>4</v>
      </c>
      <c r="X13" s="349"/>
      <c r="Y13" s="349"/>
      <c r="Z13" s="349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11" t="s">
        <v>204</v>
      </c>
      <c r="E14" s="56" t="s">
        <v>815</v>
      </c>
      <c r="F14" s="13" t="s">
        <v>233</v>
      </c>
      <c r="G14" s="11"/>
      <c r="H14" s="14">
        <f t="shared" si="2"/>
        <v>42926</v>
      </c>
      <c r="I14" s="14">
        <f t="shared" si="3"/>
        <v>42926</v>
      </c>
      <c r="J14" s="297"/>
      <c r="K14" s="297">
        <f t="shared" si="4"/>
        <v>1.5</v>
      </c>
      <c r="L14" s="11" t="s">
        <v>9</v>
      </c>
      <c r="M14" s="16">
        <f t="shared" si="5"/>
        <v>1</v>
      </c>
      <c r="N14" s="349"/>
      <c r="O14" s="349"/>
      <c r="P14" s="349"/>
      <c r="Q14" s="349"/>
      <c r="R14" s="349">
        <v>1.5</v>
      </c>
      <c r="S14" s="349"/>
      <c r="T14" s="349"/>
      <c r="U14" s="349"/>
      <c r="V14" s="349"/>
      <c r="W14" s="349"/>
      <c r="X14" s="349"/>
      <c r="Y14" s="349"/>
      <c r="Z14" s="349">
        <v>7</v>
      </c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11" t="s">
        <v>204</v>
      </c>
      <c r="E15" s="56" t="s">
        <v>823</v>
      </c>
      <c r="F15" s="13" t="s">
        <v>233</v>
      </c>
      <c r="G15" s="11"/>
      <c r="H15" s="14">
        <f t="shared" si="2"/>
        <v>42926</v>
      </c>
      <c r="I15" s="14">
        <f t="shared" si="3"/>
        <v>42926</v>
      </c>
      <c r="J15" s="297"/>
      <c r="K15" s="297"/>
      <c r="L15" s="11" t="s">
        <v>248</v>
      </c>
      <c r="M15" s="16"/>
      <c r="N15" s="349"/>
      <c r="O15" s="349"/>
      <c r="P15" s="349"/>
      <c r="Q15" s="349"/>
      <c r="R15" s="349"/>
      <c r="S15" s="349"/>
      <c r="T15" s="349"/>
      <c r="U15" s="349">
        <v>2.5</v>
      </c>
      <c r="V15" s="349">
        <v>7.5</v>
      </c>
      <c r="W15" s="349"/>
      <c r="X15" s="349"/>
      <c r="Y15" s="349"/>
      <c r="Z15" s="349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11" t="s">
        <v>254</v>
      </c>
      <c r="E16" s="56" t="s">
        <v>822</v>
      </c>
      <c r="F16" s="13" t="s">
        <v>233</v>
      </c>
      <c r="G16" s="11"/>
      <c r="H16" s="14">
        <f t="shared" si="2"/>
        <v>42926</v>
      </c>
      <c r="I16" s="14">
        <f t="shared" si="3"/>
        <v>42926</v>
      </c>
      <c r="J16" s="297"/>
      <c r="K16" s="297">
        <f t="shared" ref="K16:K27" si="6">SUM(N16:Y16)</f>
        <v>24.5</v>
      </c>
      <c r="L16" s="11" t="s">
        <v>9</v>
      </c>
      <c r="M16" s="16">
        <f t="shared" ref="M16:M27" si="7">IF(L16="未开始",0,IF(L16="已完成",1, 0.1))</f>
        <v>1</v>
      </c>
      <c r="N16" s="349"/>
      <c r="O16" s="349"/>
      <c r="P16" s="349"/>
      <c r="Q16" s="349"/>
      <c r="R16" s="349">
        <v>5</v>
      </c>
      <c r="S16" s="349"/>
      <c r="T16" s="349"/>
      <c r="U16" s="349">
        <v>5</v>
      </c>
      <c r="V16" s="349"/>
      <c r="W16" s="349">
        <v>3.5</v>
      </c>
      <c r="X16" s="349">
        <v>5.5</v>
      </c>
      <c r="Y16" s="349">
        <v>5.5</v>
      </c>
      <c r="Z16" s="349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11" t="s">
        <v>254</v>
      </c>
      <c r="E17" s="56" t="s">
        <v>816</v>
      </c>
      <c r="F17" s="13" t="s">
        <v>233</v>
      </c>
      <c r="G17" s="11"/>
      <c r="H17" s="14">
        <f t="shared" si="2"/>
        <v>42926</v>
      </c>
      <c r="I17" s="14">
        <f t="shared" si="3"/>
        <v>42926</v>
      </c>
      <c r="J17" s="297"/>
      <c r="K17" s="297">
        <f t="shared" si="6"/>
        <v>2</v>
      </c>
      <c r="L17" s="11" t="s">
        <v>9</v>
      </c>
      <c r="M17" s="16">
        <f t="shared" si="7"/>
        <v>1</v>
      </c>
      <c r="N17" s="349"/>
      <c r="O17" s="349">
        <v>2</v>
      </c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11" t="s">
        <v>204</v>
      </c>
      <c r="E18" s="56" t="s">
        <v>810</v>
      </c>
      <c r="F18" s="13" t="s">
        <v>768</v>
      </c>
      <c r="G18" s="11"/>
      <c r="H18" s="14">
        <f t="shared" si="2"/>
        <v>42926</v>
      </c>
      <c r="I18" s="14">
        <f t="shared" si="3"/>
        <v>42926</v>
      </c>
      <c r="J18" s="297"/>
      <c r="K18" s="297">
        <f t="shared" si="6"/>
        <v>0.5</v>
      </c>
      <c r="L18" s="11" t="s">
        <v>9</v>
      </c>
      <c r="M18" s="16">
        <f t="shared" si="7"/>
        <v>1</v>
      </c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>
        <v>0.5</v>
      </c>
      <c r="Z18" s="349"/>
      <c r="AA18" s="12"/>
    </row>
    <row r="19" spans="1:27" s="3" customFormat="1">
      <c r="A19" s="11"/>
      <c r="B19" s="12" t="str">
        <f>IF(A19="","",IFERROR(VLOOKUP(A19,Story!C:D,2,FALSE),""))</f>
        <v/>
      </c>
      <c r="C19" s="13"/>
      <c r="D19" s="11" t="s">
        <v>204</v>
      </c>
      <c r="E19" s="56" t="s">
        <v>811</v>
      </c>
      <c r="F19" s="13" t="s">
        <v>233</v>
      </c>
      <c r="G19" s="11"/>
      <c r="H19" s="14">
        <f t="shared" si="2"/>
        <v>42926</v>
      </c>
      <c r="I19" s="14">
        <f t="shared" si="3"/>
        <v>42926</v>
      </c>
      <c r="J19" s="297"/>
      <c r="K19" s="297">
        <f t="shared" si="6"/>
        <v>8.5</v>
      </c>
      <c r="L19" s="11" t="s">
        <v>9</v>
      </c>
      <c r="M19" s="16">
        <f t="shared" si="7"/>
        <v>1</v>
      </c>
      <c r="N19" s="349"/>
      <c r="O19" s="349"/>
      <c r="P19" s="349">
        <v>3</v>
      </c>
      <c r="Q19" s="349">
        <v>5</v>
      </c>
      <c r="R19" s="349"/>
      <c r="S19" s="349"/>
      <c r="T19" s="349"/>
      <c r="U19" s="349"/>
      <c r="V19" s="349"/>
      <c r="W19" s="349"/>
      <c r="X19" s="349"/>
      <c r="Y19" s="349">
        <v>0.5</v>
      </c>
      <c r="Z19" s="349"/>
      <c r="AA19" s="12"/>
    </row>
    <row r="20" spans="1:27" s="3" customFormat="1">
      <c r="A20" s="11" t="s">
        <v>739</v>
      </c>
      <c r="B20" s="12" t="str">
        <f>IF(A20="","",IFERROR(VLOOKUP(A20,Story!C:D,2,FALSE),""))</f>
        <v>Ribbon系统按钮及开始页</v>
      </c>
      <c r="C20" s="13"/>
      <c r="D20" s="11"/>
      <c r="E20" s="12"/>
      <c r="F20" s="13"/>
      <c r="G20" s="11"/>
      <c r="H20" s="14" t="str">
        <f t="shared" si="2"/>
        <v/>
      </c>
      <c r="I20" s="14" t="str">
        <f t="shared" si="3"/>
        <v/>
      </c>
      <c r="J20" s="297"/>
      <c r="K20" s="297">
        <f t="shared" si="6"/>
        <v>0</v>
      </c>
      <c r="L20" s="11" t="s">
        <v>18</v>
      </c>
      <c r="M20" s="16">
        <f t="shared" si="7"/>
        <v>0</v>
      </c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11" t="s">
        <v>219</v>
      </c>
      <c r="E21" s="56" t="s">
        <v>742</v>
      </c>
      <c r="F21" s="13" t="s">
        <v>206</v>
      </c>
      <c r="G21" s="11"/>
      <c r="H21" s="14">
        <f t="shared" si="2"/>
        <v>42926</v>
      </c>
      <c r="I21" s="14">
        <f t="shared" si="3"/>
        <v>42926</v>
      </c>
      <c r="J21" s="297"/>
      <c r="K21" s="297">
        <f t="shared" si="6"/>
        <v>1</v>
      </c>
      <c r="L21" s="11" t="s">
        <v>248</v>
      </c>
      <c r="M21" s="16">
        <f t="shared" si="7"/>
        <v>0.1</v>
      </c>
      <c r="N21" s="349"/>
      <c r="O21" s="349"/>
      <c r="P21" s="349"/>
      <c r="Q21" s="349"/>
      <c r="R21" s="349"/>
      <c r="S21" s="349"/>
      <c r="T21" s="349"/>
      <c r="U21" s="349">
        <v>1</v>
      </c>
      <c r="V21" s="349"/>
      <c r="W21" s="349"/>
      <c r="X21" s="349"/>
      <c r="Y21" s="349"/>
      <c r="Z21" s="349"/>
      <c r="AA21" s="12"/>
    </row>
    <row r="22" spans="1:27" s="3" customFormat="1">
      <c r="A22" s="11"/>
      <c r="B22" s="12" t="str">
        <f>IF(A22="","",IFERROR(VLOOKUP(A22,Story!C:D,2,FALSE),""))</f>
        <v/>
      </c>
      <c r="C22" s="13"/>
      <c r="D22" s="11" t="s">
        <v>231</v>
      </c>
      <c r="E22" s="56" t="s">
        <v>743</v>
      </c>
      <c r="F22" s="13" t="s">
        <v>233</v>
      </c>
      <c r="G22" s="11"/>
      <c r="H22" s="14">
        <f t="shared" si="2"/>
        <v>42926</v>
      </c>
      <c r="I22" s="14">
        <f t="shared" si="3"/>
        <v>42926</v>
      </c>
      <c r="J22" s="297"/>
      <c r="K22" s="297">
        <f t="shared" si="6"/>
        <v>0</v>
      </c>
      <c r="L22" s="11" t="s">
        <v>248</v>
      </c>
      <c r="M22" s="16">
        <f t="shared" si="7"/>
        <v>0.1</v>
      </c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196</v>
      </c>
      <c r="E23" s="56" t="s">
        <v>747</v>
      </c>
      <c r="F23" s="13"/>
      <c r="G23" s="11"/>
      <c r="H23" s="14">
        <f t="shared" si="2"/>
        <v>42926</v>
      </c>
      <c r="I23" s="14">
        <f t="shared" si="3"/>
        <v>42926</v>
      </c>
      <c r="J23" s="297"/>
      <c r="K23" s="297">
        <f t="shared" si="6"/>
        <v>0</v>
      </c>
      <c r="L23" s="11" t="s">
        <v>248</v>
      </c>
      <c r="M23" s="16">
        <f t="shared" si="7"/>
        <v>0.1</v>
      </c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24" t="s">
        <v>746</v>
      </c>
      <c r="E24" s="56" t="s">
        <v>748</v>
      </c>
      <c r="F24" s="13"/>
      <c r="G24" s="11"/>
      <c r="H24" s="14">
        <f t="shared" si="2"/>
        <v>42926</v>
      </c>
      <c r="I24" s="14">
        <f t="shared" si="3"/>
        <v>42926</v>
      </c>
      <c r="J24" s="297"/>
      <c r="K24" s="297">
        <f t="shared" si="6"/>
        <v>0</v>
      </c>
      <c r="L24" s="11" t="s">
        <v>248</v>
      </c>
      <c r="M24" s="16">
        <f t="shared" si="7"/>
        <v>0.1</v>
      </c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  <c r="AA24" s="12"/>
    </row>
    <row r="25" spans="1:27" s="3" customFormat="1">
      <c r="A25" s="11"/>
      <c r="B25" s="12" t="str">
        <f>IF(A25="","",IFERROR(VLOOKUP(A25,Story!C:D,2,FALSE),""))</f>
        <v/>
      </c>
      <c r="C25" s="13"/>
      <c r="D25" s="11" t="s">
        <v>235</v>
      </c>
      <c r="E25" s="56" t="s">
        <v>780</v>
      </c>
      <c r="F25" s="13" t="s">
        <v>77</v>
      </c>
      <c r="G25" s="11"/>
      <c r="H25" s="14">
        <f t="shared" si="2"/>
        <v>42926</v>
      </c>
      <c r="I25" s="14">
        <f t="shared" si="3"/>
        <v>42926</v>
      </c>
      <c r="J25" s="297"/>
      <c r="K25" s="297">
        <f t="shared" si="6"/>
        <v>3</v>
      </c>
      <c r="L25" s="11" t="s">
        <v>9</v>
      </c>
      <c r="M25" s="16">
        <f t="shared" si="7"/>
        <v>1</v>
      </c>
      <c r="N25" s="349"/>
      <c r="O25" s="349"/>
      <c r="P25" s="349"/>
      <c r="Q25" s="349">
        <v>2</v>
      </c>
      <c r="R25" s="349">
        <v>1</v>
      </c>
      <c r="S25" s="349"/>
      <c r="T25" s="349"/>
      <c r="U25" s="349"/>
      <c r="V25" s="349"/>
      <c r="W25" s="349"/>
      <c r="X25" s="349"/>
      <c r="Y25" s="349"/>
      <c r="Z25" s="349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11" t="s">
        <v>235</v>
      </c>
      <c r="E26" s="56" t="s">
        <v>801</v>
      </c>
      <c r="F26" s="13" t="s">
        <v>77</v>
      </c>
      <c r="G26" s="11"/>
      <c r="H26" s="14">
        <f t="shared" si="2"/>
        <v>42926</v>
      </c>
      <c r="I26" s="14">
        <f t="shared" si="3"/>
        <v>42926</v>
      </c>
      <c r="J26" s="297"/>
      <c r="K26" s="297">
        <f t="shared" si="6"/>
        <v>0</v>
      </c>
      <c r="L26" s="11" t="s">
        <v>18</v>
      </c>
      <c r="M26" s="16">
        <f t="shared" si="7"/>
        <v>0</v>
      </c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  <c r="AA26" s="12"/>
    </row>
    <row r="27" spans="1:27" s="3" customFormat="1">
      <c r="A27" s="11"/>
      <c r="B27" s="12" t="str">
        <f>IF(A27="","",IFERROR(VLOOKUP(A27,Story!C:D,2,FALSE),""))</f>
        <v/>
      </c>
      <c r="C27" s="13"/>
      <c r="D27" s="11" t="s">
        <v>223</v>
      </c>
      <c r="E27" s="56" t="s">
        <v>805</v>
      </c>
      <c r="F27" s="13" t="s">
        <v>30</v>
      </c>
      <c r="G27" s="11"/>
      <c r="H27" s="14">
        <f t="shared" si="2"/>
        <v>42926</v>
      </c>
      <c r="I27" s="14">
        <f t="shared" si="3"/>
        <v>42926</v>
      </c>
      <c r="J27" s="297"/>
      <c r="K27" s="297">
        <f t="shared" si="6"/>
        <v>5</v>
      </c>
      <c r="L27" s="11" t="s">
        <v>16</v>
      </c>
      <c r="M27" s="16">
        <f t="shared" si="7"/>
        <v>0.1</v>
      </c>
      <c r="N27" s="349"/>
      <c r="O27" s="349"/>
      <c r="P27" s="349"/>
      <c r="Q27" s="349"/>
      <c r="R27" s="349"/>
      <c r="S27" s="349"/>
      <c r="T27" s="349"/>
      <c r="U27" s="349"/>
      <c r="V27" s="349"/>
      <c r="W27" s="349">
        <v>5</v>
      </c>
      <c r="X27" s="349"/>
      <c r="Y27" s="349"/>
      <c r="Z27" s="349"/>
      <c r="AA27" s="12"/>
    </row>
    <row r="28" spans="1:27" s="3" customFormat="1">
      <c r="A28" s="11" t="s">
        <v>812</v>
      </c>
      <c r="B28" s="12" t="str">
        <f>IF(A28="","",IFERROR(VLOOKUP(A28,Story!C:D,2,FALSE),""))</f>
        <v>Ribbon快速访问栏</v>
      </c>
      <c r="C28" s="13"/>
      <c r="D28" s="11"/>
      <c r="E28" s="12"/>
      <c r="F28" s="13"/>
      <c r="G28" s="11"/>
      <c r="H28" s="14" t="str">
        <f t="shared" si="2"/>
        <v/>
      </c>
      <c r="I28" s="14" t="str">
        <f t="shared" si="3"/>
        <v/>
      </c>
      <c r="J28" s="297"/>
      <c r="K28" s="297"/>
      <c r="L28" s="11"/>
      <c r="M28" s="16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  <c r="AA28" s="12"/>
    </row>
    <row r="29" spans="1:27" s="3" customFormat="1">
      <c r="A29" s="11"/>
      <c r="B29" s="12"/>
      <c r="C29" s="13"/>
      <c r="D29" s="11" t="s">
        <v>219</v>
      </c>
      <c r="E29" s="56" t="s">
        <v>813</v>
      </c>
      <c r="F29" s="13" t="s">
        <v>206</v>
      </c>
      <c r="G29" s="11"/>
      <c r="H29" s="14">
        <f t="shared" si="2"/>
        <v>42926</v>
      </c>
      <c r="I29" s="14">
        <f t="shared" si="3"/>
        <v>42926</v>
      </c>
      <c r="J29" s="297"/>
      <c r="K29" s="297"/>
      <c r="L29" s="11"/>
      <c r="M29" s="16"/>
      <c r="N29" s="349"/>
      <c r="O29" s="349"/>
      <c r="P29" s="349"/>
      <c r="Q29" s="349"/>
      <c r="R29" s="349"/>
      <c r="S29" s="349"/>
      <c r="T29" s="349"/>
      <c r="U29" s="349">
        <v>2</v>
      </c>
      <c r="V29" s="349">
        <v>4</v>
      </c>
      <c r="W29" s="349"/>
      <c r="X29" s="349"/>
      <c r="Y29" s="349"/>
      <c r="Z29" s="349"/>
      <c r="AA29" s="12"/>
    </row>
    <row r="30" spans="1:27" s="3" customFormat="1">
      <c r="A30" s="11" t="s">
        <v>385</v>
      </c>
      <c r="B30" s="12" t="str">
        <f>IF(A30="","",IFERROR(VLOOKUP(A30,Story!C:D,2,FALSE),""))</f>
        <v>Qt远程调用库</v>
      </c>
      <c r="C30" s="13"/>
      <c r="D30" s="11"/>
      <c r="E30" s="12"/>
      <c r="F30" s="13"/>
      <c r="G30" s="11"/>
      <c r="H30" s="14" t="str">
        <f t="shared" si="2"/>
        <v/>
      </c>
      <c r="I30" s="14" t="str">
        <f t="shared" si="3"/>
        <v/>
      </c>
      <c r="J30" s="297"/>
      <c r="K30" s="297">
        <f t="shared" ref="K30:K41" si="8">SUM(N30:Y30)</f>
        <v>0</v>
      </c>
      <c r="L30" s="11" t="s">
        <v>18</v>
      </c>
      <c r="M30" s="16">
        <f t="shared" ref="M30:M41" si="9">IF(L30="未开始",0,IF(L30="已完成",1, 0.1))</f>
        <v>0</v>
      </c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  <c r="AA30" s="12"/>
    </row>
    <row r="31" spans="1:27" s="3" customFormat="1">
      <c r="A31" s="11"/>
      <c r="B31" s="12" t="str">
        <f>IF(A31="","",IFERROR(VLOOKUP(A31,Story!C:D,2,FALSE),""))</f>
        <v/>
      </c>
      <c r="C31" s="13"/>
      <c r="D31" s="11" t="s">
        <v>196</v>
      </c>
      <c r="E31" s="56" t="s">
        <v>562</v>
      </c>
      <c r="F31" s="13" t="s">
        <v>59</v>
      </c>
      <c r="G31" s="11"/>
      <c r="H31" s="14">
        <f t="shared" si="2"/>
        <v>42926</v>
      </c>
      <c r="I31" s="14">
        <f t="shared" si="3"/>
        <v>42926</v>
      </c>
      <c r="J31" s="297"/>
      <c r="K31" s="297">
        <f t="shared" si="8"/>
        <v>0</v>
      </c>
      <c r="L31" s="11" t="s">
        <v>18</v>
      </c>
      <c r="M31" s="16">
        <f t="shared" si="9"/>
        <v>0</v>
      </c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  <c r="AA31" s="12"/>
    </row>
    <row r="32" spans="1:27" s="3" customFormat="1">
      <c r="A32" s="11"/>
      <c r="B32" s="12" t="str">
        <f>IF(A32="","",IFERROR(VLOOKUP(A32,Story!C:D,2,FALSE),""))</f>
        <v/>
      </c>
      <c r="C32" s="13"/>
      <c r="D32" s="11" t="s">
        <v>196</v>
      </c>
      <c r="E32" s="56" t="s">
        <v>563</v>
      </c>
      <c r="F32" s="13" t="s">
        <v>59</v>
      </c>
      <c r="G32" s="11"/>
      <c r="H32" s="14">
        <f t="shared" si="2"/>
        <v>42926</v>
      </c>
      <c r="I32" s="14">
        <f t="shared" si="3"/>
        <v>42926</v>
      </c>
      <c r="J32" s="297"/>
      <c r="K32" s="297">
        <f t="shared" si="8"/>
        <v>0</v>
      </c>
      <c r="L32" s="11" t="s">
        <v>18</v>
      </c>
      <c r="M32" s="16">
        <f t="shared" si="9"/>
        <v>0</v>
      </c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  <c r="AA32" s="12"/>
    </row>
    <row r="33" spans="1:27" s="3" customFormat="1">
      <c r="A33" s="11"/>
      <c r="B33" s="12" t="str">
        <f>IF(A33="","",IFERROR(VLOOKUP(A33,Story!C:D,2,FALSE),""))</f>
        <v/>
      </c>
      <c r="C33" s="13"/>
      <c r="D33" s="11" t="s">
        <v>196</v>
      </c>
      <c r="E33" s="56" t="s">
        <v>579</v>
      </c>
      <c r="F33" s="13" t="s">
        <v>59</v>
      </c>
      <c r="G33" s="11"/>
      <c r="H33" s="14">
        <f t="shared" si="2"/>
        <v>42926</v>
      </c>
      <c r="I33" s="14">
        <f t="shared" si="3"/>
        <v>42926</v>
      </c>
      <c r="J33" s="297"/>
      <c r="K33" s="297">
        <f t="shared" si="8"/>
        <v>0</v>
      </c>
      <c r="L33" s="11" t="s">
        <v>18</v>
      </c>
      <c r="M33" s="16">
        <f t="shared" si="9"/>
        <v>0</v>
      </c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  <c r="AA33" s="12"/>
    </row>
    <row r="34" spans="1:27" s="3" customFormat="1">
      <c r="A34" s="11"/>
      <c r="B34" s="12" t="str">
        <f>IF(A34="","",IFERROR(VLOOKUP(A34,Story!C:D,2,FALSE),""))</f>
        <v/>
      </c>
      <c r="C34" s="13"/>
      <c r="D34" s="11" t="s">
        <v>196</v>
      </c>
      <c r="E34" s="12" t="s">
        <v>598</v>
      </c>
      <c r="F34" s="13" t="s">
        <v>59</v>
      </c>
      <c r="G34" s="11"/>
      <c r="H34" s="14">
        <f t="shared" si="2"/>
        <v>42926</v>
      </c>
      <c r="I34" s="14">
        <f t="shared" si="3"/>
        <v>42926</v>
      </c>
      <c r="J34" s="297"/>
      <c r="K34" s="297">
        <f t="shared" si="8"/>
        <v>0</v>
      </c>
      <c r="L34" s="11" t="s">
        <v>18</v>
      </c>
      <c r="M34" s="16">
        <f t="shared" si="9"/>
        <v>0</v>
      </c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  <c r="AA34" s="12"/>
    </row>
    <row r="35" spans="1:27" s="3" customFormat="1">
      <c r="A35" s="11"/>
      <c r="B35" s="12" t="str">
        <f>IF(A35="","",IFERROR(VLOOKUP(A35,Story!C:D,2,FALSE),""))</f>
        <v/>
      </c>
      <c r="C35" s="13"/>
      <c r="D35" s="11" t="s">
        <v>204</v>
      </c>
      <c r="E35" s="56" t="s">
        <v>599</v>
      </c>
      <c r="F35" s="13" t="s">
        <v>59</v>
      </c>
      <c r="G35" s="11"/>
      <c r="H35" s="14">
        <f t="shared" si="2"/>
        <v>42926</v>
      </c>
      <c r="I35" s="14">
        <f t="shared" si="3"/>
        <v>42926</v>
      </c>
      <c r="J35" s="297"/>
      <c r="K35" s="297">
        <f t="shared" si="8"/>
        <v>0</v>
      </c>
      <c r="L35" s="11" t="s">
        <v>18</v>
      </c>
      <c r="M35" s="16">
        <f t="shared" si="9"/>
        <v>0</v>
      </c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  <c r="AA35" s="12"/>
    </row>
    <row r="36" spans="1:27" s="3" customFormat="1">
      <c r="A36" s="24" t="s">
        <v>724</v>
      </c>
      <c r="B36" s="12" t="str">
        <f>IF(A36="","",IFERROR(VLOOKUP(A36,Story!C:D,2,FALSE),""))</f>
        <v>扩展点文件编辑器</v>
      </c>
      <c r="C36" s="13"/>
      <c r="D36" s="11"/>
      <c r="E36" s="12"/>
      <c r="F36" s="13"/>
      <c r="G36" s="11"/>
      <c r="H36" s="14" t="str">
        <f t="shared" si="2"/>
        <v/>
      </c>
      <c r="I36" s="14" t="str">
        <f t="shared" si="3"/>
        <v/>
      </c>
      <c r="J36" s="297"/>
      <c r="K36" s="297">
        <f t="shared" si="8"/>
        <v>0</v>
      </c>
      <c r="L36" s="11" t="s">
        <v>18</v>
      </c>
      <c r="M36" s="16">
        <f t="shared" si="9"/>
        <v>0</v>
      </c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  <c r="AA36" s="12"/>
    </row>
    <row r="37" spans="1:27" s="3" customFormat="1">
      <c r="A37" s="11"/>
      <c r="B37" s="12" t="str">
        <f>IF(A37="","",IFERROR(VLOOKUP(A37,Story!C:D,2,FALSE),""))</f>
        <v/>
      </c>
      <c r="C37" s="13"/>
      <c r="D37" s="11"/>
      <c r="E37" s="56" t="s">
        <v>726</v>
      </c>
      <c r="F37" s="13" t="s">
        <v>206</v>
      </c>
      <c r="G37" s="11"/>
      <c r="H37" s="14">
        <f t="shared" si="2"/>
        <v>42926</v>
      </c>
      <c r="I37" s="14">
        <f t="shared" si="3"/>
        <v>42926</v>
      </c>
      <c r="J37" s="297"/>
      <c r="K37" s="297">
        <f t="shared" si="8"/>
        <v>0</v>
      </c>
      <c r="L37" s="11" t="s">
        <v>18</v>
      </c>
      <c r="M37" s="16">
        <f t="shared" si="9"/>
        <v>0</v>
      </c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12"/>
    </row>
    <row r="38" spans="1:27" s="3" customFormat="1">
      <c r="A38" s="11"/>
      <c r="B38" s="12" t="str">
        <f>IF(A38="","",IFERROR(VLOOKUP(A38,Story!C:D,2,FALSE),""))</f>
        <v/>
      </c>
      <c r="C38" s="13"/>
      <c r="D38" s="11"/>
      <c r="E38" s="56" t="s">
        <v>727</v>
      </c>
      <c r="F38" s="13" t="s">
        <v>206</v>
      </c>
      <c r="G38" s="11"/>
      <c r="H38" s="14">
        <f t="shared" si="2"/>
        <v>42926</v>
      </c>
      <c r="I38" s="14">
        <f t="shared" si="3"/>
        <v>42926</v>
      </c>
      <c r="J38" s="297"/>
      <c r="K38" s="297">
        <f t="shared" si="8"/>
        <v>0</v>
      </c>
      <c r="L38" s="11" t="s">
        <v>18</v>
      </c>
      <c r="M38" s="16">
        <f t="shared" si="9"/>
        <v>0</v>
      </c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12"/>
    </row>
    <row r="39" spans="1:27" s="3" customFormat="1">
      <c r="A39" s="11"/>
      <c r="B39" s="12" t="str">
        <f>IF(A39="","",IFERROR(VLOOKUP(A39,Story!C:D,2,FALSE),""))</f>
        <v/>
      </c>
      <c r="C39" s="13"/>
      <c r="D39" s="11"/>
      <c r="E39" s="56" t="s">
        <v>728</v>
      </c>
      <c r="F39" s="13" t="s">
        <v>206</v>
      </c>
      <c r="G39" s="11"/>
      <c r="H39" s="14">
        <f t="shared" si="2"/>
        <v>42926</v>
      </c>
      <c r="I39" s="14">
        <f t="shared" si="3"/>
        <v>42926</v>
      </c>
      <c r="J39" s="297"/>
      <c r="K39" s="297">
        <f t="shared" si="8"/>
        <v>0</v>
      </c>
      <c r="L39" s="11" t="s">
        <v>18</v>
      </c>
      <c r="M39" s="16">
        <f t="shared" si="9"/>
        <v>0</v>
      </c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12"/>
    </row>
    <row r="40" spans="1:27" s="3" customFormat="1">
      <c r="A40" s="11"/>
      <c r="B40" s="12" t="str">
        <f>IF(A40="","",IFERROR(VLOOKUP(A40,Story!C:D,2,FALSE),""))</f>
        <v/>
      </c>
      <c r="C40" s="13"/>
      <c r="D40" s="11" t="s">
        <v>231</v>
      </c>
      <c r="E40" s="12" t="s">
        <v>734</v>
      </c>
      <c r="F40" s="13" t="s">
        <v>233</v>
      </c>
      <c r="G40" s="11"/>
      <c r="H40" s="14">
        <f t="shared" si="2"/>
        <v>42926</v>
      </c>
      <c r="I40" s="14">
        <f t="shared" si="3"/>
        <v>42926</v>
      </c>
      <c r="J40" s="297"/>
      <c r="K40" s="297">
        <f t="shared" si="8"/>
        <v>0</v>
      </c>
      <c r="L40" s="11" t="s">
        <v>18</v>
      </c>
      <c r="M40" s="16">
        <f t="shared" si="9"/>
        <v>0</v>
      </c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12"/>
    </row>
    <row r="41" spans="1:27" s="3" customFormat="1">
      <c r="A41" s="24" t="s">
        <v>766</v>
      </c>
      <c r="B41" s="12" t="str">
        <f>IF(A41="","",IFERROR(VLOOKUP(A41,Story!C:D,2,FALSE),""))</f>
        <v>学习QxPlugin产品框架</v>
      </c>
      <c r="C41" s="13"/>
      <c r="D41" s="11"/>
      <c r="E41" s="12"/>
      <c r="F41" s="13"/>
      <c r="G41" s="11"/>
      <c r="H41" s="14" t="str">
        <f t="shared" si="2"/>
        <v/>
      </c>
      <c r="I41" s="14" t="str">
        <f t="shared" si="3"/>
        <v/>
      </c>
      <c r="J41" s="297"/>
      <c r="K41" s="297">
        <f t="shared" si="8"/>
        <v>0</v>
      </c>
      <c r="L41" s="11" t="s">
        <v>18</v>
      </c>
      <c r="M41" s="16">
        <f t="shared" si="9"/>
        <v>0</v>
      </c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  <c r="AA41" s="12"/>
    </row>
    <row r="42" spans="1:27" s="3" customFormat="1">
      <c r="A42" s="24"/>
      <c r="B42" s="12"/>
      <c r="C42" s="13"/>
      <c r="D42" s="11" t="s">
        <v>235</v>
      </c>
      <c r="E42" s="56" t="s">
        <v>773</v>
      </c>
      <c r="F42" s="13" t="s">
        <v>768</v>
      </c>
      <c r="G42" s="11"/>
      <c r="H42" s="14"/>
      <c r="I42" s="14"/>
      <c r="J42" s="297"/>
      <c r="K42" s="297"/>
      <c r="L42" s="11"/>
      <c r="M42" s="16"/>
      <c r="N42" s="349"/>
      <c r="O42" s="349">
        <v>3</v>
      </c>
      <c r="P42" s="349"/>
      <c r="Q42" s="349"/>
      <c r="R42" s="349">
        <v>2</v>
      </c>
      <c r="S42" s="349"/>
      <c r="T42" s="349"/>
      <c r="U42" s="349"/>
      <c r="V42" s="349">
        <v>2</v>
      </c>
      <c r="W42" s="349"/>
      <c r="X42" s="349"/>
      <c r="Y42" s="349"/>
      <c r="Z42" s="349"/>
      <c r="AA42" s="12"/>
    </row>
    <row r="43" spans="1:27" s="3" customFormat="1">
      <c r="A43" s="24"/>
      <c r="B43" s="12"/>
      <c r="C43" s="13"/>
      <c r="D43" s="11" t="s">
        <v>235</v>
      </c>
      <c r="E43" s="56" t="s">
        <v>772</v>
      </c>
      <c r="F43" s="13" t="s">
        <v>768</v>
      </c>
      <c r="G43" s="11"/>
      <c r="H43" s="14"/>
      <c r="I43" s="14"/>
      <c r="J43" s="297"/>
      <c r="K43" s="297"/>
      <c r="L43" s="11" t="s">
        <v>9</v>
      </c>
      <c r="M43" s="16"/>
      <c r="N43" s="349"/>
      <c r="O43" s="349">
        <v>1</v>
      </c>
      <c r="P43" s="349"/>
      <c r="Q43" s="349">
        <v>1</v>
      </c>
      <c r="R43" s="349"/>
      <c r="S43" s="349"/>
      <c r="T43" s="349"/>
      <c r="U43" s="349"/>
      <c r="V43" s="349"/>
      <c r="W43" s="349"/>
      <c r="X43" s="349"/>
      <c r="Y43" s="349"/>
      <c r="Z43" s="349"/>
      <c r="AA43" s="12"/>
    </row>
    <row r="44" spans="1:27" s="3" customFormat="1">
      <c r="A44" s="11"/>
      <c r="B44" s="12" t="str">
        <f>IF(A44="","",IFERROR(VLOOKUP(A44,Story!C:D,2,FALSE),""))</f>
        <v/>
      </c>
      <c r="C44" s="13"/>
      <c r="D44" s="11" t="s">
        <v>235</v>
      </c>
      <c r="E44" s="56" t="s">
        <v>767</v>
      </c>
      <c r="F44" s="13" t="s">
        <v>768</v>
      </c>
      <c r="G44" s="11"/>
      <c r="H44" s="14">
        <f t="shared" ref="H44:H58" si="10">IF(E44="","",$H$1)</f>
        <v>42926</v>
      </c>
      <c r="I44" s="14">
        <f t="shared" ref="I44:I58" si="11">IF(E44="","",IF(H44+J44/8&gt;$I$1,$I$1,H44+J44/8))</f>
        <v>42926</v>
      </c>
      <c r="J44" s="297"/>
      <c r="K44" s="297">
        <f t="shared" ref="K44:K50" si="12">SUM(N44:Y44)</f>
        <v>14.5</v>
      </c>
      <c r="L44" s="11" t="s">
        <v>16</v>
      </c>
      <c r="M44" s="16">
        <v>0.8</v>
      </c>
      <c r="N44" s="349"/>
      <c r="O44" s="349"/>
      <c r="P44" s="349">
        <v>8</v>
      </c>
      <c r="Q44" s="349">
        <v>6.5</v>
      </c>
      <c r="R44" s="349"/>
      <c r="S44" s="349"/>
      <c r="T44" s="349"/>
      <c r="U44" s="349"/>
      <c r="V44" s="349"/>
      <c r="W44" s="349"/>
      <c r="X44" s="349"/>
      <c r="Y44" s="349"/>
      <c r="Z44" s="349"/>
      <c r="AA44" s="12"/>
    </row>
    <row r="45" spans="1:27" s="3" customFormat="1">
      <c r="A45" s="11"/>
      <c r="B45" s="12"/>
      <c r="C45" s="13"/>
      <c r="D45" s="11" t="s">
        <v>235</v>
      </c>
      <c r="E45" s="56" t="s">
        <v>769</v>
      </c>
      <c r="F45" s="13" t="s">
        <v>768</v>
      </c>
      <c r="G45" s="11"/>
      <c r="H45" s="14">
        <f t="shared" si="10"/>
        <v>42926</v>
      </c>
      <c r="I45" s="14">
        <f t="shared" si="11"/>
        <v>42926</v>
      </c>
      <c r="J45" s="297"/>
      <c r="K45" s="297">
        <f t="shared" si="12"/>
        <v>2</v>
      </c>
      <c r="L45" s="11" t="s">
        <v>16</v>
      </c>
      <c r="M45" s="16"/>
      <c r="N45" s="349"/>
      <c r="O45" s="349"/>
      <c r="P45" s="349"/>
      <c r="Q45" s="349"/>
      <c r="R45" s="349">
        <v>2</v>
      </c>
      <c r="S45" s="349"/>
      <c r="T45" s="349"/>
      <c r="U45" s="349"/>
      <c r="V45" s="349"/>
      <c r="W45" s="349"/>
      <c r="X45" s="349"/>
      <c r="Y45" s="349"/>
      <c r="Z45" s="349"/>
      <c r="AA45" s="12"/>
    </row>
    <row r="46" spans="1:27" s="3" customFormat="1">
      <c r="A46" s="11"/>
      <c r="B46" s="12"/>
      <c r="C46" s="13"/>
      <c r="D46" s="11" t="s">
        <v>235</v>
      </c>
      <c r="E46" s="56" t="s">
        <v>775</v>
      </c>
      <c r="F46" s="13" t="s">
        <v>768</v>
      </c>
      <c r="G46" s="11"/>
      <c r="H46" s="14">
        <f t="shared" si="10"/>
        <v>42926</v>
      </c>
      <c r="I46" s="14">
        <f t="shared" si="11"/>
        <v>42926</v>
      </c>
      <c r="J46" s="297"/>
      <c r="K46" s="297">
        <f t="shared" si="12"/>
        <v>0</v>
      </c>
      <c r="L46" s="11" t="s">
        <v>248</v>
      </c>
      <c r="M46" s="16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  <c r="AA46" s="12"/>
    </row>
    <row r="47" spans="1:27" s="3" customFormat="1">
      <c r="A47" s="11"/>
      <c r="B47" s="12"/>
      <c r="C47" s="13"/>
      <c r="D47" s="11" t="s">
        <v>235</v>
      </c>
      <c r="E47" s="56" t="s">
        <v>771</v>
      </c>
      <c r="F47" s="13" t="s">
        <v>768</v>
      </c>
      <c r="G47" s="11"/>
      <c r="H47" s="14">
        <f t="shared" si="10"/>
        <v>42926</v>
      </c>
      <c r="I47" s="14">
        <f t="shared" si="11"/>
        <v>42926</v>
      </c>
      <c r="J47" s="297"/>
      <c r="K47" s="297">
        <f t="shared" si="12"/>
        <v>0</v>
      </c>
      <c r="L47" s="11" t="s">
        <v>248</v>
      </c>
      <c r="M47" s="16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  <c r="AA47" s="12"/>
    </row>
    <row r="48" spans="1:27" s="3" customFormat="1">
      <c r="A48" s="11"/>
      <c r="B48" s="12"/>
      <c r="C48" s="13"/>
      <c r="D48" s="11" t="s">
        <v>235</v>
      </c>
      <c r="E48" s="56" t="s">
        <v>774</v>
      </c>
      <c r="F48" s="13" t="s">
        <v>768</v>
      </c>
      <c r="G48" s="11"/>
      <c r="H48" s="14">
        <f t="shared" si="10"/>
        <v>42926</v>
      </c>
      <c r="I48" s="14">
        <f t="shared" si="11"/>
        <v>42926</v>
      </c>
      <c r="J48" s="297"/>
      <c r="K48" s="297">
        <f t="shared" si="12"/>
        <v>18</v>
      </c>
      <c r="L48" s="11" t="s">
        <v>16</v>
      </c>
      <c r="M48" s="16">
        <v>0.8</v>
      </c>
      <c r="N48" s="349"/>
      <c r="O48" s="349"/>
      <c r="P48" s="349"/>
      <c r="Q48" s="349"/>
      <c r="R48" s="349">
        <v>4</v>
      </c>
      <c r="S48" s="349"/>
      <c r="T48" s="349"/>
      <c r="U48" s="349">
        <v>8</v>
      </c>
      <c r="V48" s="349">
        <v>6</v>
      </c>
      <c r="W48" s="349"/>
      <c r="X48" s="349"/>
      <c r="Y48" s="349"/>
      <c r="Z48" s="349"/>
      <c r="AA48" s="12"/>
    </row>
    <row r="49" spans="1:27" s="3" customFormat="1">
      <c r="A49" s="11"/>
      <c r="B49" s="12"/>
      <c r="C49" s="13"/>
      <c r="D49" s="11" t="s">
        <v>235</v>
      </c>
      <c r="E49" s="56" t="s">
        <v>770</v>
      </c>
      <c r="F49" s="13" t="s">
        <v>768</v>
      </c>
      <c r="G49" s="11"/>
      <c r="H49" s="14">
        <f t="shared" si="10"/>
        <v>42926</v>
      </c>
      <c r="I49" s="14">
        <f t="shared" si="11"/>
        <v>42926</v>
      </c>
      <c r="J49" s="297"/>
      <c r="K49" s="297">
        <f t="shared" si="12"/>
        <v>0</v>
      </c>
      <c r="L49" s="11" t="s">
        <v>248</v>
      </c>
      <c r="M49" s="16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  <c r="AA49" s="12"/>
    </row>
    <row r="50" spans="1:27" s="3" customFormat="1">
      <c r="A50" s="11"/>
      <c r="B50" s="12"/>
      <c r="C50" s="13"/>
      <c r="D50" s="11" t="s">
        <v>192</v>
      </c>
      <c r="E50" s="56" t="s">
        <v>776</v>
      </c>
      <c r="F50" s="13" t="s">
        <v>233</v>
      </c>
      <c r="G50" s="11"/>
      <c r="H50" s="14">
        <f t="shared" si="10"/>
        <v>42926</v>
      </c>
      <c r="I50" s="14">
        <f t="shared" si="11"/>
        <v>42926</v>
      </c>
      <c r="J50" s="297"/>
      <c r="K50" s="297">
        <f t="shared" si="12"/>
        <v>11.5</v>
      </c>
      <c r="L50" s="11" t="s">
        <v>248</v>
      </c>
      <c r="M50" s="16">
        <v>0.8</v>
      </c>
      <c r="N50" s="349"/>
      <c r="O50" s="349">
        <v>2</v>
      </c>
      <c r="P50" s="349">
        <v>2</v>
      </c>
      <c r="Q50" s="349">
        <v>2.5</v>
      </c>
      <c r="R50" s="349">
        <v>1.5</v>
      </c>
      <c r="S50" s="349"/>
      <c r="T50" s="349"/>
      <c r="U50" s="349">
        <v>0.5</v>
      </c>
      <c r="V50" s="349">
        <v>0.5</v>
      </c>
      <c r="W50" s="349">
        <v>0.5</v>
      </c>
      <c r="X50" s="349">
        <v>1</v>
      </c>
      <c r="Y50" s="349">
        <v>1</v>
      </c>
      <c r="Z50" s="349"/>
      <c r="AA50" s="12"/>
    </row>
    <row r="51" spans="1:27" s="3" customFormat="1">
      <c r="A51" s="11"/>
      <c r="B51" s="12"/>
      <c r="C51" s="13"/>
      <c r="D51" s="11" t="s">
        <v>254</v>
      </c>
      <c r="E51" s="56" t="s">
        <v>807</v>
      </c>
      <c r="F51" s="13" t="s">
        <v>768</v>
      </c>
      <c r="G51" s="11"/>
      <c r="H51" s="14">
        <f t="shared" si="10"/>
        <v>42926</v>
      </c>
      <c r="I51" s="14">
        <f t="shared" si="11"/>
        <v>42926</v>
      </c>
      <c r="J51" s="297"/>
      <c r="K51" s="297"/>
      <c r="L51" s="11"/>
      <c r="M51" s="16"/>
      <c r="N51" s="349"/>
      <c r="O51" s="349"/>
      <c r="P51" s="349"/>
      <c r="Q51" s="349"/>
      <c r="R51" s="349"/>
      <c r="S51" s="349"/>
      <c r="T51" s="349"/>
      <c r="U51" s="349"/>
      <c r="V51" s="349"/>
      <c r="W51" s="349">
        <v>8</v>
      </c>
      <c r="X51" s="349">
        <v>4.5</v>
      </c>
      <c r="Y51" s="349">
        <v>3.5</v>
      </c>
      <c r="Z51" s="349"/>
      <c r="AA51" s="12"/>
    </row>
    <row r="52" spans="1:27" s="3" customFormat="1">
      <c r="A52" s="24" t="s">
        <v>758</v>
      </c>
      <c r="B52" s="12" t="str">
        <f>IF(A52="","",IFERROR(VLOOKUP(A52,Story!C:D,2,FALSE),""))</f>
        <v>QxPlugin产品框架外扩展学习</v>
      </c>
      <c r="C52" s="13"/>
      <c r="D52" s="11"/>
      <c r="E52" s="56" t="s">
        <v>759</v>
      </c>
      <c r="F52" s="13"/>
      <c r="G52" s="11"/>
      <c r="H52" s="14">
        <f t="shared" si="10"/>
        <v>42926</v>
      </c>
      <c r="I52" s="14">
        <f t="shared" si="11"/>
        <v>42926</v>
      </c>
      <c r="J52" s="297"/>
      <c r="K52" s="297">
        <f>SUM(N52:Y52)</f>
        <v>0</v>
      </c>
      <c r="L52" s="11" t="s">
        <v>195</v>
      </c>
      <c r="M52" s="16">
        <f>IF(L52="未开始",0,IF(L52="已完成",1, 0.1))</f>
        <v>0.1</v>
      </c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  <c r="AA52" s="12"/>
    </row>
    <row r="53" spans="1:27" s="3" customFormat="1">
      <c r="A53" s="11"/>
      <c r="B53" s="12" t="str">
        <f>IF(A53="","",IFERROR(VLOOKUP(A53,Story!C:D,2,FALSE),""))</f>
        <v/>
      </c>
      <c r="C53" s="13"/>
      <c r="D53" s="11" t="s">
        <v>192</v>
      </c>
      <c r="E53" s="56" t="s">
        <v>763</v>
      </c>
      <c r="F53" s="13" t="s">
        <v>233</v>
      </c>
      <c r="G53" s="11"/>
      <c r="H53" s="14">
        <f t="shared" si="10"/>
        <v>42926</v>
      </c>
      <c r="I53" s="14">
        <f t="shared" si="11"/>
        <v>42926</v>
      </c>
      <c r="J53" s="297"/>
      <c r="K53" s="297">
        <f>SUM(N53:Y53)</f>
        <v>2</v>
      </c>
      <c r="L53" s="11" t="s">
        <v>195</v>
      </c>
      <c r="M53" s="16">
        <f>IF(L53="未开始",0,IF(L53="已完成",1, 0.1))</f>
        <v>0.1</v>
      </c>
      <c r="N53" s="349">
        <v>2</v>
      </c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  <c r="AA53" s="12"/>
    </row>
    <row r="54" spans="1:27" s="3" customFormat="1">
      <c r="A54" s="11"/>
      <c r="B54" s="12"/>
      <c r="C54" s="13"/>
      <c r="D54" s="11" t="s">
        <v>192</v>
      </c>
      <c r="E54" s="56" t="s">
        <v>760</v>
      </c>
      <c r="F54" s="13" t="s">
        <v>233</v>
      </c>
      <c r="G54" s="11"/>
      <c r="H54" s="14">
        <f t="shared" si="10"/>
        <v>42926</v>
      </c>
      <c r="I54" s="14">
        <f t="shared" si="11"/>
        <v>42926</v>
      </c>
      <c r="J54" s="297"/>
      <c r="K54" s="297"/>
      <c r="L54" s="11" t="s">
        <v>195</v>
      </c>
      <c r="M54" s="16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  <c r="AA54" s="12"/>
    </row>
    <row r="55" spans="1:27" s="3" customFormat="1">
      <c r="A55" s="11"/>
      <c r="B55" s="12" t="str">
        <f>IF(A55="","",IFERROR(VLOOKUP(A55,Story!C:D,2,FALSE),""))</f>
        <v/>
      </c>
      <c r="C55" s="13"/>
      <c r="D55" s="11" t="s">
        <v>192</v>
      </c>
      <c r="E55" s="56" t="s">
        <v>762</v>
      </c>
      <c r="F55" s="13" t="s">
        <v>233</v>
      </c>
      <c r="G55" s="11"/>
      <c r="H55" s="14">
        <f t="shared" si="10"/>
        <v>42926</v>
      </c>
      <c r="I55" s="14">
        <f t="shared" si="11"/>
        <v>42926</v>
      </c>
      <c r="J55" s="297"/>
      <c r="K55" s="297">
        <f>SUM(N55:Y55)</f>
        <v>0</v>
      </c>
      <c r="L55" s="11" t="s">
        <v>195</v>
      </c>
      <c r="M55" s="16">
        <f>IF(L55="未开始",0,IF(L55="已完成",1, 0.1))</f>
        <v>0.1</v>
      </c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12"/>
    </row>
    <row r="56" spans="1:27" s="3" customFormat="1">
      <c r="A56" s="11"/>
      <c r="B56" s="12"/>
      <c r="C56" s="13"/>
      <c r="D56" s="11" t="s">
        <v>192</v>
      </c>
      <c r="E56" s="56" t="s">
        <v>761</v>
      </c>
      <c r="F56" s="13" t="s">
        <v>233</v>
      </c>
      <c r="G56" s="11"/>
      <c r="H56" s="14">
        <f t="shared" si="10"/>
        <v>42926</v>
      </c>
      <c r="I56" s="14">
        <f t="shared" si="11"/>
        <v>42926</v>
      </c>
      <c r="J56" s="297"/>
      <c r="K56" s="297"/>
      <c r="L56" s="11" t="s">
        <v>195</v>
      </c>
      <c r="M56" s="16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  <c r="AA56" s="12"/>
    </row>
    <row r="57" spans="1:27" s="3" customFormat="1">
      <c r="A57" s="11"/>
      <c r="B57" s="12" t="str">
        <f>IF(A57="","",IFERROR(VLOOKUP(A57,Story!C:D,2,FALSE),""))</f>
        <v/>
      </c>
      <c r="C57" s="13"/>
      <c r="D57" s="11" t="s">
        <v>279</v>
      </c>
      <c r="E57" s="56" t="s">
        <v>764</v>
      </c>
      <c r="F57" s="13" t="s">
        <v>233</v>
      </c>
      <c r="G57" s="11"/>
      <c r="H57" s="14">
        <f t="shared" si="10"/>
        <v>42926</v>
      </c>
      <c r="I57" s="14">
        <f t="shared" si="11"/>
        <v>42926</v>
      </c>
      <c r="J57" s="297"/>
      <c r="K57" s="297">
        <f>SUM(N57:Y57)</f>
        <v>0</v>
      </c>
      <c r="L57" s="11" t="s">
        <v>195</v>
      </c>
      <c r="M57" s="16">
        <f>IF(L57="未开始",0,IF(L57="已完成",1, 0.1))</f>
        <v>0.1</v>
      </c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12"/>
    </row>
    <row r="58" spans="1:27" s="3" customFormat="1">
      <c r="A58" s="11"/>
      <c r="B58" s="12" t="str">
        <f>IF(A58="","",IFERROR(VLOOKUP(A58,Story!C:D,2,FALSE),""))</f>
        <v/>
      </c>
      <c r="C58" s="13"/>
      <c r="D58" s="11" t="s">
        <v>279</v>
      </c>
      <c r="E58" s="56" t="s">
        <v>765</v>
      </c>
      <c r="F58" s="13" t="s">
        <v>233</v>
      </c>
      <c r="G58" s="11"/>
      <c r="H58" s="14">
        <f t="shared" si="10"/>
        <v>42926</v>
      </c>
      <c r="I58" s="14">
        <f t="shared" si="11"/>
        <v>42926</v>
      </c>
      <c r="J58" s="297"/>
      <c r="K58" s="297">
        <f>SUM(N58:Y58)</f>
        <v>0</v>
      </c>
      <c r="L58" s="11" t="s">
        <v>195</v>
      </c>
      <c r="M58" s="16">
        <f>IF(L58="未开始",0,IF(L58="已完成",1, 0.1))</f>
        <v>0.1</v>
      </c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  <c r="AA58" s="12"/>
    </row>
    <row r="59" spans="1:27" s="3" customFormat="1">
      <c r="A59" s="24" t="s">
        <v>777</v>
      </c>
      <c r="B59" s="12"/>
      <c r="C59" s="13"/>
      <c r="D59" s="11"/>
      <c r="E59" s="56"/>
      <c r="F59" s="13"/>
      <c r="G59" s="11"/>
      <c r="H59" s="14"/>
      <c r="I59" s="14"/>
      <c r="J59" s="297"/>
      <c r="K59" s="297">
        <f>SUM(N59:Y59)</f>
        <v>0</v>
      </c>
      <c r="L59" s="11"/>
      <c r="M59" s="16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  <c r="AA59" s="12"/>
    </row>
    <row r="60" spans="1:27" s="3" customFormat="1">
      <c r="A60" s="11"/>
      <c r="B60" s="12"/>
      <c r="C60" s="13"/>
      <c r="D60" s="11" t="s">
        <v>231</v>
      </c>
      <c r="E60" s="56" t="s">
        <v>778</v>
      </c>
      <c r="F60" s="13" t="s">
        <v>233</v>
      </c>
      <c r="G60" s="11"/>
      <c r="H60" s="14"/>
      <c r="I60" s="14"/>
      <c r="J60" s="297"/>
      <c r="K60" s="297">
        <f>SUM(N60:Y60)</f>
        <v>7</v>
      </c>
      <c r="L60" s="11" t="s">
        <v>9</v>
      </c>
      <c r="M60" s="16"/>
      <c r="N60" s="349"/>
      <c r="O60" s="349">
        <v>4</v>
      </c>
      <c r="P60" s="349">
        <v>3</v>
      </c>
      <c r="Q60" s="349"/>
      <c r="R60" s="349"/>
      <c r="S60" s="349"/>
      <c r="T60" s="349"/>
      <c r="U60" s="349"/>
      <c r="V60" s="349"/>
      <c r="W60" s="349"/>
      <c r="X60" s="349"/>
      <c r="Y60" s="349"/>
      <c r="Z60" s="349"/>
      <c r="AA60" s="12"/>
    </row>
    <row r="61" spans="1:27">
      <c r="N61" s="350"/>
      <c r="O61" s="350"/>
      <c r="P61" s="350"/>
      <c r="Q61" s="350"/>
      <c r="R61" s="350"/>
      <c r="S61" s="350"/>
      <c r="T61" s="350"/>
      <c r="U61" s="350"/>
      <c r="V61" s="350"/>
      <c r="W61" s="350"/>
      <c r="X61" s="350"/>
      <c r="Y61" s="350"/>
      <c r="Z61" s="350"/>
    </row>
    <row r="62" spans="1:27">
      <c r="N62" s="350"/>
      <c r="O62" s="350"/>
      <c r="P62" s="350"/>
      <c r="Q62" s="350"/>
      <c r="R62" s="350"/>
      <c r="S62" s="350"/>
      <c r="T62" s="350"/>
      <c r="U62" s="350"/>
      <c r="V62" s="350"/>
      <c r="W62" s="350"/>
      <c r="X62" s="350"/>
      <c r="Y62" s="350"/>
      <c r="Z62" s="350"/>
    </row>
    <row r="63" spans="1:27">
      <c r="N63" s="350"/>
      <c r="O63" s="350"/>
      <c r="P63" s="350"/>
      <c r="Q63" s="350"/>
      <c r="R63" s="350"/>
      <c r="S63" s="350"/>
      <c r="T63" s="350"/>
      <c r="U63" s="350"/>
      <c r="V63" s="350"/>
      <c r="W63" s="350"/>
      <c r="X63" s="350"/>
      <c r="Y63" s="350"/>
      <c r="Z63" s="350"/>
    </row>
    <row r="64" spans="1:27" s="3" customFormat="1">
      <c r="A64" s="88" t="s">
        <v>114</v>
      </c>
      <c r="B64" s="12" t="str">
        <f>IF(A64="","",IFERROR(VLOOKUP(A64,Story!C:D,2,FALSE),""))</f>
        <v>迭代回顾会议</v>
      </c>
      <c r="C64" s="13"/>
      <c r="D64" s="11"/>
      <c r="E64" s="56"/>
      <c r="F64" s="13"/>
      <c r="G64" s="11"/>
      <c r="H64" s="14" t="str">
        <f>IF(E64="","",'Sprint#20'!$H$1)</f>
        <v/>
      </c>
      <c r="I64" s="14" t="str">
        <f>IF(E64="","",IF(H64+J64/8&gt;'Sprint#20'!$I$1,'Sprint#20'!$I$1,H64+J64/8))</f>
        <v/>
      </c>
      <c r="J64" s="297"/>
      <c r="K64" s="297">
        <f t="shared" ref="K64:K74" si="13">SUM(N64:Y64)</f>
        <v>0</v>
      </c>
      <c r="L64" s="11" t="s">
        <v>18</v>
      </c>
      <c r="M64" s="16">
        <f t="shared" ref="M64:M74" si="14">IF(L64="未开始",0,IF(L64="已完成",1, 0.1))</f>
        <v>0</v>
      </c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</row>
    <row r="65" spans="1:27" s="3" customFormat="1">
      <c r="A65" s="88"/>
      <c r="B65" s="12" t="str">
        <f>IF(A65="","",IFERROR(VLOOKUP(A65,Story!C:D,2,FALSE),""))</f>
        <v/>
      </c>
      <c r="C65" s="13"/>
      <c r="D65" s="11" t="s">
        <v>301</v>
      </c>
      <c r="E65" s="56" t="s">
        <v>845</v>
      </c>
      <c r="F65" s="13" t="s">
        <v>82</v>
      </c>
      <c r="G65" s="11"/>
      <c r="H65" s="14">
        <f>IF(E65="","",'Sprint#20'!$H$1)</f>
        <v>42926</v>
      </c>
      <c r="I65" s="14">
        <f>IF(E65="","",IF(H65+J65/8&gt;'Sprint#20'!$I$1,'Sprint#20'!$I$1,H65+J65/8))</f>
        <v>42926</v>
      </c>
      <c r="J65" s="297"/>
      <c r="K65" s="297">
        <f t="shared" si="13"/>
        <v>1</v>
      </c>
      <c r="L65" s="11" t="s">
        <v>18</v>
      </c>
      <c r="M65" s="16">
        <f t="shared" si="14"/>
        <v>0</v>
      </c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>
        <v>1</v>
      </c>
      <c r="Z65" s="349"/>
    </row>
    <row r="66" spans="1:27" s="3" customFormat="1">
      <c r="A66" s="88" t="s">
        <v>126</v>
      </c>
      <c r="B66" s="12" t="str">
        <f>IF(A66="","",IFERROR(VLOOKUP(A66,Story!C:D,2,FALSE),""))</f>
        <v>项目管理</v>
      </c>
      <c r="C66" s="13"/>
      <c r="D66" s="11" t="s">
        <v>127</v>
      </c>
      <c r="E66" s="56" t="s">
        <v>675</v>
      </c>
      <c r="F66" s="13" t="s">
        <v>59</v>
      </c>
      <c r="G66" s="11"/>
      <c r="H66" s="14">
        <f t="shared" ref="H66:H79" si="15">IF(E66="","",$H$1)</f>
        <v>42926</v>
      </c>
      <c r="I66" s="14">
        <f t="shared" ref="I66:I82" si="16">IF(E66="","",IF(H66+J66/8&gt;$I$1,$I$1,H66+J66/8))</f>
        <v>42926</v>
      </c>
      <c r="J66" s="297"/>
      <c r="K66" s="297">
        <f t="shared" si="13"/>
        <v>4</v>
      </c>
      <c r="L66" s="11" t="s">
        <v>18</v>
      </c>
      <c r="M66" s="16">
        <f t="shared" si="14"/>
        <v>0</v>
      </c>
      <c r="N66" s="349"/>
      <c r="O66" s="349"/>
      <c r="P66" s="349">
        <v>2</v>
      </c>
      <c r="Q66" s="349"/>
      <c r="R66" s="349"/>
      <c r="S66" s="349"/>
      <c r="T66" s="349"/>
      <c r="U66" s="349"/>
      <c r="V66" s="349"/>
      <c r="W66" s="349"/>
      <c r="X66" s="349"/>
      <c r="Y66" s="349">
        <v>2</v>
      </c>
      <c r="Z66" s="349"/>
      <c r="AA66" s="12"/>
    </row>
    <row r="67" spans="1:27">
      <c r="A67" s="11" t="s">
        <v>622</v>
      </c>
      <c r="B67" s="12" t="str">
        <f>IF(A67="","",IFERROR(VLOOKUP(A67,Story!C:D,2,FALSE),""))</f>
        <v>公司事务</v>
      </c>
      <c r="C67" s="13"/>
      <c r="D67" s="11"/>
      <c r="E67" s="12"/>
      <c r="F67" s="13"/>
      <c r="G67" s="11"/>
      <c r="H67" s="14" t="str">
        <f t="shared" si="15"/>
        <v/>
      </c>
      <c r="I67" s="14" t="str">
        <f t="shared" si="16"/>
        <v/>
      </c>
      <c r="J67" s="297"/>
      <c r="K67" s="297">
        <f t="shared" si="13"/>
        <v>0</v>
      </c>
      <c r="L67" s="11" t="s">
        <v>18</v>
      </c>
      <c r="M67" s="16">
        <f t="shared" si="14"/>
        <v>0</v>
      </c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  <c r="AA67" s="12"/>
    </row>
    <row r="68" spans="1:27">
      <c r="A68" s="11"/>
      <c r="B68" s="12" t="str">
        <f>IF(A68="","",IFERROR(VLOOKUP(A68,Story!C:D,2,FALSE),""))</f>
        <v/>
      </c>
      <c r="C68" s="13"/>
      <c r="D68" s="11" t="s">
        <v>301</v>
      </c>
      <c r="E68" s="56" t="s">
        <v>661</v>
      </c>
      <c r="F68" s="13" t="s">
        <v>59</v>
      </c>
      <c r="G68" s="11"/>
      <c r="H68" s="14">
        <f t="shared" si="15"/>
        <v>42926</v>
      </c>
      <c r="I68" s="14">
        <f t="shared" si="16"/>
        <v>42926</v>
      </c>
      <c r="J68" s="297"/>
      <c r="K68" s="297">
        <f t="shared" si="13"/>
        <v>7</v>
      </c>
      <c r="L68" s="11" t="s">
        <v>9</v>
      </c>
      <c r="M68" s="16">
        <f t="shared" si="14"/>
        <v>1</v>
      </c>
      <c r="N68" s="349">
        <v>4</v>
      </c>
      <c r="O68" s="349"/>
      <c r="P68" s="349"/>
      <c r="Q68" s="349"/>
      <c r="R68" s="349"/>
      <c r="S68" s="349"/>
      <c r="T68" s="349"/>
      <c r="U68" s="349">
        <v>3</v>
      </c>
      <c r="V68" s="349"/>
      <c r="W68" s="349"/>
      <c r="X68" s="349"/>
      <c r="Y68" s="349"/>
      <c r="Z68" s="349"/>
      <c r="AA68" s="12"/>
    </row>
    <row r="69" spans="1:27">
      <c r="A69" s="11"/>
      <c r="B69" s="12" t="str">
        <f>IF(A69="","",IFERROR(VLOOKUP(A69,Story!C:D,2,FALSE),""))</f>
        <v/>
      </c>
      <c r="C69" s="13"/>
      <c r="D69" s="24" t="s">
        <v>269</v>
      </c>
      <c r="E69" s="56" t="s">
        <v>340</v>
      </c>
      <c r="F69" s="59" t="s">
        <v>59</v>
      </c>
      <c r="G69" s="11"/>
      <c r="H69" s="14">
        <f t="shared" si="15"/>
        <v>42926</v>
      </c>
      <c r="I69" s="14">
        <f t="shared" si="16"/>
        <v>42926</v>
      </c>
      <c r="J69" s="297"/>
      <c r="K69" s="297">
        <f t="shared" si="13"/>
        <v>0</v>
      </c>
      <c r="L69" s="11" t="s">
        <v>18</v>
      </c>
      <c r="M69" s="16">
        <f t="shared" si="14"/>
        <v>0</v>
      </c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12"/>
    </row>
    <row r="70" spans="1:27">
      <c r="A70" s="11"/>
      <c r="B70" s="12" t="str">
        <f>IF(A70="","",IFERROR(VLOOKUP(A70,Story!C:D,2,FALSE),""))</f>
        <v/>
      </c>
      <c r="C70" s="13"/>
      <c r="D70" s="24" t="s">
        <v>269</v>
      </c>
      <c r="E70" s="56" t="s">
        <v>340</v>
      </c>
      <c r="F70" s="59" t="s">
        <v>77</v>
      </c>
      <c r="G70" s="11"/>
      <c r="H70" s="14">
        <f t="shared" si="15"/>
        <v>42926</v>
      </c>
      <c r="I70" s="14">
        <f t="shared" si="16"/>
        <v>42926</v>
      </c>
      <c r="J70" s="297"/>
      <c r="K70" s="297">
        <f t="shared" si="13"/>
        <v>3</v>
      </c>
      <c r="L70" s="11" t="s">
        <v>16</v>
      </c>
      <c r="M70" s="16">
        <f t="shared" si="14"/>
        <v>0.1</v>
      </c>
      <c r="N70" s="349"/>
      <c r="O70" s="349">
        <v>1</v>
      </c>
      <c r="P70" s="349"/>
      <c r="Q70" s="349"/>
      <c r="R70" s="349">
        <v>1</v>
      </c>
      <c r="S70" s="349"/>
      <c r="T70" s="349"/>
      <c r="U70" s="349">
        <v>1</v>
      </c>
      <c r="V70" s="349"/>
      <c r="W70" s="349"/>
      <c r="X70" s="349"/>
      <c r="Y70" s="349"/>
      <c r="Z70" s="349"/>
      <c r="AA70" s="12"/>
    </row>
    <row r="71" spans="1:27">
      <c r="A71" s="11"/>
      <c r="B71" s="12"/>
      <c r="C71" s="13"/>
      <c r="D71" s="24" t="s">
        <v>301</v>
      </c>
      <c r="E71" s="56" t="s">
        <v>730</v>
      </c>
      <c r="F71" s="59" t="s">
        <v>785</v>
      </c>
      <c r="G71" s="11"/>
      <c r="H71" s="14">
        <f t="shared" si="15"/>
        <v>42926</v>
      </c>
      <c r="I71" s="14">
        <f t="shared" si="16"/>
        <v>42926</v>
      </c>
      <c r="J71" s="297"/>
      <c r="K71" s="297">
        <f t="shared" si="13"/>
        <v>0</v>
      </c>
      <c r="L71" s="11" t="s">
        <v>18</v>
      </c>
      <c r="M71" s="16">
        <f t="shared" si="14"/>
        <v>0</v>
      </c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12"/>
    </row>
    <row r="72" spans="1:27">
      <c r="A72" s="11"/>
      <c r="B72" s="12"/>
      <c r="C72" s="13"/>
      <c r="D72" s="24" t="s">
        <v>301</v>
      </c>
      <c r="E72" s="56" t="s">
        <v>729</v>
      </c>
      <c r="F72" s="59" t="s">
        <v>784</v>
      </c>
      <c r="G72" s="11"/>
      <c r="H72" s="14">
        <f t="shared" si="15"/>
        <v>42926</v>
      </c>
      <c r="I72" s="14">
        <f t="shared" si="16"/>
        <v>42926</v>
      </c>
      <c r="J72" s="297"/>
      <c r="K72" s="297">
        <f t="shared" si="13"/>
        <v>0</v>
      </c>
      <c r="L72" s="11" t="s">
        <v>18</v>
      </c>
      <c r="M72" s="16">
        <f t="shared" si="14"/>
        <v>0</v>
      </c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12"/>
    </row>
    <row r="73" spans="1:27">
      <c r="A73" s="11"/>
      <c r="B73" s="12"/>
      <c r="C73" s="13"/>
      <c r="D73" s="24" t="s">
        <v>204</v>
      </c>
      <c r="E73" s="56" t="s">
        <v>782</v>
      </c>
      <c r="F73" s="59" t="s">
        <v>785</v>
      </c>
      <c r="G73" s="11"/>
      <c r="H73" s="14">
        <f t="shared" si="15"/>
        <v>42926</v>
      </c>
      <c r="I73" s="14">
        <f t="shared" si="16"/>
        <v>42926</v>
      </c>
      <c r="J73" s="297"/>
      <c r="K73" s="297">
        <f t="shared" si="13"/>
        <v>10</v>
      </c>
      <c r="L73" s="11" t="s">
        <v>18</v>
      </c>
      <c r="M73" s="16">
        <f t="shared" si="14"/>
        <v>0</v>
      </c>
      <c r="N73" s="349">
        <v>2</v>
      </c>
      <c r="O73" s="349"/>
      <c r="P73" s="349"/>
      <c r="Q73" s="349"/>
      <c r="R73" s="349"/>
      <c r="S73" s="349">
        <v>8</v>
      </c>
      <c r="T73" s="349"/>
      <c r="U73" s="349"/>
      <c r="V73" s="349"/>
      <c r="W73" s="349"/>
      <c r="X73" s="349"/>
      <c r="Y73" s="349"/>
      <c r="Z73" s="349"/>
      <c r="AA73" s="12"/>
    </row>
    <row r="74" spans="1:27">
      <c r="A74" s="11"/>
      <c r="B74" s="12"/>
      <c r="C74" s="13"/>
      <c r="D74" s="24" t="s">
        <v>235</v>
      </c>
      <c r="E74" s="56" t="s">
        <v>783</v>
      </c>
      <c r="F74" s="59" t="s">
        <v>785</v>
      </c>
      <c r="G74" s="11"/>
      <c r="H74" s="14">
        <f t="shared" si="15"/>
        <v>42926</v>
      </c>
      <c r="I74" s="14">
        <f t="shared" si="16"/>
        <v>42926</v>
      </c>
      <c r="J74" s="297"/>
      <c r="K74" s="297">
        <f t="shared" si="13"/>
        <v>2</v>
      </c>
      <c r="L74" s="11" t="s">
        <v>9</v>
      </c>
      <c r="M74" s="16">
        <f t="shared" si="14"/>
        <v>1</v>
      </c>
      <c r="N74" s="349"/>
      <c r="O74" s="349">
        <v>2</v>
      </c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12"/>
    </row>
    <row r="75" spans="1:27" s="3" customFormat="1">
      <c r="A75" s="11"/>
      <c r="B75" s="12"/>
      <c r="C75" s="13"/>
      <c r="D75" s="11" t="s">
        <v>235</v>
      </c>
      <c r="E75" s="56" t="s">
        <v>779</v>
      </c>
      <c r="F75" s="13" t="s">
        <v>768</v>
      </c>
      <c r="G75" s="11"/>
      <c r="H75" s="14">
        <f t="shared" si="15"/>
        <v>42926</v>
      </c>
      <c r="I75" s="14">
        <f t="shared" si="16"/>
        <v>42926</v>
      </c>
      <c r="J75" s="297"/>
      <c r="K75" s="297">
        <f t="shared" ref="K75" si="17">SUM(N75:Y75)</f>
        <v>4</v>
      </c>
      <c r="L75" s="11" t="s">
        <v>9</v>
      </c>
      <c r="M75" s="16">
        <f t="shared" ref="M75" si="18">IF(L75="未开始",0,IF(L75="已完成",1, 0.1))</f>
        <v>1</v>
      </c>
      <c r="N75" s="349"/>
      <c r="O75" s="349">
        <v>4</v>
      </c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12"/>
    </row>
    <row r="76" spans="1:27">
      <c r="A76" s="11"/>
      <c r="B76" s="12"/>
      <c r="C76" s="13"/>
      <c r="D76" s="24" t="s">
        <v>301</v>
      </c>
      <c r="E76" s="56" t="s">
        <v>803</v>
      </c>
      <c r="F76" s="59" t="s">
        <v>59</v>
      </c>
      <c r="G76" s="11"/>
      <c r="H76" s="14">
        <f t="shared" si="15"/>
        <v>42926</v>
      </c>
      <c r="I76" s="14">
        <f t="shared" si="16"/>
        <v>42926</v>
      </c>
      <c r="J76" s="297"/>
      <c r="K76" s="297">
        <f t="shared" ref="K76:K78" si="19">SUM(N76:Y76)</f>
        <v>3</v>
      </c>
      <c r="L76" s="11" t="s">
        <v>9</v>
      </c>
      <c r="M76" s="16">
        <f t="shared" ref="M76:M78" si="20">IF(L76="未开始",0,IF(L76="已完成",1, 0.1))</f>
        <v>1</v>
      </c>
      <c r="N76" s="349"/>
      <c r="O76" s="349"/>
      <c r="P76" s="349"/>
      <c r="Q76" s="349"/>
      <c r="R76" s="349"/>
      <c r="S76" s="349"/>
      <c r="T76" s="349"/>
      <c r="U76" s="349"/>
      <c r="V76" s="349">
        <v>3</v>
      </c>
      <c r="W76" s="349"/>
      <c r="X76" s="349"/>
      <c r="Y76" s="349"/>
      <c r="Z76" s="349"/>
      <c r="AA76" s="12"/>
    </row>
    <row r="77" spans="1:27">
      <c r="A77" s="11"/>
      <c r="B77" s="12"/>
      <c r="C77" s="13"/>
      <c r="D77" s="24" t="s">
        <v>235</v>
      </c>
      <c r="E77" s="56" t="s">
        <v>804</v>
      </c>
      <c r="F77" s="59" t="s">
        <v>59</v>
      </c>
      <c r="G77" s="11"/>
      <c r="H77" s="14">
        <f t="shared" si="15"/>
        <v>42926</v>
      </c>
      <c r="I77" s="14">
        <f t="shared" si="16"/>
        <v>42926</v>
      </c>
      <c r="J77" s="297"/>
      <c r="K77" s="297">
        <f t="shared" si="19"/>
        <v>2</v>
      </c>
      <c r="L77" s="11" t="s">
        <v>9</v>
      </c>
      <c r="M77" s="16">
        <f t="shared" si="20"/>
        <v>1</v>
      </c>
      <c r="N77" s="349"/>
      <c r="O77" s="349"/>
      <c r="P77" s="349"/>
      <c r="Q77" s="349"/>
      <c r="R77" s="349"/>
      <c r="S77" s="349"/>
      <c r="T77" s="349"/>
      <c r="U77" s="349"/>
      <c r="V77" s="349">
        <v>2</v>
      </c>
      <c r="W77" s="349"/>
      <c r="X77" s="349"/>
      <c r="Y77" s="349"/>
      <c r="Z77" s="349"/>
      <c r="AA77" s="12"/>
    </row>
    <row r="78" spans="1:27">
      <c r="A78" s="11"/>
      <c r="B78" s="12"/>
      <c r="C78" s="13"/>
      <c r="D78" s="24" t="s">
        <v>235</v>
      </c>
      <c r="E78" s="56" t="s">
        <v>804</v>
      </c>
      <c r="F78" s="59" t="s">
        <v>77</v>
      </c>
      <c r="G78" s="11"/>
      <c r="H78" s="14">
        <f t="shared" si="15"/>
        <v>42926</v>
      </c>
      <c r="I78" s="14">
        <f t="shared" si="16"/>
        <v>42926</v>
      </c>
      <c r="J78" s="297"/>
      <c r="K78" s="297">
        <f t="shared" si="19"/>
        <v>2</v>
      </c>
      <c r="L78" s="11" t="s">
        <v>9</v>
      </c>
      <c r="M78" s="16">
        <f t="shared" si="20"/>
        <v>1</v>
      </c>
      <c r="N78" s="349"/>
      <c r="O78" s="349"/>
      <c r="P78" s="349"/>
      <c r="Q78" s="349"/>
      <c r="R78" s="349"/>
      <c r="S78" s="349"/>
      <c r="T78" s="349"/>
      <c r="U78" s="349"/>
      <c r="V78" s="349">
        <v>2</v>
      </c>
      <c r="W78" s="349"/>
      <c r="X78" s="349"/>
      <c r="Y78" s="349"/>
      <c r="Z78" s="349"/>
      <c r="AA78" s="12"/>
    </row>
    <row r="79" spans="1:27">
      <c r="A79" s="11"/>
      <c r="B79" s="12"/>
      <c r="C79" s="13"/>
      <c r="D79" s="24" t="s">
        <v>301</v>
      </c>
      <c r="E79" s="56" t="s">
        <v>787</v>
      </c>
      <c r="F79" s="59" t="s">
        <v>59</v>
      </c>
      <c r="G79" s="11"/>
      <c r="H79" s="14">
        <f t="shared" si="15"/>
        <v>42926</v>
      </c>
      <c r="I79" s="14">
        <f t="shared" si="16"/>
        <v>42926</v>
      </c>
      <c r="J79" s="297"/>
      <c r="K79" s="297">
        <f>SUM(N79:Y79)</f>
        <v>2.5</v>
      </c>
      <c r="L79" s="11" t="s">
        <v>9</v>
      </c>
      <c r="M79" s="16">
        <f>IF(L79="未开始",0,IF(L79="已完成",1, 0.1))</f>
        <v>1</v>
      </c>
      <c r="N79" s="349"/>
      <c r="O79" s="349"/>
      <c r="P79" s="349"/>
      <c r="Q79" s="349"/>
      <c r="R79" s="349">
        <v>2.5</v>
      </c>
      <c r="S79" s="349"/>
      <c r="T79" s="349"/>
      <c r="U79" s="349"/>
      <c r="V79" s="349"/>
      <c r="W79" s="349"/>
      <c r="X79" s="349"/>
      <c r="Y79" s="349"/>
      <c r="Z79" s="349"/>
      <c r="AA79" s="12"/>
    </row>
    <row r="80" spans="1:27">
      <c r="A80" s="11"/>
      <c r="B80" s="12"/>
      <c r="C80" s="13"/>
      <c r="D80" s="24" t="s">
        <v>204</v>
      </c>
      <c r="E80" s="56" t="s">
        <v>789</v>
      </c>
      <c r="F80" s="59" t="s">
        <v>59</v>
      </c>
      <c r="G80" s="11"/>
      <c r="H80" s="14">
        <v>42931</v>
      </c>
      <c r="I80" s="14">
        <f t="shared" si="16"/>
        <v>42931</v>
      </c>
      <c r="J80" s="297"/>
      <c r="K80" s="297">
        <f t="shared" ref="K80" si="21">SUM(N80:Y80)</f>
        <v>9</v>
      </c>
      <c r="L80" s="11" t="s">
        <v>9</v>
      </c>
      <c r="M80" s="16">
        <f t="shared" ref="M80" si="22">IF(L80="未开始",0,IF(L80="已完成",1, 0.1))</f>
        <v>1</v>
      </c>
      <c r="N80" s="349"/>
      <c r="O80" s="349"/>
      <c r="P80" s="349"/>
      <c r="Q80" s="349"/>
      <c r="R80" s="349"/>
      <c r="S80" s="349">
        <v>8</v>
      </c>
      <c r="T80" s="349"/>
      <c r="U80" s="349">
        <v>1</v>
      </c>
      <c r="V80" s="349"/>
      <c r="W80" s="349"/>
      <c r="X80" s="349"/>
      <c r="Y80" s="349"/>
      <c r="Z80" s="349"/>
      <c r="AA80" s="12"/>
    </row>
    <row r="81" spans="1:27">
      <c r="A81" s="11"/>
      <c r="B81" s="12"/>
      <c r="C81" s="13"/>
      <c r="D81" s="24" t="s">
        <v>301</v>
      </c>
      <c r="E81" s="56" t="s">
        <v>788</v>
      </c>
      <c r="F81" s="59" t="s">
        <v>59</v>
      </c>
      <c r="G81" s="11"/>
      <c r="H81" s="14">
        <v>42930</v>
      </c>
      <c r="I81" s="14">
        <f t="shared" si="16"/>
        <v>42930</v>
      </c>
      <c r="J81" s="297"/>
      <c r="K81" s="297">
        <f>SUM(N81:Y81)</f>
        <v>1</v>
      </c>
      <c r="L81" s="11" t="s">
        <v>9</v>
      </c>
      <c r="M81" s="16">
        <f>IF(L81="未开始",0,IF(L81="已完成",1, 0.1))</f>
        <v>1</v>
      </c>
      <c r="N81" s="349"/>
      <c r="O81" s="349"/>
      <c r="P81" s="349"/>
      <c r="Q81" s="349">
        <v>1</v>
      </c>
      <c r="R81" s="349"/>
      <c r="S81" s="349"/>
      <c r="T81" s="349"/>
      <c r="U81" s="349"/>
      <c r="V81" s="349"/>
      <c r="W81" s="349"/>
      <c r="X81" s="349"/>
      <c r="Y81" s="349"/>
      <c r="Z81" s="349"/>
      <c r="AA81" s="12"/>
    </row>
    <row r="82" spans="1:27">
      <c r="A82" s="11"/>
      <c r="B82" s="12"/>
      <c r="C82" s="13"/>
      <c r="D82" s="24" t="s">
        <v>301</v>
      </c>
      <c r="E82" s="56" t="s">
        <v>781</v>
      </c>
      <c r="F82" s="59" t="s">
        <v>82</v>
      </c>
      <c r="G82" s="11"/>
      <c r="H82" s="14">
        <f>IF(E82="","",$H$1)</f>
        <v>42926</v>
      </c>
      <c r="I82" s="14">
        <f t="shared" si="16"/>
        <v>42926</v>
      </c>
      <c r="J82" s="297"/>
      <c r="K82" s="297">
        <f>SUM(N82:Y82)</f>
        <v>0.5</v>
      </c>
      <c r="L82" s="11" t="s">
        <v>9</v>
      </c>
      <c r="M82" s="16">
        <f>IF(L82="未开始",0,IF(L82="已完成",1, 0.1))</f>
        <v>1</v>
      </c>
      <c r="N82" s="349"/>
      <c r="O82" s="349"/>
      <c r="P82" s="349"/>
      <c r="Q82" s="349">
        <v>0.5</v>
      </c>
      <c r="R82" s="349"/>
      <c r="S82" s="349"/>
      <c r="T82" s="349"/>
      <c r="U82" s="349"/>
      <c r="V82" s="349"/>
      <c r="W82" s="349"/>
      <c r="X82" s="349"/>
      <c r="Y82" s="349"/>
      <c r="Z82" s="349"/>
      <c r="AA82" s="12"/>
    </row>
    <row r="83" spans="1:27">
      <c r="A83" s="11"/>
      <c r="B83" s="12"/>
      <c r="C83" s="13"/>
      <c r="D83" s="24" t="s">
        <v>265</v>
      </c>
      <c r="E83" s="56" t="s">
        <v>806</v>
      </c>
      <c r="F83" s="59" t="s">
        <v>768</v>
      </c>
      <c r="G83" s="11"/>
      <c r="H83" s="14">
        <v>42936</v>
      </c>
      <c r="I83" s="14">
        <v>42936</v>
      </c>
      <c r="J83" s="297"/>
      <c r="K83" s="297">
        <f t="shared" ref="K83:K86" si="23">SUM(N83:Y83)</f>
        <v>6</v>
      </c>
      <c r="L83" s="11" t="s">
        <v>9</v>
      </c>
      <c r="M83" s="16">
        <f t="shared" ref="M83:M86" si="24">IF(L83="未开始",0,IF(L83="已完成",1, 0.1))</f>
        <v>1</v>
      </c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>
        <v>2</v>
      </c>
      <c r="Y83" s="349">
        <v>4</v>
      </c>
      <c r="Z83" s="349"/>
      <c r="AA83" s="12"/>
    </row>
    <row r="84" spans="1:27">
      <c r="A84" s="11"/>
      <c r="B84" s="12"/>
      <c r="C84" s="13"/>
      <c r="D84" s="24" t="s">
        <v>301</v>
      </c>
      <c r="E84" s="56" t="s">
        <v>808</v>
      </c>
      <c r="F84" s="59" t="s">
        <v>82</v>
      </c>
      <c r="G84" s="11"/>
      <c r="H84" s="14"/>
      <c r="I84" s="14"/>
      <c r="J84" s="297"/>
      <c r="K84" s="297">
        <f t="shared" si="23"/>
        <v>1.5</v>
      </c>
      <c r="L84" s="11" t="s">
        <v>9</v>
      </c>
      <c r="M84" s="16">
        <f t="shared" si="24"/>
        <v>1</v>
      </c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>
        <v>1.5</v>
      </c>
      <c r="Y84" s="349"/>
      <c r="Z84" s="349"/>
      <c r="AA84" s="12"/>
    </row>
    <row r="85" spans="1:27">
      <c r="A85" s="11"/>
      <c r="B85" s="12"/>
      <c r="C85" s="13"/>
      <c r="D85" s="24" t="s">
        <v>301</v>
      </c>
      <c r="E85" s="56" t="s">
        <v>809</v>
      </c>
      <c r="F85" s="59" t="s">
        <v>59</v>
      </c>
      <c r="G85" s="11"/>
      <c r="H85" s="14"/>
      <c r="I85" s="14"/>
      <c r="J85" s="297"/>
      <c r="K85" s="297">
        <f t="shared" si="23"/>
        <v>2</v>
      </c>
      <c r="L85" s="11" t="s">
        <v>9</v>
      </c>
      <c r="M85" s="16">
        <f t="shared" si="24"/>
        <v>1</v>
      </c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>
        <v>2</v>
      </c>
      <c r="Y85" s="349"/>
      <c r="Z85" s="349"/>
      <c r="AA85" s="12"/>
    </row>
    <row r="86" spans="1:27">
      <c r="A86" s="11"/>
      <c r="B86" s="12"/>
      <c r="C86" s="13"/>
      <c r="D86" s="24" t="s">
        <v>301</v>
      </c>
      <c r="E86" s="56" t="s">
        <v>809</v>
      </c>
      <c r="F86" s="59" t="s">
        <v>285</v>
      </c>
      <c r="G86" s="11"/>
      <c r="H86" s="14"/>
      <c r="I86" s="14"/>
      <c r="J86" s="297"/>
      <c r="K86" s="297">
        <f t="shared" si="23"/>
        <v>2</v>
      </c>
      <c r="L86" s="11" t="s">
        <v>9</v>
      </c>
      <c r="M86" s="16">
        <f t="shared" si="24"/>
        <v>1</v>
      </c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>
        <v>2</v>
      </c>
      <c r="Y86" s="349"/>
      <c r="Z86" s="349"/>
      <c r="AA86" s="12"/>
    </row>
    <row r="87" spans="1:27">
      <c r="A87" s="24" t="s">
        <v>96</v>
      </c>
      <c r="B87" s="12" t="str">
        <f>IF(A87="","",IFERROR(VLOOKUP(A87,Story!C:D,2,FALSE),""))</f>
        <v>技术协助</v>
      </c>
      <c r="C87" s="13"/>
      <c r="D87" s="11"/>
      <c r="E87" s="12"/>
      <c r="F87" s="13"/>
      <c r="G87" s="11"/>
      <c r="H87" s="14" t="str">
        <f t="shared" ref="H87:H95" si="25">IF(E87="","",$H$1)</f>
        <v/>
      </c>
      <c r="I87" s="14" t="str">
        <f t="shared" ref="I87:I95" si="26">IF(E87="","",IF(H87+J87/8&gt;$I$1,$I$1,H87+J87/8))</f>
        <v/>
      </c>
      <c r="J87" s="297"/>
      <c r="K87" s="297">
        <f t="shared" ref="K87:K95" si="27">SUM(N87:Y87)</f>
        <v>0</v>
      </c>
      <c r="L87" s="11" t="s">
        <v>18</v>
      </c>
      <c r="M87" s="16">
        <f>IF(L87="未开始",0,IF(L87="已完成",1, 0.1))</f>
        <v>0</v>
      </c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  <c r="AA87" s="12"/>
    </row>
    <row r="88" spans="1:27">
      <c r="A88" s="11"/>
      <c r="B88" s="12" t="str">
        <f>IF(A88="","",IFERROR(VLOOKUP(A88,Story!C:D,2,FALSE),""))</f>
        <v/>
      </c>
      <c r="C88" s="13"/>
      <c r="D88" s="11" t="s">
        <v>265</v>
      </c>
      <c r="E88" s="56" t="s">
        <v>677</v>
      </c>
      <c r="F88" s="13" t="s">
        <v>59</v>
      </c>
      <c r="G88" s="11"/>
      <c r="H88" s="14">
        <f t="shared" si="25"/>
        <v>42926</v>
      </c>
      <c r="I88" s="14">
        <f t="shared" si="26"/>
        <v>42926</v>
      </c>
      <c r="J88" s="297"/>
      <c r="K88" s="297">
        <f t="shared" si="27"/>
        <v>0</v>
      </c>
      <c r="L88" s="11" t="s">
        <v>16</v>
      </c>
      <c r="M88" s="16">
        <f>IF(L88="未开始",0,IF(L88="已完成",1, 0.1))</f>
        <v>0.1</v>
      </c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  <c r="AA88" s="12"/>
    </row>
    <row r="89" spans="1:27">
      <c r="A89" s="11"/>
      <c r="B89" s="12" t="str">
        <f>IF(A89="","",IFERROR(VLOOKUP(A89,Story!C:D,2,FALSE),""))</f>
        <v/>
      </c>
      <c r="C89" s="13"/>
      <c r="D89" s="11" t="s">
        <v>265</v>
      </c>
      <c r="E89" s="56" t="s">
        <v>677</v>
      </c>
      <c r="F89" s="13" t="s">
        <v>77</v>
      </c>
      <c r="G89" s="11"/>
      <c r="H89" s="14">
        <f t="shared" si="25"/>
        <v>42926</v>
      </c>
      <c r="I89" s="14">
        <f t="shared" si="26"/>
        <v>42926</v>
      </c>
      <c r="J89" s="297"/>
      <c r="K89" s="297">
        <f t="shared" si="27"/>
        <v>0.5</v>
      </c>
      <c r="L89" s="11" t="s">
        <v>16</v>
      </c>
      <c r="M89" s="16">
        <f>IF(L89="未开始",0,IF(L89="已完成",1, 0.1))</f>
        <v>0.1</v>
      </c>
      <c r="N89" s="349"/>
      <c r="O89" s="349">
        <v>0.5</v>
      </c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  <c r="AA89" s="12"/>
    </row>
    <row r="90" spans="1:27">
      <c r="A90" s="24" t="s">
        <v>411</v>
      </c>
      <c r="B90" s="12" t="str">
        <f>IF(A90="","",IFERROR(VLOOKUP(A90,Story!C:D,2,FALSE),""))</f>
        <v>售前：QxPlugin</v>
      </c>
      <c r="C90" s="13"/>
      <c r="D90" s="11"/>
      <c r="E90" s="56"/>
      <c r="F90" s="13"/>
      <c r="G90" s="11"/>
      <c r="H90" s="14" t="str">
        <f t="shared" si="25"/>
        <v/>
      </c>
      <c r="I90" s="14" t="str">
        <f t="shared" si="26"/>
        <v/>
      </c>
      <c r="J90" s="297"/>
      <c r="K90" s="297">
        <f t="shared" si="27"/>
        <v>0</v>
      </c>
      <c r="L90" s="11" t="s">
        <v>18</v>
      </c>
      <c r="M90" s="16">
        <f>IF(L90="未开始",0,IF(L90="已完成",1, 0.1))</f>
        <v>0</v>
      </c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  <c r="AA90" s="12"/>
    </row>
    <row r="91" spans="1:27">
      <c r="A91" s="24"/>
      <c r="B91" s="12"/>
      <c r="C91" s="13"/>
      <c r="D91" s="11" t="s">
        <v>216</v>
      </c>
      <c r="E91" s="56" t="s">
        <v>714</v>
      </c>
      <c r="F91" s="13" t="s">
        <v>59</v>
      </c>
      <c r="G91" s="11"/>
      <c r="H91" s="14">
        <f t="shared" si="25"/>
        <v>42926</v>
      </c>
      <c r="I91" s="14">
        <f t="shared" si="26"/>
        <v>42926</v>
      </c>
      <c r="J91" s="297"/>
      <c r="K91" s="297">
        <f t="shared" si="27"/>
        <v>2.5</v>
      </c>
      <c r="L91" s="11" t="s">
        <v>9</v>
      </c>
      <c r="M91" s="16">
        <f t="shared" ref="M91:M95" si="28">IF(L91="未开始",0,IF(L91="已完成",1, 0.1))</f>
        <v>1</v>
      </c>
      <c r="N91" s="349"/>
      <c r="O91" s="349"/>
      <c r="P91" s="349"/>
      <c r="Q91" s="349"/>
      <c r="R91" s="349">
        <v>2.5</v>
      </c>
      <c r="S91" s="349"/>
      <c r="T91" s="349"/>
      <c r="U91" s="349"/>
      <c r="V91" s="349"/>
      <c r="W91" s="349"/>
      <c r="X91" s="349"/>
      <c r="Y91" s="349"/>
      <c r="Z91" s="349"/>
      <c r="AA91" s="12"/>
    </row>
    <row r="92" spans="1:27">
      <c r="A92" s="24"/>
      <c r="B92" s="12"/>
      <c r="C92" s="13"/>
      <c r="D92" s="11" t="s">
        <v>204</v>
      </c>
      <c r="E92" s="56" t="s">
        <v>719</v>
      </c>
      <c r="F92" s="13" t="s">
        <v>59</v>
      </c>
      <c r="G92" s="11" t="s">
        <v>218</v>
      </c>
      <c r="H92" s="14">
        <f t="shared" si="25"/>
        <v>42926</v>
      </c>
      <c r="I92" s="14">
        <f t="shared" si="26"/>
        <v>42926</v>
      </c>
      <c r="J92" s="297"/>
      <c r="K92" s="297">
        <f t="shared" si="27"/>
        <v>24.5</v>
      </c>
      <c r="L92" s="11" t="s">
        <v>9</v>
      </c>
      <c r="M92" s="16">
        <f t="shared" si="28"/>
        <v>1</v>
      </c>
      <c r="N92" s="349">
        <v>4</v>
      </c>
      <c r="O92" s="349">
        <v>8</v>
      </c>
      <c r="P92" s="349">
        <v>6</v>
      </c>
      <c r="Q92" s="349">
        <v>6.5</v>
      </c>
      <c r="R92" s="349"/>
      <c r="S92" s="349"/>
      <c r="T92" s="349"/>
      <c r="U92" s="349"/>
      <c r="V92" s="349"/>
      <c r="W92" s="349"/>
      <c r="X92" s="349"/>
      <c r="Y92" s="349"/>
      <c r="Z92" s="349"/>
      <c r="AA92" s="12"/>
    </row>
    <row r="93" spans="1:27">
      <c r="A93" s="24"/>
      <c r="B93" s="12"/>
      <c r="C93" s="13"/>
      <c r="D93" s="11" t="s">
        <v>216</v>
      </c>
      <c r="E93" s="56" t="s">
        <v>720</v>
      </c>
      <c r="F93" s="59" t="s">
        <v>717</v>
      </c>
      <c r="G93" s="11" t="s">
        <v>194</v>
      </c>
      <c r="H93" s="14">
        <f t="shared" si="25"/>
        <v>42926</v>
      </c>
      <c r="I93" s="14">
        <f t="shared" si="26"/>
        <v>42926</v>
      </c>
      <c r="J93" s="297"/>
      <c r="K93" s="297">
        <f t="shared" si="27"/>
        <v>27.5</v>
      </c>
      <c r="L93" s="11" t="s">
        <v>16</v>
      </c>
      <c r="M93" s="16">
        <f t="shared" si="28"/>
        <v>0.1</v>
      </c>
      <c r="N93" s="349"/>
      <c r="O93" s="349"/>
      <c r="P93" s="349"/>
      <c r="Q93" s="349"/>
      <c r="R93" s="349">
        <v>3</v>
      </c>
      <c r="S93" s="349"/>
      <c r="T93" s="349"/>
      <c r="U93" s="349">
        <v>4</v>
      </c>
      <c r="V93" s="349">
        <v>3</v>
      </c>
      <c r="W93" s="349">
        <v>8</v>
      </c>
      <c r="X93" s="349">
        <v>4.5</v>
      </c>
      <c r="Y93" s="349">
        <v>5</v>
      </c>
      <c r="Z93" s="349"/>
      <c r="AA93" s="12"/>
    </row>
    <row r="94" spans="1:27">
      <c r="A94" s="24"/>
      <c r="B94" s="12"/>
      <c r="C94" s="13"/>
      <c r="D94" s="11" t="s">
        <v>204</v>
      </c>
      <c r="E94" s="56" t="s">
        <v>786</v>
      </c>
      <c r="F94" s="59" t="s">
        <v>206</v>
      </c>
      <c r="G94" s="11"/>
      <c r="H94" s="14">
        <f t="shared" si="25"/>
        <v>42926</v>
      </c>
      <c r="I94" s="14">
        <f t="shared" si="26"/>
        <v>42926</v>
      </c>
      <c r="J94" s="297"/>
      <c r="K94" s="297">
        <f t="shared" si="27"/>
        <v>3</v>
      </c>
      <c r="L94" s="11" t="s">
        <v>9</v>
      </c>
      <c r="M94" s="16"/>
      <c r="N94" s="349"/>
      <c r="O94" s="349"/>
      <c r="P94" s="349"/>
      <c r="Q94" s="349">
        <v>3</v>
      </c>
      <c r="R94" s="349"/>
      <c r="S94" s="349"/>
      <c r="T94" s="349"/>
      <c r="U94" s="349"/>
      <c r="V94" s="349"/>
      <c r="W94" s="349"/>
      <c r="X94" s="349"/>
      <c r="Y94" s="349"/>
      <c r="Z94" s="349"/>
      <c r="AA94" s="12"/>
    </row>
    <row r="95" spans="1:27">
      <c r="A95" s="24"/>
      <c r="B95" s="12"/>
      <c r="C95" s="13"/>
      <c r="D95" s="11" t="s">
        <v>216</v>
      </c>
      <c r="E95" s="56" t="s">
        <v>720</v>
      </c>
      <c r="F95" s="59" t="s">
        <v>1069</v>
      </c>
      <c r="G95" s="11" t="s">
        <v>194</v>
      </c>
      <c r="H95" s="14">
        <f t="shared" si="25"/>
        <v>42926</v>
      </c>
      <c r="I95" s="14">
        <f t="shared" si="26"/>
        <v>42926</v>
      </c>
      <c r="J95" s="297"/>
      <c r="K95" s="297">
        <f t="shared" si="27"/>
        <v>64</v>
      </c>
      <c r="L95" s="11" t="s">
        <v>16</v>
      </c>
      <c r="M95" s="16">
        <f t="shared" si="28"/>
        <v>0.1</v>
      </c>
      <c r="N95" s="349">
        <v>6</v>
      </c>
      <c r="O95" s="349">
        <v>6</v>
      </c>
      <c r="P95" s="349">
        <v>8</v>
      </c>
      <c r="Q95" s="349">
        <v>6.5</v>
      </c>
      <c r="R95" s="349">
        <v>8</v>
      </c>
      <c r="S95" s="349"/>
      <c r="T95" s="349"/>
      <c r="U95" s="349">
        <v>5</v>
      </c>
      <c r="V95" s="349">
        <v>4</v>
      </c>
      <c r="W95" s="349">
        <v>8</v>
      </c>
      <c r="X95" s="349">
        <v>6.5</v>
      </c>
      <c r="Y95" s="349">
        <v>6</v>
      </c>
      <c r="Z95" s="349"/>
      <c r="AA95" s="12"/>
    </row>
    <row r="96" spans="1:27" s="4" customFormat="1">
      <c r="A96" s="540" t="s">
        <v>238</v>
      </c>
      <c r="B96" s="541"/>
      <c r="C96" s="541"/>
      <c r="D96" s="541"/>
      <c r="E96" s="541"/>
      <c r="F96" s="541"/>
      <c r="G96" s="541"/>
      <c r="H96" s="541"/>
      <c r="I96" s="542"/>
      <c r="J96" s="298">
        <f>SUM(J4:J95)</f>
        <v>0</v>
      </c>
      <c r="K96" s="298">
        <f>SUM(K4:K95)</f>
        <v>407</v>
      </c>
      <c r="L96" s="574"/>
      <c r="M96" s="575"/>
      <c r="N96" s="290" t="str">
        <f>MID("一二三四五六日",WEEKDAY($H$1,2),1)</f>
        <v>一</v>
      </c>
      <c r="O96" s="290" t="str">
        <f t="shared" ref="O96:Z96" si="29">MID("一二三四五六日",WEEKDAY($H$1+(COLUMN(O$2)-COLUMN($N$2)),2),1)</f>
        <v>二</v>
      </c>
      <c r="P96" s="290" t="str">
        <f t="shared" si="29"/>
        <v>三</v>
      </c>
      <c r="Q96" s="290" t="str">
        <f t="shared" si="29"/>
        <v>四</v>
      </c>
      <c r="R96" s="290" t="str">
        <f t="shared" si="29"/>
        <v>五</v>
      </c>
      <c r="S96" s="290" t="str">
        <f t="shared" si="29"/>
        <v>六</v>
      </c>
      <c r="T96" s="290" t="str">
        <f t="shared" si="29"/>
        <v>日</v>
      </c>
      <c r="U96" s="290" t="str">
        <f t="shared" si="29"/>
        <v>一</v>
      </c>
      <c r="V96" s="290" t="str">
        <f t="shared" si="29"/>
        <v>二</v>
      </c>
      <c r="W96" s="290" t="str">
        <f t="shared" si="29"/>
        <v>三</v>
      </c>
      <c r="X96" s="290" t="str">
        <f t="shared" si="29"/>
        <v>四</v>
      </c>
      <c r="Y96" s="290" t="str">
        <f t="shared" si="29"/>
        <v>五</v>
      </c>
      <c r="Z96" s="290" t="str">
        <f t="shared" si="29"/>
        <v>六</v>
      </c>
      <c r="AA96" s="143"/>
    </row>
    <row r="97" spans="7:26">
      <c r="J97" s="299">
        <f t="shared" ref="J97:K103" si="30">SUMPRODUCT(($F$4:$F$95=K97)*(J$4:J$95))+J$104</f>
        <v>0</v>
      </c>
      <c r="K97" s="299">
        <f t="shared" si="30"/>
        <v>88</v>
      </c>
      <c r="L97" s="557" t="s">
        <v>59</v>
      </c>
      <c r="M97" s="557"/>
      <c r="N97" s="349">
        <f t="shared" ref="N97:Z103" si="31">SUMPRODUCT(($F$4:$F$95=$L97)*(N$4:N$95))+N$104</f>
        <v>8</v>
      </c>
      <c r="O97" s="349">
        <f t="shared" si="31"/>
        <v>8</v>
      </c>
      <c r="P97" s="349">
        <f t="shared" si="31"/>
        <v>8</v>
      </c>
      <c r="Q97" s="349">
        <f t="shared" si="31"/>
        <v>8</v>
      </c>
      <c r="R97" s="349">
        <f t="shared" si="31"/>
        <v>8</v>
      </c>
      <c r="S97" s="349">
        <f t="shared" si="31"/>
        <v>8</v>
      </c>
      <c r="T97" s="349">
        <f t="shared" si="31"/>
        <v>0</v>
      </c>
      <c r="U97" s="349">
        <f t="shared" si="31"/>
        <v>8</v>
      </c>
      <c r="V97" s="349">
        <f t="shared" si="31"/>
        <v>8</v>
      </c>
      <c r="W97" s="349">
        <f t="shared" si="31"/>
        <v>8</v>
      </c>
      <c r="X97" s="349">
        <f t="shared" si="31"/>
        <v>8</v>
      </c>
      <c r="Y97" s="349">
        <f t="shared" si="31"/>
        <v>8</v>
      </c>
      <c r="Z97" s="349">
        <f t="shared" si="31"/>
        <v>0</v>
      </c>
    </row>
    <row r="98" spans="7:26">
      <c r="J98" s="299">
        <f t="shared" si="30"/>
        <v>0</v>
      </c>
      <c r="K98" s="299">
        <f t="shared" si="30"/>
        <v>83</v>
      </c>
      <c r="L98" s="557" t="s">
        <v>206</v>
      </c>
      <c r="M98" s="557"/>
      <c r="N98" s="349">
        <f t="shared" si="31"/>
        <v>8</v>
      </c>
      <c r="O98" s="349">
        <f t="shared" si="31"/>
        <v>8</v>
      </c>
      <c r="P98" s="349">
        <f t="shared" si="31"/>
        <v>8</v>
      </c>
      <c r="Q98" s="349">
        <f t="shared" si="31"/>
        <v>10</v>
      </c>
      <c r="R98" s="349">
        <f t="shared" si="31"/>
        <v>8</v>
      </c>
      <c r="S98" s="349">
        <f t="shared" si="31"/>
        <v>8</v>
      </c>
      <c r="T98" s="349">
        <f t="shared" si="31"/>
        <v>0</v>
      </c>
      <c r="U98" s="349">
        <f t="shared" si="31"/>
        <v>8</v>
      </c>
      <c r="V98" s="349">
        <f t="shared" si="31"/>
        <v>8</v>
      </c>
      <c r="W98" s="349">
        <f t="shared" si="31"/>
        <v>8</v>
      </c>
      <c r="X98" s="349">
        <f t="shared" si="31"/>
        <v>8</v>
      </c>
      <c r="Y98" s="349">
        <f t="shared" si="31"/>
        <v>7</v>
      </c>
      <c r="Z98" s="349">
        <f t="shared" si="31"/>
        <v>0</v>
      </c>
    </row>
    <row r="99" spans="7:26">
      <c r="G99" s="105"/>
      <c r="H99" s="105"/>
      <c r="J99" s="299">
        <f t="shared" si="30"/>
        <v>0</v>
      </c>
      <c r="K99" s="299">
        <f t="shared" si="30"/>
        <v>5</v>
      </c>
      <c r="L99" s="557" t="s">
        <v>285</v>
      </c>
      <c r="M99" s="557"/>
      <c r="N99" s="349">
        <f t="shared" si="31"/>
        <v>0</v>
      </c>
      <c r="O99" s="349">
        <f t="shared" si="31"/>
        <v>0</v>
      </c>
      <c r="P99" s="349">
        <f t="shared" si="31"/>
        <v>0</v>
      </c>
      <c r="Q99" s="349">
        <f t="shared" si="31"/>
        <v>0.5</v>
      </c>
      <c r="R99" s="349">
        <f t="shared" si="31"/>
        <v>0</v>
      </c>
      <c r="S99" s="349">
        <f t="shared" si="31"/>
        <v>0</v>
      </c>
      <c r="T99" s="349">
        <f t="shared" si="31"/>
        <v>0</v>
      </c>
      <c r="U99" s="349">
        <f t="shared" si="31"/>
        <v>0</v>
      </c>
      <c r="V99" s="349">
        <f t="shared" si="31"/>
        <v>0</v>
      </c>
      <c r="W99" s="349">
        <f t="shared" si="31"/>
        <v>0</v>
      </c>
      <c r="X99" s="349">
        <f t="shared" si="31"/>
        <v>3.5</v>
      </c>
      <c r="Y99" s="349">
        <f t="shared" si="31"/>
        <v>1</v>
      </c>
      <c r="Z99" s="349">
        <f t="shared" si="31"/>
        <v>0</v>
      </c>
    </row>
    <row r="100" spans="7:26">
      <c r="G100" s="105"/>
      <c r="H100" s="105"/>
      <c r="J100" s="299">
        <f t="shared" si="30"/>
        <v>0</v>
      </c>
      <c r="K100" s="299">
        <f t="shared" si="30"/>
        <v>66.5</v>
      </c>
      <c r="L100" s="557" t="s">
        <v>30</v>
      </c>
      <c r="M100" s="557"/>
      <c r="N100" s="349">
        <f t="shared" si="31"/>
        <v>8</v>
      </c>
      <c r="O100" s="349">
        <f t="shared" si="31"/>
        <v>8</v>
      </c>
      <c r="P100" s="349">
        <f t="shared" si="31"/>
        <v>8</v>
      </c>
      <c r="Q100" s="349">
        <f t="shared" si="31"/>
        <v>8</v>
      </c>
      <c r="R100" s="349">
        <f t="shared" si="31"/>
        <v>8</v>
      </c>
      <c r="S100" s="349">
        <f t="shared" si="31"/>
        <v>0</v>
      </c>
      <c r="T100" s="349">
        <f t="shared" si="31"/>
        <v>0</v>
      </c>
      <c r="U100" s="349">
        <f t="shared" si="31"/>
        <v>8</v>
      </c>
      <c r="V100" s="349">
        <f t="shared" si="31"/>
        <v>8</v>
      </c>
      <c r="W100" s="349">
        <f t="shared" si="31"/>
        <v>8</v>
      </c>
      <c r="X100" s="349">
        <f t="shared" si="31"/>
        <v>1.5</v>
      </c>
      <c r="Y100" s="349">
        <f t="shared" si="31"/>
        <v>1</v>
      </c>
      <c r="Z100" s="349">
        <f t="shared" si="31"/>
        <v>6.5</v>
      </c>
    </row>
    <row r="101" spans="7:26">
      <c r="G101" s="105"/>
      <c r="H101" s="105"/>
      <c r="J101" s="299">
        <f t="shared" si="30"/>
        <v>0</v>
      </c>
      <c r="K101" s="299">
        <f t="shared" si="30"/>
        <v>70</v>
      </c>
      <c r="L101" s="557" t="s">
        <v>233</v>
      </c>
      <c r="M101" s="557"/>
      <c r="N101" s="349">
        <f t="shared" si="31"/>
        <v>8</v>
      </c>
      <c r="O101" s="349">
        <f t="shared" si="31"/>
        <v>8</v>
      </c>
      <c r="P101" s="349">
        <f t="shared" si="31"/>
        <v>8</v>
      </c>
      <c r="Q101" s="349">
        <f t="shared" si="31"/>
        <v>8</v>
      </c>
      <c r="R101" s="349">
        <f t="shared" si="31"/>
        <v>8</v>
      </c>
      <c r="S101" s="349">
        <f t="shared" si="31"/>
        <v>0</v>
      </c>
      <c r="T101" s="349">
        <f t="shared" si="31"/>
        <v>0</v>
      </c>
      <c r="U101" s="349">
        <f t="shared" si="31"/>
        <v>8</v>
      </c>
      <c r="V101" s="349">
        <f t="shared" si="31"/>
        <v>8</v>
      </c>
      <c r="W101" s="349">
        <f t="shared" si="31"/>
        <v>8</v>
      </c>
      <c r="X101" s="349">
        <f t="shared" si="31"/>
        <v>8</v>
      </c>
      <c r="Y101" s="349">
        <f t="shared" si="31"/>
        <v>8</v>
      </c>
      <c r="Z101" s="349">
        <f t="shared" si="31"/>
        <v>7</v>
      </c>
    </row>
    <row r="102" spans="7:26">
      <c r="G102" s="105"/>
      <c r="H102" s="105"/>
      <c r="J102" s="299">
        <f t="shared" si="30"/>
        <v>0</v>
      </c>
      <c r="K102" s="299">
        <f t="shared" si="30"/>
        <v>48</v>
      </c>
      <c r="L102" s="582" t="s">
        <v>749</v>
      </c>
      <c r="M102" s="583"/>
      <c r="N102" s="349">
        <f t="shared" si="31"/>
        <v>0</v>
      </c>
      <c r="O102" s="349">
        <f t="shared" si="31"/>
        <v>8</v>
      </c>
      <c r="P102" s="349">
        <f t="shared" si="31"/>
        <v>8</v>
      </c>
      <c r="Q102" s="349">
        <f t="shared" si="31"/>
        <v>8</v>
      </c>
      <c r="R102" s="349">
        <f t="shared" si="31"/>
        <v>8</v>
      </c>
      <c r="S102" s="349">
        <f t="shared" si="31"/>
        <v>0</v>
      </c>
      <c r="T102" s="349">
        <f t="shared" si="31"/>
        <v>0</v>
      </c>
      <c r="U102" s="349">
        <f t="shared" si="31"/>
        <v>8</v>
      </c>
      <c r="V102" s="349">
        <f t="shared" si="31"/>
        <v>8</v>
      </c>
      <c r="W102" s="349">
        <f t="shared" si="31"/>
        <v>8</v>
      </c>
      <c r="X102" s="349">
        <f t="shared" si="31"/>
        <v>8</v>
      </c>
      <c r="Y102" s="349">
        <f t="shared" si="31"/>
        <v>9</v>
      </c>
      <c r="Z102" s="349">
        <f t="shared" si="31"/>
        <v>0</v>
      </c>
    </row>
    <row r="103" spans="7:26">
      <c r="G103" s="105"/>
      <c r="H103" s="105"/>
      <c r="J103" s="299">
        <f t="shared" si="30"/>
        <v>0</v>
      </c>
      <c r="K103" s="299">
        <f t="shared" si="30"/>
        <v>64.5</v>
      </c>
      <c r="L103" s="557" t="s">
        <v>77</v>
      </c>
      <c r="M103" s="557"/>
      <c r="N103" s="349">
        <f t="shared" si="31"/>
        <v>8</v>
      </c>
      <c r="O103" s="349">
        <f t="shared" si="31"/>
        <v>8</v>
      </c>
      <c r="P103" s="349">
        <f t="shared" si="31"/>
        <v>8</v>
      </c>
      <c r="Q103" s="349">
        <f t="shared" si="31"/>
        <v>8</v>
      </c>
      <c r="R103" s="349">
        <f t="shared" si="31"/>
        <v>8</v>
      </c>
      <c r="S103" s="349">
        <f t="shared" si="31"/>
        <v>0</v>
      </c>
      <c r="T103" s="349">
        <f t="shared" si="31"/>
        <v>0</v>
      </c>
      <c r="U103" s="349">
        <f t="shared" si="31"/>
        <v>8</v>
      </c>
      <c r="V103" s="349">
        <f t="shared" si="31"/>
        <v>8</v>
      </c>
      <c r="W103" s="349">
        <f t="shared" si="31"/>
        <v>6</v>
      </c>
      <c r="X103" s="349">
        <f t="shared" si="31"/>
        <v>1.5</v>
      </c>
      <c r="Y103" s="349">
        <f t="shared" si="31"/>
        <v>1</v>
      </c>
      <c r="Z103" s="349">
        <f t="shared" si="31"/>
        <v>0</v>
      </c>
    </row>
    <row r="104" spans="7:26">
      <c r="G104" s="105"/>
      <c r="H104" s="105"/>
      <c r="J104" s="299">
        <f>SUMPRODUCT(($F$4:$F$95=K104)*(J$4:J$95))</f>
        <v>0</v>
      </c>
      <c r="K104" s="299">
        <f>SUMPRODUCT(($F$4:$F$95=L104)*(K$4:K$95))</f>
        <v>3</v>
      </c>
      <c r="L104" s="557" t="s">
        <v>82</v>
      </c>
      <c r="M104" s="557"/>
      <c r="N104" s="349">
        <f t="shared" ref="N104:Z104" si="32">SUMPRODUCT(($F$4:$F$95=$L104)*(N$4:N$95))</f>
        <v>0</v>
      </c>
      <c r="O104" s="349">
        <f t="shared" si="32"/>
        <v>0</v>
      </c>
      <c r="P104" s="349">
        <f t="shared" si="32"/>
        <v>0</v>
      </c>
      <c r="Q104" s="349">
        <f t="shared" si="32"/>
        <v>0.5</v>
      </c>
      <c r="R104" s="349">
        <f t="shared" si="32"/>
        <v>0</v>
      </c>
      <c r="S104" s="349">
        <f t="shared" si="32"/>
        <v>0</v>
      </c>
      <c r="T104" s="349">
        <f t="shared" si="32"/>
        <v>0</v>
      </c>
      <c r="U104" s="349">
        <f t="shared" si="32"/>
        <v>0</v>
      </c>
      <c r="V104" s="349">
        <f t="shared" si="32"/>
        <v>0</v>
      </c>
      <c r="W104" s="349">
        <f t="shared" si="32"/>
        <v>0</v>
      </c>
      <c r="X104" s="349">
        <f t="shared" si="32"/>
        <v>1.5</v>
      </c>
      <c r="Y104" s="349">
        <f t="shared" si="32"/>
        <v>1</v>
      </c>
      <c r="Z104" s="349">
        <f t="shared" si="32"/>
        <v>0</v>
      </c>
    </row>
    <row r="105" spans="7:26">
      <c r="G105" s="105"/>
      <c r="H105" s="105"/>
      <c r="L105" s="581" t="s">
        <v>625</v>
      </c>
      <c r="M105" s="104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</row>
    <row r="106" spans="7:26">
      <c r="G106" s="105"/>
      <c r="H106" s="105"/>
      <c r="L106" s="581"/>
      <c r="M106" s="104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</row>
    <row r="107" spans="7:26">
      <c r="G107" s="105"/>
      <c r="H107" s="105"/>
      <c r="L107" s="581"/>
      <c r="M107" s="104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</row>
    <row r="108" spans="7:26">
      <c r="L108" s="581"/>
      <c r="M108" s="104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</row>
    <row r="109" spans="7:26">
      <c r="L109" s="581"/>
      <c r="M109" s="104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</row>
    <row r="110" spans="7:26">
      <c r="L110" s="581"/>
      <c r="M110" s="104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</row>
    <row r="111" spans="7:26"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spans="7:26">
      <c r="P112" s="294"/>
      <c r="Q112" s="294"/>
      <c r="R112" s="294"/>
      <c r="S112" s="294"/>
      <c r="T112" s="294"/>
      <c r="U112" s="294"/>
      <c r="V112" s="294"/>
      <c r="W112" s="294"/>
      <c r="X112" s="294"/>
    </row>
    <row r="113" spans="1:37">
      <c r="P113" s="294"/>
      <c r="Q113" s="294"/>
      <c r="R113" s="294"/>
      <c r="S113" s="294"/>
      <c r="T113" s="294"/>
      <c r="U113" s="294"/>
      <c r="V113" s="294"/>
      <c r="W113" s="294"/>
      <c r="X113" s="294"/>
    </row>
    <row r="114" spans="1:37">
      <c r="P114" s="294"/>
      <c r="Q114" s="294"/>
      <c r="R114" s="294"/>
      <c r="S114" s="294"/>
      <c r="T114" s="294"/>
      <c r="U114" s="294"/>
      <c r="V114" s="294"/>
      <c r="W114" s="294"/>
      <c r="X114" s="294"/>
    </row>
    <row r="115" spans="1:37">
      <c r="P115" s="294"/>
      <c r="Q115" s="294"/>
      <c r="R115" s="294"/>
      <c r="S115" s="294"/>
      <c r="T115" s="294"/>
      <c r="U115" s="294"/>
      <c r="V115" s="294"/>
      <c r="W115" s="294"/>
      <c r="X115" s="294"/>
    </row>
    <row r="116" spans="1:37"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</row>
    <row r="117" spans="1:37"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</row>
    <row r="118" spans="1:37"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</row>
    <row r="119" spans="1:37" s="5" customFormat="1">
      <c r="A119"/>
      <c r="B119"/>
      <c r="D119"/>
      <c r="E119"/>
      <c r="G119"/>
      <c r="H119"/>
      <c r="I119"/>
      <c r="J119" s="294"/>
      <c r="K119" s="294"/>
      <c r="L119"/>
      <c r="M119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6"/>
      <c r="Y119" s="296"/>
      <c r="Z119" s="296"/>
      <c r="AA119"/>
      <c r="AB119"/>
      <c r="AC119"/>
      <c r="AD119"/>
      <c r="AE119"/>
      <c r="AF119"/>
      <c r="AG119"/>
      <c r="AH119"/>
      <c r="AI119"/>
      <c r="AJ119"/>
      <c r="AK119"/>
    </row>
    <row r="120" spans="1:37"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</row>
    <row r="121" spans="1:37"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</row>
    <row r="122" spans="1:37"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</row>
    <row r="123" spans="1:37"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</row>
    <row r="124" spans="1:37"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</row>
    <row r="125" spans="1:37"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</row>
    <row r="126" spans="1:37"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</row>
    <row r="127" spans="1:37"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</row>
    <row r="128" spans="1:37">
      <c r="N128" s="294"/>
      <c r="O128" s="294"/>
      <c r="P128" s="294"/>
      <c r="Q128" s="294"/>
      <c r="R128" s="294"/>
      <c r="S128" s="294"/>
      <c r="T128" s="294"/>
      <c r="U128" s="294"/>
      <c r="V128" s="294"/>
    </row>
    <row r="129" spans="14:22">
      <c r="N129" s="294"/>
      <c r="O129" s="294"/>
      <c r="P129" s="294"/>
      <c r="Q129" s="294"/>
      <c r="R129" s="294"/>
      <c r="S129" s="294"/>
      <c r="T129" s="294"/>
      <c r="U129" s="294"/>
      <c r="V129" s="294"/>
    </row>
    <row r="130" spans="14:22">
      <c r="N130" s="294"/>
      <c r="O130" s="294"/>
      <c r="P130" s="294"/>
      <c r="Q130" s="294"/>
      <c r="R130" s="294"/>
      <c r="S130" s="294"/>
      <c r="T130" s="294"/>
      <c r="U130" s="294"/>
      <c r="V130" s="294"/>
    </row>
    <row r="131" spans="14:22">
      <c r="N131" s="294"/>
      <c r="O131" s="294"/>
      <c r="P131" s="294"/>
      <c r="Q131" s="294"/>
      <c r="R131" s="294"/>
      <c r="S131" s="294"/>
      <c r="T131" s="294"/>
      <c r="U131" s="294"/>
      <c r="V131" s="294"/>
    </row>
    <row r="132" spans="14:22">
      <c r="N132" s="294"/>
      <c r="O132" s="294"/>
      <c r="P132" s="294"/>
      <c r="Q132" s="294"/>
      <c r="R132" s="294"/>
      <c r="S132" s="294"/>
      <c r="T132" s="294"/>
      <c r="U132" s="294"/>
      <c r="V132" s="294"/>
    </row>
    <row r="133" spans="14:22">
      <c r="N133" s="294"/>
      <c r="O133" s="294"/>
      <c r="P133" s="294"/>
      <c r="Q133" s="294"/>
      <c r="R133" s="294"/>
      <c r="S133" s="294"/>
      <c r="T133" s="294"/>
      <c r="U133" s="294"/>
      <c r="V133" s="294"/>
    </row>
    <row r="134" spans="14:22">
      <c r="N134" s="294"/>
      <c r="O134" s="294"/>
      <c r="P134" s="294"/>
      <c r="Q134" s="294"/>
      <c r="R134" s="294"/>
      <c r="S134" s="294"/>
      <c r="T134" s="294"/>
      <c r="U134" s="294"/>
      <c r="V134" s="294"/>
    </row>
    <row r="135" spans="14:22">
      <c r="N135" s="294"/>
      <c r="O135" s="294"/>
      <c r="P135" s="294"/>
      <c r="Q135" s="294"/>
      <c r="R135" s="294"/>
      <c r="S135" s="294"/>
      <c r="T135" s="294"/>
      <c r="U135" s="294"/>
      <c r="V135" s="294"/>
    </row>
    <row r="136" spans="14:22">
      <c r="N136" s="294"/>
      <c r="O136" s="294"/>
      <c r="P136" s="294"/>
      <c r="Q136" s="294"/>
      <c r="R136" s="294"/>
      <c r="S136" s="294"/>
      <c r="T136" s="294"/>
      <c r="U136" s="294"/>
      <c r="V136" s="294"/>
    </row>
    <row r="137" spans="14:22">
      <c r="N137" s="294"/>
      <c r="O137" s="294"/>
      <c r="P137" s="294"/>
      <c r="Q137" s="294"/>
      <c r="R137" s="294"/>
      <c r="S137" s="294"/>
      <c r="T137" s="294"/>
      <c r="U137" s="294"/>
      <c r="V137" s="294"/>
    </row>
    <row r="138" spans="14:22">
      <c r="N138" s="294"/>
      <c r="O138" s="294"/>
      <c r="P138" s="294"/>
      <c r="Q138" s="294"/>
      <c r="R138" s="294"/>
      <c r="S138" s="294"/>
      <c r="T138" s="294"/>
      <c r="U138" s="294"/>
      <c r="V138" s="294"/>
    </row>
    <row r="139" spans="14:22">
      <c r="N139" s="294"/>
      <c r="O139" s="294"/>
      <c r="P139" s="294"/>
      <c r="Q139" s="294"/>
      <c r="R139" s="294"/>
      <c r="S139" s="294"/>
      <c r="T139" s="294"/>
      <c r="U139" s="294"/>
      <c r="V139" s="294"/>
    </row>
    <row r="140" spans="14:22">
      <c r="N140" s="294"/>
      <c r="O140" s="294"/>
      <c r="P140" s="294"/>
      <c r="Q140" s="294"/>
      <c r="R140" s="294"/>
      <c r="S140" s="294"/>
      <c r="T140" s="294"/>
      <c r="U140" s="294"/>
    </row>
    <row r="141" spans="14:22">
      <c r="N141" s="294"/>
      <c r="O141" s="294"/>
      <c r="P141" s="294"/>
      <c r="Q141" s="294"/>
      <c r="R141" s="294"/>
      <c r="S141" s="294"/>
      <c r="T141" s="294"/>
      <c r="U141" s="294"/>
    </row>
    <row r="142" spans="14:22">
      <c r="N142" s="294"/>
      <c r="O142" s="294"/>
      <c r="P142" s="294"/>
      <c r="Q142" s="294"/>
      <c r="R142" s="294"/>
      <c r="S142" s="294"/>
      <c r="T142" s="294"/>
      <c r="U142" s="294"/>
    </row>
    <row r="143" spans="14:22">
      <c r="N143" s="294"/>
      <c r="O143" s="294"/>
      <c r="P143" s="294"/>
      <c r="Q143" s="294"/>
      <c r="R143" s="294"/>
      <c r="S143" s="294"/>
      <c r="T143" s="294"/>
      <c r="U143" s="294"/>
    </row>
    <row r="144" spans="14:22">
      <c r="N144" s="294"/>
      <c r="O144" s="294"/>
      <c r="P144" s="294"/>
      <c r="Q144" s="294"/>
      <c r="R144" s="294"/>
      <c r="S144" s="294"/>
      <c r="T144" s="294"/>
      <c r="U144" s="294"/>
    </row>
    <row r="145" spans="14:21">
      <c r="N145" s="294"/>
      <c r="O145" s="294"/>
      <c r="P145" s="294"/>
      <c r="Q145" s="294"/>
      <c r="R145" s="294"/>
      <c r="S145" s="294"/>
      <c r="T145" s="294"/>
      <c r="U145" s="294"/>
    </row>
    <row r="146" spans="14:21">
      <c r="N146" s="294"/>
      <c r="O146" s="294"/>
      <c r="P146" s="294"/>
      <c r="Q146" s="294"/>
      <c r="R146" s="294"/>
      <c r="S146" s="294"/>
      <c r="T146" s="294"/>
      <c r="U146" s="294"/>
    </row>
    <row r="147" spans="14:21">
      <c r="N147" s="294"/>
      <c r="O147" s="294"/>
      <c r="P147" s="294"/>
      <c r="Q147" s="294"/>
      <c r="R147" s="294"/>
      <c r="S147" s="294"/>
      <c r="T147" s="294"/>
      <c r="U147" s="294"/>
    </row>
    <row r="148" spans="14:21">
      <c r="N148" s="294"/>
      <c r="O148" s="294"/>
      <c r="P148" s="294"/>
      <c r="Q148" s="294"/>
      <c r="R148" s="294"/>
      <c r="S148" s="294"/>
      <c r="T148" s="294"/>
      <c r="U148" s="294"/>
    </row>
    <row r="149" spans="14:21">
      <c r="N149" s="294"/>
      <c r="O149" s="294"/>
      <c r="P149" s="294"/>
      <c r="Q149" s="294"/>
      <c r="R149" s="294"/>
      <c r="S149" s="294"/>
      <c r="T149" s="294"/>
      <c r="U149" s="294"/>
    </row>
    <row r="150" spans="14:21">
      <c r="N150" s="294"/>
      <c r="O150" s="294"/>
      <c r="P150" s="294"/>
      <c r="Q150" s="294"/>
      <c r="R150" s="294"/>
      <c r="S150" s="294"/>
      <c r="T150" s="294"/>
      <c r="U150" s="294"/>
    </row>
    <row r="151" spans="14:21">
      <c r="N151" s="294"/>
      <c r="O151" s="294"/>
      <c r="P151" s="294"/>
      <c r="Q151" s="294"/>
      <c r="R151" s="294"/>
      <c r="S151" s="294"/>
      <c r="T151" s="294"/>
      <c r="U151" s="294"/>
    </row>
    <row r="152" spans="14:21">
      <c r="N152" s="294"/>
      <c r="O152" s="294"/>
      <c r="P152" s="294"/>
      <c r="Q152" s="294"/>
      <c r="R152" s="294"/>
      <c r="S152" s="294"/>
      <c r="T152" s="294"/>
    </row>
    <row r="153" spans="14:21">
      <c r="N153" s="294"/>
      <c r="O153" s="294"/>
      <c r="P153" s="294"/>
      <c r="Q153" s="294"/>
      <c r="R153" s="294"/>
      <c r="S153" s="294"/>
      <c r="T153" s="294"/>
    </row>
    <row r="154" spans="14:21">
      <c r="N154" s="294"/>
      <c r="O154" s="294"/>
      <c r="P154" s="294"/>
      <c r="Q154" s="294"/>
      <c r="R154" s="294"/>
      <c r="S154" s="294"/>
      <c r="T154" s="294"/>
    </row>
    <row r="155" spans="14:21">
      <c r="N155" s="294"/>
      <c r="O155" s="294"/>
      <c r="P155" s="294"/>
      <c r="Q155" s="294"/>
      <c r="R155" s="294"/>
      <c r="S155" s="294"/>
      <c r="T155" s="294"/>
    </row>
    <row r="156" spans="14:21">
      <c r="N156" s="294"/>
      <c r="O156" s="294"/>
      <c r="P156" s="294"/>
      <c r="Q156" s="294"/>
      <c r="R156" s="294"/>
      <c r="S156" s="294"/>
      <c r="T156" s="294"/>
    </row>
    <row r="157" spans="14:21">
      <c r="N157" s="294"/>
      <c r="O157" s="294"/>
      <c r="P157" s="294"/>
      <c r="Q157" s="294"/>
      <c r="R157" s="294"/>
      <c r="S157" s="294"/>
      <c r="T157" s="294"/>
    </row>
    <row r="158" spans="14:21">
      <c r="N158" s="294"/>
      <c r="O158" s="294"/>
      <c r="P158" s="294"/>
      <c r="Q158" s="294"/>
      <c r="R158" s="294"/>
      <c r="S158" s="294"/>
      <c r="T158" s="294"/>
    </row>
    <row r="159" spans="14:21">
      <c r="N159" s="294"/>
      <c r="O159" s="294"/>
      <c r="P159" s="294"/>
      <c r="Q159" s="294"/>
      <c r="R159" s="294"/>
      <c r="S159" s="294"/>
      <c r="T159" s="294"/>
    </row>
    <row r="160" spans="14:21">
      <c r="N160" s="294"/>
      <c r="O160" s="294"/>
      <c r="P160" s="294"/>
      <c r="Q160" s="294"/>
      <c r="R160" s="294"/>
      <c r="S160" s="294"/>
      <c r="T160" s="294"/>
    </row>
    <row r="161" spans="14:20">
      <c r="N161" s="294"/>
      <c r="O161" s="294"/>
      <c r="P161" s="294"/>
      <c r="Q161" s="294"/>
      <c r="R161" s="294"/>
      <c r="S161" s="294"/>
      <c r="T161" s="294"/>
    </row>
    <row r="162" spans="14:20">
      <c r="N162" s="294"/>
      <c r="O162" s="294"/>
      <c r="P162" s="294"/>
      <c r="Q162" s="294"/>
      <c r="R162" s="294"/>
      <c r="S162" s="294"/>
      <c r="T162" s="294"/>
    </row>
    <row r="163" spans="14:20">
      <c r="N163" s="294"/>
      <c r="O163" s="294"/>
      <c r="P163" s="294"/>
      <c r="Q163" s="294"/>
      <c r="R163" s="294"/>
      <c r="S163" s="294"/>
      <c r="T163" s="294"/>
    </row>
    <row r="164" spans="14:20">
      <c r="N164" s="294"/>
      <c r="O164" s="294"/>
      <c r="P164" s="294"/>
      <c r="Q164" s="294"/>
      <c r="R164" s="294"/>
      <c r="S164" s="294"/>
      <c r="T164" s="294"/>
    </row>
    <row r="165" spans="14:20">
      <c r="N165" s="294"/>
      <c r="O165" s="294"/>
      <c r="P165" s="294"/>
      <c r="Q165" s="294"/>
      <c r="R165" s="294"/>
      <c r="S165" s="294"/>
      <c r="T165" s="294"/>
    </row>
    <row r="166" spans="14:20">
      <c r="N166" s="294"/>
      <c r="O166" s="294"/>
      <c r="P166" s="294"/>
      <c r="Q166" s="294"/>
      <c r="R166" s="294"/>
      <c r="S166" s="294"/>
      <c r="T166" s="294"/>
    </row>
    <row r="167" spans="14:20">
      <c r="N167" s="294"/>
      <c r="O167" s="294"/>
      <c r="P167" s="294"/>
      <c r="Q167" s="294"/>
      <c r="R167" s="294"/>
      <c r="S167" s="294"/>
      <c r="T167" s="294"/>
    </row>
    <row r="168" spans="14:20">
      <c r="N168" s="294"/>
      <c r="O168" s="294"/>
      <c r="P168" s="294"/>
      <c r="Q168" s="294"/>
      <c r="R168" s="294"/>
      <c r="S168" s="294"/>
      <c r="T168" s="294"/>
    </row>
    <row r="169" spans="14:20">
      <c r="N169" s="294"/>
      <c r="O169" s="294"/>
      <c r="P169" s="294"/>
      <c r="Q169" s="294"/>
      <c r="R169" s="294"/>
      <c r="S169" s="294"/>
      <c r="T169" s="294"/>
    </row>
    <row r="170" spans="14:20">
      <c r="N170" s="294"/>
      <c r="O170" s="294"/>
      <c r="P170" s="294"/>
      <c r="Q170" s="294"/>
      <c r="R170" s="294"/>
      <c r="S170" s="294"/>
      <c r="T170" s="294"/>
    </row>
    <row r="171" spans="14:20">
      <c r="N171" s="294"/>
      <c r="O171" s="294"/>
      <c r="P171" s="294"/>
      <c r="Q171" s="294"/>
      <c r="R171" s="294"/>
      <c r="S171" s="294"/>
      <c r="T171" s="294"/>
    </row>
    <row r="172" spans="14:20">
      <c r="N172" s="294"/>
      <c r="O172" s="294"/>
      <c r="P172" s="294"/>
      <c r="Q172" s="294"/>
      <c r="R172" s="294"/>
      <c r="S172" s="294"/>
      <c r="T172" s="294"/>
    </row>
    <row r="173" spans="14:20">
      <c r="N173" s="294"/>
      <c r="O173" s="294"/>
      <c r="P173" s="294"/>
      <c r="Q173" s="294"/>
      <c r="R173" s="294"/>
      <c r="S173" s="294"/>
      <c r="T173" s="294"/>
    </row>
    <row r="174" spans="14:20">
      <c r="N174" s="294"/>
      <c r="O174" s="294"/>
      <c r="P174" s="294"/>
      <c r="Q174" s="294"/>
      <c r="R174" s="294"/>
      <c r="S174" s="294"/>
      <c r="T174" s="294"/>
    </row>
    <row r="175" spans="14:20">
      <c r="N175" s="294"/>
      <c r="O175" s="294"/>
      <c r="P175" s="294"/>
      <c r="Q175" s="294"/>
      <c r="R175" s="294"/>
      <c r="S175" s="294"/>
      <c r="T175" s="294"/>
    </row>
    <row r="176" spans="14:20">
      <c r="N176" s="294"/>
      <c r="O176" s="294"/>
      <c r="P176" s="294"/>
      <c r="Q176" s="294"/>
      <c r="R176" s="294"/>
      <c r="S176" s="294"/>
      <c r="T176" s="294"/>
    </row>
    <row r="177" spans="14:20">
      <c r="N177" s="294"/>
      <c r="O177" s="294"/>
      <c r="P177" s="294"/>
      <c r="Q177" s="294"/>
      <c r="R177" s="294"/>
      <c r="S177" s="294"/>
      <c r="T177" s="294"/>
    </row>
    <row r="178" spans="14:20">
      <c r="N178" s="294"/>
      <c r="O178" s="294"/>
      <c r="P178" s="294"/>
      <c r="Q178" s="294"/>
      <c r="R178" s="294"/>
      <c r="S178" s="294"/>
      <c r="T178" s="294"/>
    </row>
    <row r="179" spans="14:20">
      <c r="N179" s="294"/>
      <c r="O179" s="294"/>
      <c r="P179" s="294"/>
      <c r="Q179" s="294"/>
      <c r="R179" s="294"/>
      <c r="S179" s="294"/>
      <c r="T179" s="294"/>
    </row>
    <row r="180" spans="14:20">
      <c r="N180" s="294"/>
      <c r="O180" s="294"/>
      <c r="P180" s="294"/>
      <c r="Q180" s="294"/>
      <c r="R180" s="294"/>
      <c r="S180" s="294"/>
      <c r="T180" s="294"/>
    </row>
    <row r="181" spans="14:20">
      <c r="N181" s="294"/>
      <c r="O181" s="294"/>
      <c r="P181" s="294"/>
      <c r="Q181" s="294"/>
      <c r="R181" s="294"/>
      <c r="S181" s="294"/>
      <c r="T181" s="294"/>
    </row>
    <row r="182" spans="14:20">
      <c r="N182" s="294"/>
      <c r="O182" s="294"/>
      <c r="P182" s="294"/>
      <c r="Q182" s="294"/>
      <c r="R182" s="294"/>
      <c r="S182" s="294"/>
      <c r="T182" s="294"/>
    </row>
    <row r="183" spans="14:20">
      <c r="N183" s="294"/>
      <c r="O183" s="294"/>
      <c r="P183" s="294"/>
      <c r="Q183" s="294"/>
      <c r="R183" s="294"/>
      <c r="S183" s="294"/>
      <c r="T183" s="294"/>
    </row>
    <row r="184" spans="14:20">
      <c r="N184" s="294"/>
      <c r="O184" s="294"/>
      <c r="P184" s="294"/>
      <c r="Q184" s="294"/>
      <c r="R184" s="294"/>
      <c r="S184" s="294"/>
      <c r="T184" s="294"/>
    </row>
    <row r="185" spans="14:20">
      <c r="N185" s="294"/>
      <c r="O185" s="294"/>
      <c r="P185" s="294"/>
      <c r="Q185" s="294"/>
      <c r="R185" s="294"/>
      <c r="S185" s="294"/>
      <c r="T185" s="294"/>
    </row>
    <row r="186" spans="14:20">
      <c r="N186" s="294"/>
      <c r="O186" s="294"/>
      <c r="P186" s="294"/>
      <c r="Q186" s="294"/>
      <c r="R186" s="294"/>
      <c r="S186" s="294"/>
      <c r="T186" s="294"/>
    </row>
    <row r="187" spans="14:20">
      <c r="N187" s="294"/>
      <c r="O187" s="294"/>
      <c r="P187" s="294"/>
      <c r="Q187" s="294"/>
      <c r="R187" s="294"/>
      <c r="S187" s="294"/>
      <c r="T187" s="294"/>
    </row>
    <row r="188" spans="14:20">
      <c r="N188" s="294"/>
      <c r="O188" s="294"/>
      <c r="P188" s="294"/>
      <c r="Q188" s="294"/>
      <c r="R188" s="294"/>
      <c r="S188" s="294"/>
      <c r="T188" s="294"/>
    </row>
    <row r="189" spans="14:20">
      <c r="N189" s="294"/>
      <c r="O189" s="294"/>
      <c r="P189" s="294"/>
      <c r="Q189" s="294"/>
      <c r="R189" s="294"/>
      <c r="S189" s="294"/>
      <c r="T189" s="294"/>
    </row>
    <row r="190" spans="14:20">
      <c r="N190" s="294"/>
      <c r="O190" s="294"/>
      <c r="P190" s="294"/>
      <c r="Q190" s="294"/>
      <c r="R190" s="294"/>
      <c r="S190" s="294"/>
      <c r="T190" s="294"/>
    </row>
    <row r="191" spans="14:20">
      <c r="N191" s="294"/>
      <c r="O191" s="294"/>
      <c r="P191" s="294"/>
      <c r="Q191" s="294"/>
      <c r="R191" s="294"/>
      <c r="S191" s="294"/>
      <c r="T191" s="294"/>
    </row>
    <row r="192" spans="14:20">
      <c r="N192" s="294"/>
      <c r="O192" s="294"/>
      <c r="P192" s="294"/>
      <c r="Q192" s="294"/>
      <c r="R192" s="294"/>
      <c r="S192" s="294"/>
      <c r="T192" s="294"/>
    </row>
    <row r="193" spans="14:20">
      <c r="N193" s="294"/>
      <c r="O193" s="294"/>
      <c r="P193" s="294"/>
      <c r="Q193" s="294"/>
      <c r="R193" s="294"/>
      <c r="S193" s="294"/>
      <c r="T193" s="294"/>
    </row>
    <row r="194" spans="14:20">
      <c r="N194" s="294"/>
      <c r="O194" s="294"/>
      <c r="P194" s="294"/>
      <c r="Q194" s="294"/>
      <c r="R194" s="294"/>
      <c r="S194" s="294"/>
      <c r="T194" s="294"/>
    </row>
    <row r="195" spans="14:20">
      <c r="N195" s="294"/>
      <c r="O195" s="294"/>
      <c r="P195" s="294"/>
      <c r="Q195" s="294"/>
      <c r="R195" s="294"/>
      <c r="S195" s="294"/>
      <c r="T195" s="294"/>
    </row>
    <row r="196" spans="14:20">
      <c r="N196" s="294"/>
      <c r="O196" s="294"/>
      <c r="P196" s="294"/>
      <c r="Q196" s="294"/>
      <c r="R196" s="294"/>
      <c r="S196" s="294"/>
      <c r="T196" s="294"/>
    </row>
    <row r="197" spans="14:20">
      <c r="N197" s="294"/>
      <c r="O197" s="294"/>
      <c r="P197" s="294"/>
      <c r="Q197" s="294"/>
      <c r="R197" s="294"/>
      <c r="S197" s="294"/>
      <c r="T197" s="294"/>
    </row>
    <row r="198" spans="14:20">
      <c r="N198" s="294"/>
      <c r="O198" s="294"/>
      <c r="P198" s="294"/>
      <c r="Q198" s="294"/>
      <c r="R198" s="294"/>
      <c r="S198" s="294"/>
      <c r="T198" s="294"/>
    </row>
    <row r="199" spans="14:20">
      <c r="N199" s="294"/>
      <c r="O199" s="294"/>
      <c r="P199" s="294"/>
      <c r="Q199" s="294"/>
      <c r="R199" s="294"/>
      <c r="S199" s="294"/>
    </row>
    <row r="200" spans="14:20">
      <c r="N200" s="294"/>
      <c r="O200" s="294"/>
      <c r="P200" s="294"/>
      <c r="Q200" s="294"/>
      <c r="R200" s="294"/>
      <c r="S200" s="294"/>
    </row>
    <row r="201" spans="14:20">
      <c r="N201" s="294"/>
      <c r="O201" s="294"/>
      <c r="P201" s="294"/>
      <c r="Q201" s="294"/>
      <c r="R201" s="294"/>
      <c r="S201" s="294"/>
    </row>
    <row r="202" spans="14:20">
      <c r="N202" s="294"/>
      <c r="O202" s="294"/>
      <c r="P202" s="294"/>
      <c r="Q202" s="294"/>
      <c r="R202" s="294"/>
      <c r="S202" s="294"/>
    </row>
    <row r="203" spans="14:20">
      <c r="N203" s="294"/>
      <c r="O203" s="294"/>
      <c r="P203" s="294"/>
      <c r="Q203" s="294"/>
      <c r="R203" s="294"/>
      <c r="S203" s="294"/>
    </row>
    <row r="204" spans="14:20">
      <c r="N204" s="294"/>
      <c r="O204" s="294"/>
      <c r="P204" s="294"/>
      <c r="Q204" s="294"/>
      <c r="R204" s="294"/>
      <c r="S204" s="294"/>
    </row>
    <row r="205" spans="14:20">
      <c r="N205" s="294"/>
      <c r="O205" s="294"/>
      <c r="P205" s="294"/>
      <c r="Q205" s="294"/>
      <c r="R205" s="294"/>
      <c r="S205" s="294"/>
    </row>
    <row r="206" spans="14:20">
      <c r="N206" s="294"/>
      <c r="O206" s="294"/>
      <c r="P206" s="294"/>
      <c r="Q206" s="294"/>
      <c r="R206" s="294"/>
      <c r="S206" s="294"/>
    </row>
    <row r="207" spans="14:20">
      <c r="N207" s="294"/>
      <c r="O207" s="294"/>
      <c r="P207" s="294"/>
      <c r="Q207" s="294"/>
      <c r="R207" s="294"/>
      <c r="S207" s="294"/>
    </row>
    <row r="208" spans="14:20">
      <c r="N208" s="294"/>
      <c r="O208" s="294"/>
      <c r="P208" s="294"/>
      <c r="Q208" s="294"/>
      <c r="R208" s="294"/>
      <c r="S208" s="294"/>
    </row>
    <row r="209" spans="14:19">
      <c r="N209" s="294"/>
      <c r="O209" s="294"/>
      <c r="P209" s="294"/>
      <c r="Q209" s="294"/>
      <c r="R209" s="294"/>
      <c r="S209" s="294"/>
    </row>
    <row r="210" spans="14:19">
      <c r="N210" s="294"/>
      <c r="O210" s="294"/>
      <c r="P210" s="294"/>
      <c r="Q210" s="294"/>
      <c r="R210" s="294"/>
      <c r="S210" s="294"/>
    </row>
    <row r="211" spans="14:19">
      <c r="N211" s="294"/>
      <c r="O211" s="294"/>
      <c r="P211" s="294"/>
      <c r="Q211" s="294"/>
      <c r="R211" s="294"/>
      <c r="S211" s="294"/>
    </row>
    <row r="212" spans="14:19">
      <c r="N212" s="294"/>
      <c r="O212" s="294"/>
      <c r="P212" s="294"/>
      <c r="Q212" s="294"/>
      <c r="R212" s="294"/>
      <c r="S212" s="294"/>
    </row>
    <row r="213" spans="14:19">
      <c r="N213" s="294"/>
      <c r="O213" s="294"/>
      <c r="P213" s="294"/>
      <c r="Q213" s="294"/>
      <c r="R213" s="294"/>
      <c r="S213" s="294"/>
    </row>
    <row r="214" spans="14:19">
      <c r="N214" s="294"/>
      <c r="O214" s="294"/>
      <c r="P214" s="294"/>
      <c r="Q214" s="294"/>
      <c r="R214" s="294"/>
      <c r="S214" s="294"/>
    </row>
    <row r="215" spans="14:19">
      <c r="N215" s="294"/>
      <c r="O215" s="294"/>
      <c r="P215" s="294"/>
      <c r="Q215" s="294"/>
      <c r="R215" s="294"/>
      <c r="S215" s="294"/>
    </row>
    <row r="216" spans="14:19">
      <c r="N216" s="294"/>
      <c r="O216" s="294"/>
      <c r="P216" s="294"/>
      <c r="Q216" s="294"/>
      <c r="R216" s="294"/>
      <c r="S216" s="294"/>
    </row>
    <row r="217" spans="14:19">
      <c r="N217" s="294"/>
      <c r="O217" s="294"/>
      <c r="P217" s="294"/>
      <c r="Q217" s="294"/>
      <c r="R217" s="294"/>
      <c r="S217" s="294"/>
    </row>
    <row r="218" spans="14:19">
      <c r="N218" s="294"/>
      <c r="O218" s="294"/>
      <c r="P218" s="294"/>
      <c r="Q218" s="294"/>
      <c r="R218" s="294"/>
      <c r="S218" s="294"/>
    </row>
    <row r="219" spans="14:19">
      <c r="N219" s="294"/>
      <c r="O219" s="294"/>
      <c r="P219" s="294"/>
      <c r="Q219" s="294"/>
      <c r="R219" s="294"/>
      <c r="S219" s="294"/>
    </row>
    <row r="220" spans="14:19">
      <c r="N220" s="294"/>
      <c r="O220" s="294"/>
      <c r="P220" s="294"/>
      <c r="Q220" s="294"/>
      <c r="R220" s="294"/>
      <c r="S220" s="294"/>
    </row>
    <row r="221" spans="14:19">
      <c r="N221" s="294"/>
      <c r="O221" s="294"/>
      <c r="P221" s="294"/>
      <c r="Q221" s="294"/>
      <c r="R221" s="294"/>
    </row>
    <row r="222" spans="14:19">
      <c r="N222" s="294"/>
      <c r="O222" s="294"/>
      <c r="P222" s="294"/>
      <c r="Q222" s="294"/>
      <c r="R222" s="294"/>
    </row>
    <row r="223" spans="14:19">
      <c r="N223" s="294"/>
      <c r="O223" s="294"/>
      <c r="P223" s="294"/>
      <c r="Q223" s="294"/>
      <c r="R223" s="294"/>
    </row>
    <row r="224" spans="14:19">
      <c r="N224" s="294"/>
      <c r="O224" s="294"/>
      <c r="P224" s="294"/>
      <c r="Q224" s="294"/>
      <c r="R224" s="294"/>
    </row>
    <row r="225" spans="14:18">
      <c r="N225" s="294"/>
      <c r="O225" s="294"/>
      <c r="P225" s="294"/>
      <c r="Q225" s="294"/>
      <c r="R225" s="294"/>
    </row>
    <row r="226" spans="14:18">
      <c r="N226" s="294"/>
      <c r="O226" s="294"/>
      <c r="P226" s="294"/>
      <c r="Q226" s="294"/>
      <c r="R226" s="294"/>
    </row>
    <row r="227" spans="14:18">
      <c r="N227" s="294"/>
      <c r="O227" s="294"/>
      <c r="P227" s="294"/>
      <c r="Q227" s="294"/>
      <c r="R227" s="294"/>
    </row>
    <row r="228" spans="14:18">
      <c r="N228" s="294"/>
      <c r="O228" s="294"/>
      <c r="P228" s="294"/>
      <c r="Q228" s="294"/>
      <c r="R228" s="294"/>
    </row>
    <row r="229" spans="14:18">
      <c r="N229" s="294"/>
      <c r="O229" s="294"/>
      <c r="P229" s="294"/>
      <c r="Q229" s="294"/>
      <c r="R229" s="294"/>
    </row>
    <row r="230" spans="14:18">
      <c r="N230" s="294"/>
      <c r="O230" s="294"/>
      <c r="P230" s="294"/>
      <c r="Q230" s="294"/>
      <c r="R230" s="294"/>
    </row>
    <row r="231" spans="14:18">
      <c r="N231" s="294"/>
      <c r="O231" s="294"/>
      <c r="P231" s="294"/>
      <c r="Q231" s="294"/>
      <c r="R231" s="294"/>
    </row>
    <row r="232" spans="14:18">
      <c r="N232" s="294"/>
      <c r="O232" s="294"/>
      <c r="P232" s="294"/>
      <c r="Q232" s="294"/>
      <c r="R232" s="294"/>
    </row>
    <row r="233" spans="14:18">
      <c r="N233" s="294"/>
      <c r="O233" s="294"/>
      <c r="P233" s="294"/>
      <c r="Q233" s="294"/>
      <c r="R233" s="294"/>
    </row>
    <row r="234" spans="14:18">
      <c r="N234" s="294"/>
      <c r="O234" s="294"/>
      <c r="P234" s="294"/>
      <c r="Q234" s="294"/>
      <c r="R234" s="294"/>
    </row>
    <row r="235" spans="14:18">
      <c r="N235" s="294"/>
      <c r="O235" s="294"/>
      <c r="P235" s="294"/>
      <c r="Q235" s="294"/>
      <c r="R235" s="294"/>
    </row>
    <row r="236" spans="14:18">
      <c r="N236" s="294"/>
      <c r="O236" s="294"/>
      <c r="P236" s="294"/>
      <c r="Q236" s="294"/>
      <c r="R236" s="294"/>
    </row>
    <row r="237" spans="14:18">
      <c r="N237" s="294"/>
      <c r="O237" s="294"/>
      <c r="P237" s="294"/>
      <c r="Q237" s="294"/>
      <c r="R237" s="294"/>
    </row>
    <row r="238" spans="14:18">
      <c r="N238" s="294"/>
      <c r="O238" s="294"/>
      <c r="P238" s="294"/>
      <c r="Q238" s="294"/>
      <c r="R238" s="294"/>
    </row>
    <row r="239" spans="14:18">
      <c r="N239" s="294"/>
      <c r="O239" s="294"/>
      <c r="P239" s="294"/>
      <c r="Q239" s="294"/>
      <c r="R239" s="294"/>
    </row>
    <row r="240" spans="14:18">
      <c r="N240" s="294"/>
      <c r="O240" s="294"/>
      <c r="P240" s="294"/>
      <c r="Q240" s="294"/>
      <c r="R240" s="294"/>
    </row>
    <row r="241" spans="14:18">
      <c r="N241" s="294"/>
      <c r="O241" s="294"/>
      <c r="P241" s="294"/>
      <c r="Q241" s="294"/>
      <c r="R241" s="294"/>
    </row>
    <row r="242" spans="14:18">
      <c r="N242" s="294"/>
      <c r="O242" s="294"/>
      <c r="P242" s="294"/>
      <c r="Q242" s="294"/>
      <c r="R242" s="294"/>
    </row>
    <row r="243" spans="14:18">
      <c r="N243" s="294"/>
      <c r="O243" s="294"/>
      <c r="P243" s="294"/>
      <c r="Q243" s="294"/>
      <c r="R243" s="294"/>
    </row>
    <row r="244" spans="14:18">
      <c r="N244" s="294"/>
      <c r="O244" s="294"/>
      <c r="P244" s="294"/>
      <c r="Q244" s="294"/>
      <c r="R244" s="294"/>
    </row>
    <row r="245" spans="14:18">
      <c r="N245" s="294"/>
      <c r="O245" s="294"/>
      <c r="P245" s="294"/>
      <c r="Q245" s="294"/>
      <c r="R245" s="294"/>
    </row>
    <row r="246" spans="14:18">
      <c r="N246" s="294"/>
      <c r="O246" s="294"/>
      <c r="P246" s="294"/>
      <c r="Q246" s="294"/>
      <c r="R246" s="294"/>
    </row>
    <row r="247" spans="14:18">
      <c r="N247" s="294"/>
      <c r="O247" s="294"/>
      <c r="P247" s="294"/>
      <c r="Q247" s="294"/>
      <c r="R247" s="294"/>
    </row>
    <row r="248" spans="14:18">
      <c r="N248" s="294"/>
      <c r="O248" s="294"/>
      <c r="P248" s="294"/>
      <c r="Q248" s="294"/>
      <c r="R248" s="294"/>
    </row>
    <row r="249" spans="14:18">
      <c r="N249" s="294"/>
      <c r="O249" s="294"/>
      <c r="P249" s="294"/>
      <c r="Q249" s="294"/>
      <c r="R249" s="294"/>
    </row>
    <row r="250" spans="14:18">
      <c r="N250" s="294"/>
      <c r="O250" s="294"/>
      <c r="P250" s="294"/>
      <c r="Q250" s="294"/>
      <c r="R250" s="294"/>
    </row>
    <row r="251" spans="14:18">
      <c r="N251" s="294"/>
      <c r="O251" s="294"/>
      <c r="P251" s="294"/>
      <c r="Q251" s="294"/>
      <c r="R251" s="294"/>
    </row>
    <row r="252" spans="14:18">
      <c r="N252" s="294"/>
      <c r="O252" s="294"/>
      <c r="P252" s="294"/>
      <c r="Q252" s="294"/>
      <c r="R252" s="294"/>
    </row>
    <row r="253" spans="14:18">
      <c r="N253" s="294"/>
      <c r="O253" s="294"/>
      <c r="P253" s="294"/>
      <c r="Q253" s="294"/>
      <c r="R253" s="294"/>
    </row>
    <row r="254" spans="14:18">
      <c r="N254" s="294"/>
      <c r="O254" s="294"/>
      <c r="P254" s="294"/>
      <c r="Q254" s="294"/>
      <c r="R254" s="294"/>
    </row>
    <row r="255" spans="14:18">
      <c r="N255" s="294"/>
      <c r="O255" s="294"/>
      <c r="P255" s="294"/>
      <c r="Q255" s="294"/>
      <c r="R255" s="294"/>
    </row>
    <row r="256" spans="14:18">
      <c r="N256" s="294"/>
      <c r="O256" s="294"/>
      <c r="P256" s="294"/>
      <c r="Q256" s="294"/>
      <c r="R256" s="294"/>
    </row>
    <row r="257" spans="14:18">
      <c r="N257" s="294"/>
      <c r="O257" s="294"/>
      <c r="P257" s="294"/>
      <c r="Q257" s="294"/>
      <c r="R257" s="294"/>
    </row>
    <row r="258" spans="14:18">
      <c r="N258" s="294"/>
      <c r="O258" s="294"/>
      <c r="P258" s="294"/>
      <c r="Q258" s="294"/>
      <c r="R258" s="294"/>
    </row>
    <row r="259" spans="14:18">
      <c r="N259" s="294"/>
      <c r="O259" s="294"/>
      <c r="P259" s="294"/>
      <c r="Q259" s="294"/>
      <c r="R259" s="294"/>
    </row>
    <row r="260" spans="14:18">
      <c r="N260" s="294"/>
      <c r="O260" s="294"/>
      <c r="P260" s="294"/>
      <c r="Q260" s="294"/>
      <c r="R260" s="294"/>
    </row>
    <row r="261" spans="14:18">
      <c r="N261" s="294"/>
      <c r="O261" s="294"/>
      <c r="P261" s="294"/>
      <c r="Q261" s="294"/>
      <c r="R261" s="294"/>
    </row>
    <row r="262" spans="14:18">
      <c r="N262" s="294"/>
      <c r="O262" s="294"/>
      <c r="P262" s="294"/>
      <c r="Q262" s="294"/>
      <c r="R262" s="294"/>
    </row>
    <row r="263" spans="14:18">
      <c r="N263" s="294"/>
      <c r="O263" s="294"/>
      <c r="P263" s="294"/>
      <c r="Q263" s="294"/>
      <c r="R263" s="294"/>
    </row>
    <row r="264" spans="14:18">
      <c r="N264" s="294"/>
      <c r="O264" s="294"/>
      <c r="P264" s="294"/>
      <c r="Q264" s="294"/>
      <c r="R264" s="294"/>
    </row>
    <row r="265" spans="14:18">
      <c r="N265" s="294"/>
      <c r="O265" s="294"/>
      <c r="P265" s="294"/>
      <c r="Q265" s="294"/>
      <c r="R265" s="294"/>
    </row>
    <row r="266" spans="14:18">
      <c r="N266" s="294"/>
      <c r="O266" s="294"/>
      <c r="P266" s="294"/>
      <c r="Q266" s="294"/>
      <c r="R266" s="294"/>
    </row>
    <row r="267" spans="14:18">
      <c r="N267" s="294"/>
      <c r="O267" s="294"/>
      <c r="P267" s="294"/>
      <c r="Q267" s="294"/>
      <c r="R267" s="294"/>
    </row>
    <row r="268" spans="14:18">
      <c r="N268" s="294"/>
      <c r="O268" s="294"/>
      <c r="P268" s="294"/>
      <c r="Q268" s="294"/>
      <c r="R268" s="294"/>
    </row>
    <row r="269" spans="14:18">
      <c r="N269" s="294"/>
      <c r="O269" s="294"/>
      <c r="P269" s="294"/>
      <c r="Q269" s="294"/>
      <c r="R269" s="294"/>
    </row>
    <row r="270" spans="14:18">
      <c r="N270" s="294"/>
      <c r="O270" s="294"/>
      <c r="P270" s="294"/>
      <c r="Q270" s="294"/>
      <c r="R270" s="294"/>
    </row>
    <row r="271" spans="14:18">
      <c r="N271" s="294"/>
      <c r="O271" s="294"/>
      <c r="P271" s="294"/>
      <c r="Q271" s="294"/>
      <c r="R271" s="294"/>
    </row>
    <row r="272" spans="14:18">
      <c r="N272" s="294"/>
      <c r="O272" s="294"/>
      <c r="P272" s="294"/>
      <c r="Q272" s="294"/>
      <c r="R272" s="294"/>
    </row>
    <row r="273" spans="14:18">
      <c r="N273" s="294"/>
      <c r="O273" s="294"/>
      <c r="P273" s="294"/>
      <c r="Q273" s="294"/>
      <c r="R273" s="294"/>
    </row>
    <row r="274" spans="14:18">
      <c r="N274" s="294"/>
      <c r="O274" s="294"/>
      <c r="P274" s="294"/>
      <c r="Q274" s="294"/>
      <c r="R274" s="294"/>
    </row>
    <row r="275" spans="14:18">
      <c r="N275" s="294"/>
      <c r="O275" s="294"/>
      <c r="P275" s="294"/>
      <c r="Q275" s="294"/>
      <c r="R275" s="294"/>
    </row>
    <row r="276" spans="14:18">
      <c r="N276" s="294"/>
      <c r="O276" s="294"/>
      <c r="P276" s="294"/>
      <c r="Q276" s="294"/>
      <c r="R276" s="294"/>
    </row>
    <row r="277" spans="14:18">
      <c r="N277" s="294"/>
      <c r="O277" s="294"/>
      <c r="P277" s="294"/>
      <c r="Q277" s="294"/>
      <c r="R277" s="294"/>
    </row>
    <row r="278" spans="14:18">
      <c r="N278" s="294"/>
      <c r="O278" s="294"/>
      <c r="P278" s="294"/>
      <c r="Q278" s="294"/>
      <c r="R278" s="294"/>
    </row>
    <row r="279" spans="14:18">
      <c r="N279" s="294"/>
      <c r="O279" s="294"/>
      <c r="P279" s="294"/>
      <c r="Q279" s="294"/>
      <c r="R279" s="294"/>
    </row>
    <row r="280" spans="14:18">
      <c r="N280" s="294"/>
      <c r="O280" s="294"/>
      <c r="P280" s="294"/>
      <c r="Q280" s="294"/>
      <c r="R280" s="294"/>
    </row>
    <row r="281" spans="14:18">
      <c r="N281" s="294"/>
      <c r="O281" s="294"/>
      <c r="P281" s="294"/>
      <c r="Q281" s="294"/>
      <c r="R281" s="294"/>
    </row>
    <row r="282" spans="14:18">
      <c r="N282" s="294"/>
      <c r="O282" s="294"/>
      <c r="P282" s="294"/>
      <c r="Q282" s="294"/>
      <c r="R282" s="294"/>
    </row>
    <row r="283" spans="14:18">
      <c r="N283" s="294"/>
      <c r="O283" s="294"/>
      <c r="P283" s="294"/>
      <c r="Q283" s="294"/>
      <c r="R283" s="294"/>
    </row>
    <row r="284" spans="14:18">
      <c r="N284" s="294"/>
      <c r="O284" s="294"/>
      <c r="P284" s="294"/>
      <c r="Q284" s="294"/>
      <c r="R284" s="294"/>
    </row>
    <row r="285" spans="14:18">
      <c r="N285" s="294"/>
      <c r="O285" s="294"/>
      <c r="P285" s="294"/>
      <c r="Q285" s="294"/>
      <c r="R285" s="294"/>
    </row>
    <row r="286" spans="14:18">
      <c r="N286" s="294"/>
      <c r="O286" s="294"/>
      <c r="P286" s="294"/>
      <c r="Q286" s="294"/>
      <c r="R286" s="294"/>
    </row>
    <row r="287" spans="14:18">
      <c r="N287" s="294"/>
      <c r="O287" s="294"/>
      <c r="P287" s="294"/>
      <c r="Q287" s="294"/>
      <c r="R287" s="294"/>
    </row>
    <row r="288" spans="14:18">
      <c r="N288" s="294"/>
      <c r="O288" s="294"/>
      <c r="P288" s="294"/>
      <c r="Q288" s="294"/>
      <c r="R288" s="294"/>
    </row>
    <row r="289" spans="14:18">
      <c r="N289" s="294"/>
      <c r="O289" s="294"/>
      <c r="P289" s="294"/>
      <c r="Q289" s="294"/>
      <c r="R289" s="294"/>
    </row>
    <row r="290" spans="14:18">
      <c r="N290" s="294"/>
      <c r="O290" s="294"/>
      <c r="P290" s="294"/>
      <c r="Q290" s="294"/>
      <c r="R290" s="294"/>
    </row>
    <row r="291" spans="14:18">
      <c r="N291" s="294"/>
      <c r="O291" s="294"/>
      <c r="P291" s="294"/>
      <c r="Q291" s="294"/>
      <c r="R291" s="294"/>
    </row>
    <row r="292" spans="14:18">
      <c r="N292" s="294"/>
      <c r="O292" s="294"/>
      <c r="P292" s="294"/>
      <c r="Q292" s="294"/>
      <c r="R292" s="294"/>
    </row>
    <row r="293" spans="14:18">
      <c r="N293" s="294"/>
      <c r="O293" s="294"/>
      <c r="P293" s="294"/>
      <c r="Q293" s="294"/>
      <c r="R293" s="294"/>
    </row>
    <row r="294" spans="14:18">
      <c r="N294" s="294"/>
      <c r="O294" s="294"/>
      <c r="P294" s="294"/>
      <c r="Q294" s="294"/>
      <c r="R294" s="294"/>
    </row>
    <row r="295" spans="14:18">
      <c r="N295" s="294"/>
      <c r="O295" s="294"/>
      <c r="P295" s="294"/>
      <c r="Q295" s="294"/>
      <c r="R295" s="294"/>
    </row>
    <row r="296" spans="14:18">
      <c r="N296" s="294"/>
      <c r="O296" s="294"/>
      <c r="P296" s="294"/>
      <c r="Q296" s="294"/>
      <c r="R296" s="294"/>
    </row>
    <row r="297" spans="14:18">
      <c r="N297" s="294"/>
      <c r="O297" s="294"/>
      <c r="P297" s="294"/>
      <c r="Q297" s="294"/>
      <c r="R297" s="294"/>
    </row>
    <row r="298" spans="14:18">
      <c r="N298" s="294"/>
      <c r="O298" s="294"/>
      <c r="P298" s="294"/>
      <c r="Q298" s="294"/>
      <c r="R298" s="294"/>
    </row>
    <row r="299" spans="14:18">
      <c r="N299" s="294"/>
      <c r="O299" s="294"/>
      <c r="P299" s="294"/>
      <c r="Q299" s="294"/>
      <c r="R299" s="294"/>
    </row>
    <row r="300" spans="14:18">
      <c r="N300" s="294"/>
      <c r="O300" s="294"/>
      <c r="P300" s="294"/>
      <c r="Q300" s="294"/>
      <c r="R300" s="294"/>
    </row>
    <row r="301" spans="14:18">
      <c r="N301" s="294"/>
      <c r="O301" s="294"/>
      <c r="P301" s="294"/>
      <c r="Q301" s="294"/>
      <c r="R301" s="294"/>
    </row>
    <row r="302" spans="14:18">
      <c r="N302" s="294"/>
      <c r="O302" s="294"/>
      <c r="P302" s="294"/>
      <c r="Q302" s="294"/>
      <c r="R302" s="294"/>
    </row>
    <row r="303" spans="14:18">
      <c r="N303" s="294"/>
      <c r="O303" s="294"/>
      <c r="P303" s="294"/>
      <c r="Q303" s="294"/>
      <c r="R303" s="294"/>
    </row>
    <row r="304" spans="14:18">
      <c r="N304" s="294"/>
      <c r="O304" s="294"/>
      <c r="P304" s="294"/>
      <c r="Q304" s="294"/>
      <c r="R304" s="294"/>
    </row>
    <row r="305" spans="14:18">
      <c r="N305" s="294"/>
      <c r="O305" s="294"/>
      <c r="P305" s="294"/>
      <c r="Q305" s="294"/>
      <c r="R305" s="294"/>
    </row>
    <row r="306" spans="14:18">
      <c r="N306" s="294"/>
      <c r="O306" s="294"/>
      <c r="P306" s="294"/>
      <c r="Q306" s="294"/>
      <c r="R306" s="294"/>
    </row>
    <row r="307" spans="14:18">
      <c r="N307" s="294"/>
      <c r="O307" s="294"/>
      <c r="P307" s="294"/>
      <c r="Q307" s="294"/>
      <c r="R307" s="294"/>
    </row>
    <row r="308" spans="14:18">
      <c r="N308" s="294"/>
      <c r="O308" s="294"/>
      <c r="P308" s="294"/>
      <c r="Q308" s="294"/>
      <c r="R308" s="294"/>
    </row>
    <row r="309" spans="14:18">
      <c r="N309" s="294"/>
      <c r="O309" s="294"/>
      <c r="P309" s="294"/>
      <c r="Q309" s="294"/>
      <c r="R309" s="294"/>
    </row>
    <row r="310" spans="14:18">
      <c r="N310" s="294"/>
      <c r="O310" s="294"/>
      <c r="P310" s="294"/>
      <c r="Q310" s="294"/>
      <c r="R310" s="294"/>
    </row>
    <row r="311" spans="14:18">
      <c r="N311" s="294"/>
      <c r="O311" s="294"/>
      <c r="P311" s="294"/>
      <c r="Q311" s="294"/>
      <c r="R311" s="294"/>
    </row>
    <row r="312" spans="14:18">
      <c r="N312" s="294"/>
      <c r="O312" s="294"/>
      <c r="P312" s="294"/>
      <c r="Q312" s="294"/>
      <c r="R312" s="294"/>
    </row>
    <row r="313" spans="14:18">
      <c r="N313" s="294"/>
      <c r="O313" s="294"/>
      <c r="P313" s="294"/>
      <c r="Q313" s="294"/>
      <c r="R313" s="294"/>
    </row>
    <row r="314" spans="14:18">
      <c r="N314" s="294"/>
      <c r="O314" s="294"/>
      <c r="P314" s="294"/>
      <c r="Q314" s="294"/>
      <c r="R314" s="294"/>
    </row>
    <row r="315" spans="14:18">
      <c r="N315" s="294"/>
      <c r="O315" s="294"/>
      <c r="P315" s="294"/>
      <c r="Q315" s="294"/>
      <c r="R315" s="294"/>
    </row>
    <row r="316" spans="14:18">
      <c r="N316" s="294"/>
      <c r="O316" s="294"/>
      <c r="P316" s="294"/>
      <c r="Q316" s="294"/>
      <c r="R316" s="294"/>
    </row>
    <row r="317" spans="14:18">
      <c r="N317" s="294"/>
      <c r="O317" s="294"/>
      <c r="P317" s="294"/>
      <c r="Q317" s="294"/>
      <c r="R317" s="294"/>
    </row>
    <row r="318" spans="14:18">
      <c r="N318" s="294"/>
      <c r="O318" s="294"/>
      <c r="P318" s="294"/>
      <c r="Q318" s="294"/>
      <c r="R318" s="294"/>
    </row>
    <row r="319" spans="14:18">
      <c r="N319" s="294"/>
      <c r="O319" s="294"/>
      <c r="P319" s="294"/>
      <c r="Q319" s="294"/>
      <c r="R319" s="294"/>
    </row>
    <row r="320" spans="14:18">
      <c r="N320" s="294"/>
      <c r="O320" s="294"/>
      <c r="P320" s="294"/>
      <c r="Q320" s="294"/>
      <c r="R320" s="294"/>
    </row>
    <row r="321" spans="14:18">
      <c r="N321" s="294"/>
      <c r="O321" s="294"/>
      <c r="P321" s="294"/>
      <c r="Q321" s="294"/>
      <c r="R321" s="294"/>
    </row>
    <row r="322" spans="14:18">
      <c r="N322" s="294"/>
      <c r="O322" s="294"/>
      <c r="P322" s="294"/>
      <c r="Q322" s="294"/>
      <c r="R322" s="294"/>
    </row>
    <row r="323" spans="14:18">
      <c r="N323" s="294"/>
      <c r="O323" s="294"/>
      <c r="P323" s="294"/>
      <c r="Q323" s="294"/>
      <c r="R323" s="294"/>
    </row>
    <row r="324" spans="14:18">
      <c r="N324" s="294"/>
      <c r="O324" s="294"/>
      <c r="P324" s="294"/>
      <c r="Q324" s="294"/>
      <c r="R324" s="294"/>
    </row>
    <row r="325" spans="14:18">
      <c r="N325" s="294"/>
      <c r="O325" s="294"/>
      <c r="P325" s="294"/>
      <c r="Q325" s="294"/>
    </row>
    <row r="326" spans="14:18">
      <c r="N326" s="294"/>
      <c r="O326" s="294"/>
      <c r="P326" s="294"/>
      <c r="Q326" s="294"/>
    </row>
    <row r="327" spans="14:18">
      <c r="N327" s="294"/>
      <c r="O327" s="294"/>
      <c r="P327" s="294"/>
      <c r="Q327" s="294"/>
    </row>
    <row r="328" spans="14:18">
      <c r="N328" s="294"/>
      <c r="O328" s="294"/>
      <c r="P328" s="294"/>
      <c r="Q328" s="294"/>
    </row>
    <row r="329" spans="14:18">
      <c r="N329" s="294"/>
      <c r="O329" s="294"/>
      <c r="P329" s="294"/>
      <c r="Q329" s="294"/>
    </row>
    <row r="330" spans="14:18">
      <c r="N330" s="294"/>
      <c r="O330" s="294"/>
      <c r="P330" s="294"/>
      <c r="Q330" s="294"/>
    </row>
    <row r="331" spans="14:18">
      <c r="N331" s="294"/>
      <c r="O331" s="294"/>
      <c r="P331" s="294"/>
      <c r="Q331" s="294"/>
    </row>
    <row r="332" spans="14:18">
      <c r="N332" s="294"/>
      <c r="O332" s="294"/>
      <c r="P332" s="294"/>
      <c r="Q332" s="294"/>
    </row>
    <row r="333" spans="14:18">
      <c r="N333" s="294"/>
      <c r="O333" s="294"/>
      <c r="P333" s="294"/>
      <c r="Q333" s="294"/>
    </row>
    <row r="334" spans="14:18">
      <c r="N334" s="294"/>
      <c r="O334" s="294"/>
      <c r="P334" s="294"/>
      <c r="Q334" s="294"/>
    </row>
    <row r="335" spans="14:18">
      <c r="N335" s="294"/>
      <c r="O335" s="294"/>
      <c r="P335" s="294"/>
      <c r="Q335" s="294"/>
    </row>
    <row r="336" spans="14:18">
      <c r="N336" s="294"/>
      <c r="O336" s="294"/>
      <c r="P336" s="294"/>
      <c r="Q336" s="294"/>
    </row>
    <row r="337" spans="14:17">
      <c r="N337" s="294"/>
      <c r="O337" s="294"/>
      <c r="P337" s="294"/>
      <c r="Q337" s="294"/>
    </row>
    <row r="338" spans="14:17">
      <c r="N338" s="294"/>
      <c r="O338" s="294"/>
      <c r="P338" s="294"/>
      <c r="Q338" s="294"/>
    </row>
    <row r="339" spans="14:17">
      <c r="N339" s="294"/>
      <c r="O339" s="294"/>
      <c r="P339" s="294"/>
      <c r="Q339" s="294"/>
    </row>
    <row r="340" spans="14:17">
      <c r="N340" s="294"/>
      <c r="O340" s="294"/>
      <c r="P340" s="294"/>
      <c r="Q340" s="294"/>
    </row>
    <row r="341" spans="14:17">
      <c r="N341" s="294"/>
      <c r="O341" s="294"/>
      <c r="P341" s="294"/>
      <c r="Q341" s="294"/>
    </row>
    <row r="342" spans="14:17">
      <c r="N342" s="294"/>
      <c r="O342" s="294"/>
      <c r="P342" s="294"/>
      <c r="Q342" s="294"/>
    </row>
    <row r="343" spans="14:17">
      <c r="N343" s="294"/>
      <c r="O343" s="294"/>
      <c r="P343" s="294"/>
      <c r="Q343" s="294"/>
    </row>
    <row r="344" spans="14:17">
      <c r="N344" s="294"/>
      <c r="O344" s="294"/>
      <c r="P344" s="294"/>
      <c r="Q344" s="294"/>
    </row>
    <row r="345" spans="14:17">
      <c r="N345" s="294"/>
      <c r="O345" s="294"/>
      <c r="P345" s="294"/>
      <c r="Q345" s="294"/>
    </row>
    <row r="346" spans="14:17">
      <c r="N346" s="294"/>
      <c r="O346" s="294"/>
      <c r="P346" s="294"/>
      <c r="Q346" s="294"/>
    </row>
    <row r="347" spans="14:17">
      <c r="N347" s="294"/>
      <c r="O347" s="294"/>
      <c r="P347" s="294"/>
      <c r="Q347" s="294"/>
    </row>
    <row r="348" spans="14:17">
      <c r="N348" s="294"/>
      <c r="O348" s="294"/>
      <c r="P348" s="294"/>
      <c r="Q348" s="294"/>
    </row>
    <row r="349" spans="14:17">
      <c r="N349" s="294"/>
      <c r="O349" s="294"/>
      <c r="P349" s="294"/>
      <c r="Q349" s="294"/>
    </row>
    <row r="350" spans="14:17">
      <c r="N350" s="294"/>
      <c r="O350" s="294"/>
      <c r="P350" s="294"/>
      <c r="Q350" s="294"/>
    </row>
    <row r="351" spans="14:17">
      <c r="N351" s="294"/>
      <c r="O351" s="294"/>
      <c r="P351" s="294"/>
      <c r="Q351" s="294"/>
    </row>
    <row r="352" spans="14:17">
      <c r="N352" s="294"/>
      <c r="O352" s="294"/>
      <c r="P352" s="294"/>
      <c r="Q352" s="294"/>
    </row>
    <row r="353" spans="14:17">
      <c r="N353" s="294"/>
      <c r="O353" s="294"/>
      <c r="P353" s="294"/>
      <c r="Q353" s="294"/>
    </row>
    <row r="354" spans="14:17">
      <c r="N354" s="294"/>
      <c r="O354" s="294"/>
      <c r="P354" s="294"/>
      <c r="Q354" s="294"/>
    </row>
    <row r="355" spans="14:17">
      <c r="N355" s="294"/>
      <c r="O355" s="294"/>
      <c r="P355" s="294"/>
      <c r="Q355" s="294"/>
    </row>
    <row r="356" spans="14:17">
      <c r="N356" s="294"/>
      <c r="O356" s="294"/>
      <c r="P356" s="294"/>
      <c r="Q356" s="294"/>
    </row>
    <row r="357" spans="14:17">
      <c r="N357" s="294"/>
      <c r="O357" s="294"/>
      <c r="P357" s="294"/>
      <c r="Q357" s="294"/>
    </row>
    <row r="358" spans="14:17">
      <c r="N358" s="294"/>
      <c r="O358" s="294"/>
      <c r="P358" s="294"/>
      <c r="Q358" s="294"/>
    </row>
    <row r="359" spans="14:17">
      <c r="N359" s="294"/>
      <c r="O359" s="294"/>
      <c r="P359" s="294"/>
      <c r="Q359" s="294"/>
    </row>
    <row r="360" spans="14:17">
      <c r="N360" s="294"/>
      <c r="O360" s="294"/>
      <c r="P360" s="294"/>
      <c r="Q360" s="294"/>
    </row>
    <row r="361" spans="14:17">
      <c r="N361" s="294"/>
      <c r="O361" s="294"/>
      <c r="P361" s="294"/>
      <c r="Q361" s="294"/>
    </row>
    <row r="362" spans="14:17">
      <c r="N362" s="294"/>
      <c r="O362" s="294"/>
      <c r="P362" s="294"/>
      <c r="Q362" s="294"/>
    </row>
    <row r="363" spans="14:17">
      <c r="N363" s="294"/>
      <c r="O363" s="294"/>
      <c r="P363" s="294"/>
      <c r="Q363" s="294"/>
    </row>
    <row r="364" spans="14:17">
      <c r="N364" s="294"/>
      <c r="O364" s="294"/>
      <c r="P364" s="294"/>
      <c r="Q364" s="294"/>
    </row>
    <row r="365" spans="14:17">
      <c r="N365" s="294"/>
      <c r="O365" s="294"/>
      <c r="P365" s="294"/>
      <c r="Q365" s="294"/>
    </row>
    <row r="366" spans="14:17">
      <c r="N366" s="294"/>
      <c r="O366" s="294"/>
      <c r="P366" s="294"/>
      <c r="Q366" s="294"/>
    </row>
    <row r="367" spans="14:17">
      <c r="N367" s="294"/>
      <c r="O367" s="294"/>
      <c r="P367" s="294"/>
      <c r="Q367" s="294"/>
    </row>
    <row r="368" spans="14:17">
      <c r="N368" s="294"/>
      <c r="O368" s="294"/>
      <c r="P368" s="294"/>
      <c r="Q368" s="294"/>
    </row>
    <row r="369" spans="14:17">
      <c r="N369" s="294"/>
      <c r="O369" s="294"/>
      <c r="P369" s="294"/>
      <c r="Q369" s="294"/>
    </row>
    <row r="370" spans="14:17">
      <c r="N370" s="294"/>
      <c r="O370" s="294"/>
      <c r="P370" s="294"/>
      <c r="Q370" s="294"/>
    </row>
    <row r="371" spans="14:17">
      <c r="N371" s="294"/>
      <c r="O371" s="294"/>
      <c r="P371" s="294"/>
      <c r="Q371" s="294"/>
    </row>
    <row r="372" spans="14:17">
      <c r="N372" s="294"/>
      <c r="O372" s="294"/>
      <c r="P372" s="294"/>
      <c r="Q372" s="294"/>
    </row>
    <row r="373" spans="14:17">
      <c r="N373" s="294"/>
      <c r="O373" s="294"/>
      <c r="P373" s="294"/>
      <c r="Q373" s="294"/>
    </row>
    <row r="374" spans="14:17">
      <c r="N374" s="294"/>
      <c r="O374" s="294"/>
      <c r="P374" s="294"/>
      <c r="Q374" s="294"/>
    </row>
    <row r="375" spans="14:17">
      <c r="N375" s="294"/>
      <c r="O375" s="294"/>
      <c r="P375" s="294"/>
      <c r="Q375" s="294"/>
    </row>
    <row r="376" spans="14:17">
      <c r="N376" s="294"/>
      <c r="O376" s="294"/>
      <c r="P376" s="294"/>
      <c r="Q376" s="294"/>
    </row>
    <row r="377" spans="14:17">
      <c r="N377" s="294"/>
      <c r="O377" s="294"/>
      <c r="P377" s="294"/>
      <c r="Q377" s="294"/>
    </row>
    <row r="378" spans="14:17">
      <c r="N378" s="294"/>
      <c r="O378" s="294"/>
      <c r="P378" s="294"/>
      <c r="Q378" s="294"/>
    </row>
    <row r="379" spans="14:17">
      <c r="N379" s="294"/>
      <c r="O379" s="294"/>
      <c r="P379" s="294"/>
      <c r="Q379" s="294"/>
    </row>
    <row r="380" spans="14:17">
      <c r="N380" s="294"/>
      <c r="O380" s="294"/>
      <c r="P380" s="294"/>
      <c r="Q380" s="294"/>
    </row>
    <row r="381" spans="14:17">
      <c r="N381" s="294"/>
      <c r="O381" s="294"/>
      <c r="P381" s="294"/>
      <c r="Q381" s="294"/>
    </row>
    <row r="382" spans="14:17">
      <c r="N382" s="294"/>
      <c r="O382" s="294"/>
      <c r="P382" s="294"/>
      <c r="Q382" s="294"/>
    </row>
    <row r="383" spans="14:17">
      <c r="N383" s="294"/>
      <c r="O383" s="294"/>
      <c r="P383" s="294"/>
      <c r="Q383" s="294"/>
    </row>
    <row r="384" spans="14:17">
      <c r="N384" s="294"/>
      <c r="O384" s="294"/>
      <c r="P384" s="294"/>
      <c r="Q384" s="294"/>
    </row>
    <row r="385" spans="14:17">
      <c r="N385" s="294"/>
      <c r="O385" s="294"/>
      <c r="P385" s="294"/>
      <c r="Q385" s="294"/>
    </row>
    <row r="386" spans="14:17">
      <c r="N386" s="294"/>
      <c r="O386" s="294"/>
      <c r="P386" s="294"/>
      <c r="Q386" s="294"/>
    </row>
    <row r="387" spans="14:17">
      <c r="N387" s="294"/>
      <c r="O387" s="294"/>
      <c r="P387" s="294"/>
      <c r="Q387" s="294"/>
    </row>
    <row r="388" spans="14:17">
      <c r="N388" s="294"/>
      <c r="O388" s="294"/>
      <c r="P388" s="294"/>
      <c r="Q388" s="294"/>
    </row>
    <row r="389" spans="14:17">
      <c r="N389" s="294"/>
      <c r="O389" s="294"/>
      <c r="P389" s="294"/>
      <c r="Q389" s="294"/>
    </row>
    <row r="390" spans="14:17">
      <c r="N390" s="294"/>
      <c r="O390" s="294"/>
      <c r="P390" s="294"/>
      <c r="Q390" s="294"/>
    </row>
    <row r="391" spans="14:17">
      <c r="N391" s="294"/>
      <c r="O391" s="294"/>
      <c r="P391" s="294"/>
      <c r="Q391" s="294"/>
    </row>
    <row r="392" spans="14:17">
      <c r="N392" s="294"/>
      <c r="O392" s="294"/>
      <c r="P392" s="294"/>
      <c r="Q392" s="294"/>
    </row>
    <row r="393" spans="14:17">
      <c r="N393" s="294"/>
      <c r="O393" s="294"/>
      <c r="P393" s="294"/>
      <c r="Q393" s="294"/>
    </row>
    <row r="394" spans="14:17">
      <c r="N394" s="294"/>
      <c r="O394" s="294"/>
      <c r="P394" s="294"/>
      <c r="Q394" s="294"/>
    </row>
    <row r="395" spans="14:17">
      <c r="N395" s="294"/>
      <c r="O395" s="294"/>
      <c r="P395" s="294"/>
    </row>
    <row r="396" spans="14:17">
      <c r="N396" s="294"/>
      <c r="O396" s="294"/>
      <c r="P396" s="294"/>
    </row>
    <row r="397" spans="14:17">
      <c r="N397" s="294"/>
      <c r="O397" s="294"/>
      <c r="P397" s="294"/>
    </row>
    <row r="398" spans="14:17">
      <c r="N398" s="294"/>
      <c r="O398" s="294"/>
      <c r="P398" s="294"/>
    </row>
    <row r="399" spans="14:17">
      <c r="N399" s="294"/>
      <c r="O399" s="294"/>
      <c r="P399" s="294"/>
    </row>
    <row r="400" spans="14:17">
      <c r="N400" s="294"/>
      <c r="O400" s="294"/>
      <c r="P400" s="294"/>
    </row>
    <row r="401" spans="14:16">
      <c r="N401" s="294"/>
      <c r="O401" s="294"/>
      <c r="P401" s="294"/>
    </row>
    <row r="402" spans="14:16">
      <c r="N402" s="294"/>
      <c r="O402" s="294"/>
      <c r="P402" s="294"/>
    </row>
    <row r="403" spans="14:16">
      <c r="N403" s="294"/>
      <c r="O403" s="294"/>
      <c r="P403" s="294"/>
    </row>
    <row r="404" spans="14:16">
      <c r="N404" s="294"/>
      <c r="O404" s="294"/>
      <c r="P404" s="294"/>
    </row>
    <row r="405" spans="14:16">
      <c r="N405" s="294"/>
      <c r="O405" s="294"/>
      <c r="P405" s="294"/>
    </row>
    <row r="406" spans="14:16">
      <c r="N406" s="294"/>
      <c r="O406" s="294"/>
      <c r="P406" s="294"/>
    </row>
    <row r="407" spans="14:16">
      <c r="N407" s="294"/>
      <c r="O407" s="294"/>
    </row>
    <row r="408" spans="14:16">
      <c r="N408" s="294"/>
      <c r="O408" s="294"/>
    </row>
    <row r="409" spans="14:16">
      <c r="N409" s="294"/>
      <c r="O409" s="294"/>
    </row>
    <row r="410" spans="14:16">
      <c r="N410" s="294"/>
      <c r="O410" s="294"/>
    </row>
    <row r="411" spans="14:16">
      <c r="N411" s="294"/>
      <c r="O411" s="294"/>
    </row>
    <row r="412" spans="14:16">
      <c r="N412" s="294"/>
      <c r="O412" s="294"/>
    </row>
    <row r="413" spans="14:16">
      <c r="N413" s="294"/>
      <c r="O413" s="294"/>
    </row>
    <row r="414" spans="14:16">
      <c r="N414" s="294"/>
      <c r="O414" s="294"/>
    </row>
    <row r="415" spans="14:16">
      <c r="N415" s="294"/>
      <c r="O415" s="294"/>
    </row>
    <row r="416" spans="14:16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  <c r="O499" s="294"/>
    </row>
    <row r="500" spans="14:15">
      <c r="N500" s="294"/>
      <c r="O500" s="294"/>
    </row>
    <row r="501" spans="14:15">
      <c r="N501" s="294"/>
      <c r="O501" s="294"/>
    </row>
    <row r="502" spans="14:15">
      <c r="N502" s="294"/>
      <c r="O502" s="294"/>
    </row>
    <row r="503" spans="14:15">
      <c r="N503" s="294"/>
      <c r="O503" s="294"/>
    </row>
    <row r="504" spans="14:15">
      <c r="N504" s="294"/>
      <c r="O504" s="294"/>
    </row>
    <row r="505" spans="14:15">
      <c r="N505" s="294"/>
      <c r="O505" s="294"/>
    </row>
    <row r="506" spans="14:15">
      <c r="N506" s="294"/>
      <c r="O506" s="294"/>
    </row>
    <row r="507" spans="14:15">
      <c r="N507" s="294"/>
      <c r="O507" s="294"/>
    </row>
    <row r="508" spans="14:15">
      <c r="N508" s="294"/>
      <c r="O508" s="294"/>
    </row>
    <row r="509" spans="14:15">
      <c r="N509" s="294"/>
      <c r="O509" s="294"/>
    </row>
    <row r="510" spans="14:15">
      <c r="N510" s="294"/>
      <c r="O510" s="294"/>
    </row>
    <row r="511" spans="14:15">
      <c r="N511" s="294"/>
      <c r="O511" s="294"/>
    </row>
    <row r="512" spans="14:15">
      <c r="N512" s="294"/>
      <c r="O512" s="294"/>
    </row>
    <row r="513" spans="14:15">
      <c r="N513" s="294"/>
      <c r="O513" s="294"/>
    </row>
    <row r="514" spans="14:15">
      <c r="N514" s="294"/>
      <c r="O514" s="294"/>
    </row>
    <row r="515" spans="14:15">
      <c r="N515" s="294"/>
      <c r="O515" s="294"/>
    </row>
    <row r="516" spans="14:15">
      <c r="N516" s="294"/>
      <c r="O516" s="294"/>
    </row>
    <row r="517" spans="14:15">
      <c r="N517" s="294"/>
      <c r="O517" s="294"/>
    </row>
    <row r="518" spans="14:15">
      <c r="N518" s="294"/>
      <c r="O518" s="294"/>
    </row>
    <row r="519" spans="14:15">
      <c r="N519" s="294"/>
      <c r="O519" s="294"/>
    </row>
    <row r="520" spans="14:15">
      <c r="N520" s="294"/>
    </row>
    <row r="521" spans="14:15">
      <c r="N521" s="294"/>
    </row>
    <row r="522" spans="14:15">
      <c r="N522" s="294"/>
    </row>
    <row r="523" spans="14:15">
      <c r="N523" s="294"/>
    </row>
    <row r="524" spans="14:15">
      <c r="N524" s="294"/>
    </row>
    <row r="525" spans="14:15">
      <c r="N525" s="294"/>
    </row>
    <row r="526" spans="14:15">
      <c r="N526" s="294"/>
    </row>
    <row r="527" spans="14:15">
      <c r="N527" s="294"/>
    </row>
    <row r="528" spans="14:15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  <row r="652" spans="14:14">
      <c r="N652" s="294"/>
    </row>
    <row r="653" spans="14:14">
      <c r="N653" s="294"/>
    </row>
    <row r="654" spans="14:14">
      <c r="N654" s="294"/>
    </row>
    <row r="655" spans="14:14">
      <c r="N655" s="294"/>
    </row>
    <row r="656" spans="14:14">
      <c r="N656" s="294"/>
    </row>
    <row r="657" spans="14:14">
      <c r="N657" s="294"/>
    </row>
    <row r="658" spans="14:14">
      <c r="N658" s="294"/>
    </row>
    <row r="659" spans="14:14">
      <c r="N659" s="294"/>
    </row>
    <row r="660" spans="14:14">
      <c r="N660" s="294"/>
    </row>
    <row r="661" spans="14:14">
      <c r="N661" s="294"/>
    </row>
    <row r="662" spans="14:14">
      <c r="N662" s="294"/>
    </row>
    <row r="663" spans="14:14">
      <c r="N663" s="294"/>
    </row>
    <row r="664" spans="14:14">
      <c r="N664" s="294"/>
    </row>
    <row r="665" spans="14:14">
      <c r="N665" s="294"/>
    </row>
    <row r="666" spans="14:14">
      <c r="N666" s="294"/>
    </row>
    <row r="667" spans="14:14">
      <c r="N667" s="294"/>
    </row>
    <row r="668" spans="14:14">
      <c r="N668" s="294"/>
    </row>
    <row r="669" spans="14:14">
      <c r="N669" s="294"/>
    </row>
    <row r="670" spans="14:14">
      <c r="N670" s="294"/>
    </row>
    <row r="671" spans="14:14">
      <c r="N671" s="294"/>
    </row>
    <row r="672" spans="14:14">
      <c r="N672" s="294"/>
    </row>
  </sheetData>
  <autoFilter ref="A2:M104" xr:uid="{00000000-0009-0000-0000-00000E000000}"/>
  <mergeCells count="25">
    <mergeCell ref="F2:F3"/>
    <mergeCell ref="L105:L110"/>
    <mergeCell ref="M2:M3"/>
    <mergeCell ref="L99:M99"/>
    <mergeCell ref="L100:M100"/>
    <mergeCell ref="L101:M101"/>
    <mergeCell ref="L103:M103"/>
    <mergeCell ref="L104:M104"/>
    <mergeCell ref="L102:M102"/>
    <mergeCell ref="AA2:AA3"/>
    <mergeCell ref="A96:I96"/>
    <mergeCell ref="L96:M96"/>
    <mergeCell ref="L97:M97"/>
    <mergeCell ref="L98:M98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Y3">
    <cfRule type="containsText" dxfId="5153" priority="187" operator="containsText" text="日">
      <formula>NOT(ISERROR(SEARCH("日",N3)))</formula>
    </cfRule>
    <cfRule type="containsText" dxfId="5152" priority="188" operator="containsText" text="六">
      <formula>NOT(ISERROR(SEARCH("六",N3)))</formula>
    </cfRule>
  </conditionalFormatting>
  <conditionalFormatting sqref="N96:Y96">
    <cfRule type="containsText" dxfId="5151" priority="183" operator="containsText" text="日">
      <formula>NOT(ISERROR(SEARCH("日",N96)))</formula>
    </cfRule>
    <cfRule type="containsText" dxfId="5150" priority="184" operator="containsText" text="六">
      <formula>NOT(ISERROR(SEARCH("六",N96)))</formula>
    </cfRule>
  </conditionalFormatting>
  <conditionalFormatting sqref="N104:Y104">
    <cfRule type="cellIs" dxfId="5149" priority="170" operator="greaterThan">
      <formula>0</formula>
    </cfRule>
  </conditionalFormatting>
  <conditionalFormatting sqref="G4:G5 G7:G9 G78:G95 G30:G60 G21:G25 G11:G19 G66:G76">
    <cfRule type="cellIs" dxfId="5148" priority="176" operator="equal">
      <formula>"重要不紧急"</formula>
    </cfRule>
    <cfRule type="cellIs" dxfId="5147" priority="177" operator="equal">
      <formula>"重要且紧急"</formula>
    </cfRule>
    <cfRule type="cellIs" dxfId="5146" priority="178" operator="equal">
      <formula>"紧急不重要"</formula>
    </cfRule>
  </conditionalFormatting>
  <conditionalFormatting sqref="L4:L5 L7:L9 L30:L60 L21:L25 L11:L19 L66:L95">
    <cfRule type="containsText" dxfId="5145" priority="179" operator="containsText" text="进行中">
      <formula>NOT(ISERROR(SEARCH("进行中",L4)))</formula>
    </cfRule>
    <cfRule type="containsText" dxfId="5144" priority="180" operator="containsText" text="延迟">
      <formula>NOT(ISERROR(SEARCH("延迟",L4)))</formula>
    </cfRule>
    <cfRule type="containsText" dxfId="5143" priority="181" operator="containsText" text="已完成">
      <formula>NOT(ISERROR(SEARCH("已完成",L4)))</formula>
    </cfRule>
    <cfRule type="containsText" dxfId="5142" priority="182" operator="containsText" text="已中止">
      <formula>NOT(ISERROR(SEARCH("已中止",L4)))</formula>
    </cfRule>
  </conditionalFormatting>
  <conditionalFormatting sqref="A67:G68 A4:Y5 A30:F30 G30:Y39 A88:G89 B90:G95 A7:Y9 A78:C86 H78:J78 N78:Y78 N76:Y76 K76:M78 A69:C74 A76:C76 F69:G74 E70:E74 E76:J76 A75:Y75 E78:G86 H66:Y74 H79:Y95 A25 C25:Y25 B25:B28 A21:Y24 A11:Y19 AA11:AA19 AA21:AA25 AA78:AA95 AA7:AA9 AA4:AA5 AA66:AA76 A40:Y60 Z30:AA60">
    <cfRule type="expression" dxfId="5141" priority="173">
      <formula>CELL("row")=ROW()</formula>
    </cfRule>
    <cfRule type="expression" dxfId="5140" priority="174">
      <formula>$A4&lt;&gt;""</formula>
    </cfRule>
  </conditionalFormatting>
  <conditionalFormatting sqref="N4:Y5 N7:Y9 N78:Y95 N30:Y60 N21:Y25 N11:Y19 N66:Y76">
    <cfRule type="cellIs" dxfId="5139" priority="175" operator="greaterThan">
      <formula>0</formula>
    </cfRule>
  </conditionalFormatting>
  <conditionalFormatting sqref="J97:K104">
    <cfRule type="expression" dxfId="5138" priority="168">
      <formula>CELL("row")=ROW()</formula>
    </cfRule>
    <cfRule type="expression" dxfId="5137" priority="169">
      <formula>$A97&lt;&gt;""</formula>
    </cfRule>
  </conditionalFormatting>
  <conditionalFormatting sqref="N97:Y103">
    <cfRule type="cellIs" dxfId="5136" priority="185" operator="greaterThanOrEqual">
      <formula>8</formula>
    </cfRule>
    <cfRule type="cellIs" dxfId="5135" priority="186" operator="between">
      <formula>0.01</formula>
      <formula>7.99</formula>
    </cfRule>
  </conditionalFormatting>
  <conditionalFormatting sqref="N673:Y1048576 O520:Y672 P407:Y519 Q395:Y406 R325:Y394 S221:Y324 T199:Y220 U152:Y198 V140:Y151 W128:Y139 X116:Y127 Y112:Y115">
    <cfRule type="cellIs" dxfId="5134" priority="189" operator="between">
      <formula>6</formula>
      <formula>24</formula>
    </cfRule>
    <cfRule type="cellIs" dxfId="5133" priority="190" operator="between">
      <formula>4</formula>
      <formula>6</formula>
    </cfRule>
    <cfRule type="cellIs" dxfId="5132" priority="191" operator="between">
      <formula>0.01</formula>
      <formula>3</formula>
    </cfRule>
  </conditionalFormatting>
  <conditionalFormatting sqref="N105:Y110">
    <cfRule type="cellIs" dxfId="5131" priority="167" operator="greaterThan">
      <formula>0</formula>
    </cfRule>
  </conditionalFormatting>
  <conditionalFormatting sqref="B66:G66 B87:G87">
    <cfRule type="expression" dxfId="5130" priority="162">
      <formula>CELL("row")=ROW()</formula>
    </cfRule>
    <cfRule type="expression" dxfId="5129" priority="163">
      <formula>$A66&lt;&gt;""</formula>
    </cfRule>
  </conditionalFormatting>
  <conditionalFormatting sqref="D70:D74 D76 D78:D86">
    <cfRule type="expression" dxfId="5128" priority="159">
      <formula>$A70&lt;&gt;""</formula>
    </cfRule>
  </conditionalFormatting>
  <conditionalFormatting sqref="D70:D76 D78:D86">
    <cfRule type="expression" dxfId="5127" priority="158">
      <formula>CELL("row")=ROW()</formula>
    </cfRule>
  </conditionalFormatting>
  <conditionalFormatting sqref="E69">
    <cfRule type="expression" dxfId="5126" priority="152">
      <formula>CELL("row")=ROW()</formula>
    </cfRule>
    <cfRule type="expression" dxfId="5125" priority="153">
      <formula>$A69&lt;&gt;""</formula>
    </cfRule>
  </conditionalFormatting>
  <conditionalFormatting sqref="D69">
    <cfRule type="expression" dxfId="5124" priority="155">
      <formula>$A69&lt;&gt;""</formula>
    </cfRule>
  </conditionalFormatting>
  <conditionalFormatting sqref="D69">
    <cfRule type="expression" dxfId="5123" priority="154">
      <formula>CELL("row")=ROW()</formula>
    </cfRule>
  </conditionalFormatting>
  <conditionalFormatting sqref="A66">
    <cfRule type="expression" dxfId="5122" priority="147">
      <formula>MOD(ROW(),2)=1</formula>
    </cfRule>
  </conditionalFormatting>
  <conditionalFormatting sqref="A87">
    <cfRule type="expression" dxfId="5121" priority="145">
      <formula>CELL("row")=ROW()</formula>
    </cfRule>
    <cfRule type="expression" dxfId="5120" priority="146">
      <formula>$A87&lt;&gt;""</formula>
    </cfRule>
  </conditionalFormatting>
  <conditionalFormatting sqref="A90:A95">
    <cfRule type="expression" dxfId="5119" priority="144">
      <formula>MOD(ROW(),2)=1</formula>
    </cfRule>
  </conditionalFormatting>
  <conditionalFormatting sqref="A36:F39 A31:C35 F31:F35">
    <cfRule type="expression" dxfId="5118" priority="141">
      <formula>CELL("row")=ROW()</formula>
    </cfRule>
    <cfRule type="expression" dxfId="5117" priority="142">
      <formula>$A31&lt;&gt;""</formula>
    </cfRule>
  </conditionalFormatting>
  <conditionalFormatting sqref="D31:E35">
    <cfRule type="expression" dxfId="5116" priority="137">
      <formula>CELL("row")=ROW()</formula>
    </cfRule>
    <cfRule type="expression" dxfId="5115" priority="138">
      <formula>$A31&lt;&gt;""</formula>
    </cfRule>
  </conditionalFormatting>
  <conditionalFormatting sqref="G20 G27 G29">
    <cfRule type="cellIs" dxfId="5114" priority="128" operator="equal">
      <formula>"重要不紧急"</formula>
    </cfRule>
    <cfRule type="cellIs" dxfId="5113" priority="129" operator="equal">
      <formula>"重要且紧急"</formula>
    </cfRule>
    <cfRule type="cellIs" dxfId="5112" priority="130" operator="equal">
      <formula>"紧急不重要"</formula>
    </cfRule>
  </conditionalFormatting>
  <conditionalFormatting sqref="L20 L27 L29">
    <cfRule type="containsText" dxfId="5111" priority="131" operator="containsText" text="进行中">
      <formula>NOT(ISERROR(SEARCH("进行中",L20)))</formula>
    </cfRule>
    <cfRule type="containsText" dxfId="5110" priority="132" operator="containsText" text="延迟">
      <formula>NOT(ISERROR(SEARCH("延迟",L20)))</formula>
    </cfRule>
    <cfRule type="containsText" dxfId="5109" priority="133" operator="containsText" text="已完成">
      <formula>NOT(ISERROR(SEARCH("已完成",L20)))</formula>
    </cfRule>
    <cfRule type="containsText" dxfId="5108" priority="134" operator="containsText" text="已中止">
      <formula>NOT(ISERROR(SEARCH("已中止",L20)))</formula>
    </cfRule>
  </conditionalFormatting>
  <conditionalFormatting sqref="A20:Y20 A27 A29:G29 C27:Y27 J29:Y29 H28:I29 AA29 AA27 AA20">
    <cfRule type="expression" dxfId="5107" priority="125">
      <formula>CELL("row")=ROW()</formula>
    </cfRule>
    <cfRule type="expression" dxfId="5106" priority="126">
      <formula>$A20&lt;&gt;""</formula>
    </cfRule>
  </conditionalFormatting>
  <conditionalFormatting sqref="N20:Y20 N27:Y27 N29:Y29">
    <cfRule type="cellIs" dxfId="5105" priority="127" operator="greaterThan">
      <formula>0</formula>
    </cfRule>
  </conditionalFormatting>
  <conditionalFormatting sqref="G10">
    <cfRule type="cellIs" dxfId="5104" priority="104" operator="equal">
      <formula>"重要不紧急"</formula>
    </cfRule>
    <cfRule type="cellIs" dxfId="5103" priority="105" operator="equal">
      <formula>"重要且紧急"</formula>
    </cfRule>
    <cfRule type="cellIs" dxfId="5102" priority="106" operator="equal">
      <formula>"紧急不重要"</formula>
    </cfRule>
  </conditionalFormatting>
  <conditionalFormatting sqref="L10">
    <cfRule type="containsText" dxfId="5101" priority="107" operator="containsText" text="进行中">
      <formula>NOT(ISERROR(SEARCH("进行中",L10)))</formula>
    </cfRule>
    <cfRule type="containsText" dxfId="5100" priority="108" operator="containsText" text="延迟">
      <formula>NOT(ISERROR(SEARCH("延迟",L10)))</formula>
    </cfRule>
    <cfRule type="containsText" dxfId="5099" priority="109" operator="containsText" text="已完成">
      <formula>NOT(ISERROR(SEARCH("已完成",L10)))</formula>
    </cfRule>
    <cfRule type="containsText" dxfId="5098" priority="110" operator="containsText" text="已中止">
      <formula>NOT(ISERROR(SEARCH("已中止",L10)))</formula>
    </cfRule>
  </conditionalFormatting>
  <conditionalFormatting sqref="A10:Y10 AA10">
    <cfRule type="expression" dxfId="5097" priority="101">
      <formula>CELL("row")=ROW()</formula>
    </cfRule>
    <cfRule type="expression" dxfId="5096" priority="102">
      <formula>$A10&lt;&gt;""</formula>
    </cfRule>
  </conditionalFormatting>
  <conditionalFormatting sqref="N10:Y10">
    <cfRule type="cellIs" dxfId="5095" priority="103" operator="greaterThan">
      <formula>0</formula>
    </cfRule>
  </conditionalFormatting>
  <conditionalFormatting sqref="M10">
    <cfRule type="dataBar" priority="1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{A39C5124-AF20-446F-A54A-132CF822FD5A}</x14:id>
        </ext>
      </extLst>
    </cfRule>
    <cfRule type="dataBar" priority="1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{7C3A34F6-DF06-4339-9E2D-C482C9D046A8}</x14:id>
        </ext>
      </extLst>
    </cfRule>
  </conditionalFormatting>
  <conditionalFormatting sqref="G26">
    <cfRule type="cellIs" dxfId="5094" priority="92" operator="equal">
      <formula>"重要不紧急"</formula>
    </cfRule>
    <cfRule type="cellIs" dxfId="5093" priority="93" operator="equal">
      <formula>"重要且紧急"</formula>
    </cfRule>
    <cfRule type="cellIs" dxfId="5092" priority="94" operator="equal">
      <formula>"紧急不重要"</formula>
    </cfRule>
  </conditionalFormatting>
  <conditionalFormatting sqref="L26">
    <cfRule type="containsText" dxfId="5091" priority="95" operator="containsText" text="进行中">
      <formula>NOT(ISERROR(SEARCH("进行中",L26)))</formula>
    </cfRule>
    <cfRule type="containsText" dxfId="5090" priority="96" operator="containsText" text="延迟">
      <formula>NOT(ISERROR(SEARCH("延迟",L26)))</formula>
    </cfRule>
    <cfRule type="containsText" dxfId="5089" priority="97" operator="containsText" text="已完成">
      <formula>NOT(ISERROR(SEARCH("已完成",L26)))</formula>
    </cfRule>
    <cfRule type="containsText" dxfId="5088" priority="98" operator="containsText" text="已中止">
      <formula>NOT(ISERROR(SEARCH("已中止",L26)))</formula>
    </cfRule>
  </conditionalFormatting>
  <conditionalFormatting sqref="A26 C26:Y26 AA26">
    <cfRule type="expression" dxfId="5087" priority="89">
      <formula>CELL("row")=ROW()</formula>
    </cfRule>
    <cfRule type="expression" dxfId="5086" priority="90">
      <formula>$A26&lt;&gt;""</formula>
    </cfRule>
  </conditionalFormatting>
  <conditionalFormatting sqref="N26:Y26">
    <cfRule type="cellIs" dxfId="5085" priority="91" operator="greaterThan">
      <formula>0</formula>
    </cfRule>
  </conditionalFormatting>
  <conditionalFormatting sqref="M26">
    <cfRule type="dataBar" priority="9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{F23BFF76-68F0-4972-8782-E4F82A40ACF9}</x14:id>
        </ext>
      </extLst>
    </cfRule>
    <cfRule type="dataBar" priority="1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{51CC723F-4ED1-4A43-8A58-0196FADE4D3A}</x14:id>
        </ext>
      </extLst>
    </cfRule>
  </conditionalFormatting>
  <conditionalFormatting sqref="G6">
    <cfRule type="cellIs" dxfId="5084" priority="80" operator="equal">
      <formula>"重要不紧急"</formula>
    </cfRule>
    <cfRule type="cellIs" dxfId="5083" priority="81" operator="equal">
      <formula>"重要且紧急"</formula>
    </cfRule>
    <cfRule type="cellIs" dxfId="5082" priority="82" operator="equal">
      <formula>"紧急不重要"</formula>
    </cfRule>
  </conditionalFormatting>
  <conditionalFormatting sqref="L6">
    <cfRule type="containsText" dxfId="5081" priority="83" operator="containsText" text="进行中">
      <formula>NOT(ISERROR(SEARCH("进行中",L6)))</formula>
    </cfRule>
    <cfRule type="containsText" dxfId="5080" priority="84" operator="containsText" text="延迟">
      <formula>NOT(ISERROR(SEARCH("延迟",L6)))</formula>
    </cfRule>
    <cfRule type="containsText" dxfId="5079" priority="85" operator="containsText" text="已完成">
      <formula>NOT(ISERROR(SEARCH("已完成",L6)))</formula>
    </cfRule>
    <cfRule type="containsText" dxfId="5078" priority="86" operator="containsText" text="已中止">
      <formula>NOT(ISERROR(SEARCH("已中止",L6)))</formula>
    </cfRule>
  </conditionalFormatting>
  <conditionalFormatting sqref="A6:Y6 AA6">
    <cfRule type="expression" dxfId="5077" priority="77">
      <formula>CELL("row")=ROW()</formula>
    </cfRule>
    <cfRule type="expression" dxfId="5076" priority="78">
      <formula>$A6&lt;&gt;""</formula>
    </cfRule>
  </conditionalFormatting>
  <conditionalFormatting sqref="N6:Y6">
    <cfRule type="cellIs" dxfId="5075" priority="79" operator="greaterThan">
      <formula>0</formula>
    </cfRule>
  </conditionalFormatting>
  <conditionalFormatting sqref="M6">
    <cfRule type="dataBar" priority="8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{B151C029-5A8E-4DB7-842F-5A1C4F5B56A8}</x14:id>
        </ext>
      </extLst>
    </cfRule>
    <cfRule type="dataBar" priority="8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{A948EA1D-FFBF-44B3-9FA8-94D0A06FA505}</x14:id>
        </ext>
      </extLst>
    </cfRule>
  </conditionalFormatting>
  <conditionalFormatting sqref="G77">
    <cfRule type="cellIs" dxfId="5074" priority="68" operator="equal">
      <formula>"重要不紧急"</formula>
    </cfRule>
    <cfRule type="cellIs" dxfId="5073" priority="69" operator="equal">
      <formula>"重要且紧急"</formula>
    </cfRule>
    <cfRule type="cellIs" dxfId="5072" priority="70" operator="equal">
      <formula>"紧急不重要"</formula>
    </cfRule>
  </conditionalFormatting>
  <conditionalFormatting sqref="E77:J77 A77:C77 N77:Y77 AA77">
    <cfRule type="expression" dxfId="5071" priority="65">
      <formula>CELL("row")=ROW()</formula>
    </cfRule>
    <cfRule type="expression" dxfId="5070" priority="66">
      <formula>$A77&lt;&gt;""</formula>
    </cfRule>
  </conditionalFormatting>
  <conditionalFormatting sqref="N77:Y77">
    <cfRule type="cellIs" dxfId="5069" priority="67" operator="greaterThan">
      <formula>0</formula>
    </cfRule>
  </conditionalFormatting>
  <conditionalFormatting sqref="D77">
    <cfRule type="expression" dxfId="5068" priority="64">
      <formula>$A77&lt;&gt;""</formula>
    </cfRule>
  </conditionalFormatting>
  <conditionalFormatting sqref="D77">
    <cfRule type="expression" dxfId="5067" priority="63">
      <formula>CELL("row")=ROW()</formula>
    </cfRule>
  </conditionalFormatting>
  <conditionalFormatting sqref="G28">
    <cfRule type="cellIs" dxfId="5066" priority="52" operator="equal">
      <formula>"重要不紧急"</formula>
    </cfRule>
    <cfRule type="cellIs" dxfId="5065" priority="53" operator="equal">
      <formula>"重要且紧急"</formula>
    </cfRule>
    <cfRule type="cellIs" dxfId="5064" priority="54" operator="equal">
      <formula>"紧急不重要"</formula>
    </cfRule>
  </conditionalFormatting>
  <conditionalFormatting sqref="L28">
    <cfRule type="containsText" dxfId="5063" priority="55" operator="containsText" text="进行中">
      <formula>NOT(ISERROR(SEARCH("进行中",L28)))</formula>
    </cfRule>
    <cfRule type="containsText" dxfId="5062" priority="56" operator="containsText" text="延迟">
      <formula>NOT(ISERROR(SEARCH("延迟",L28)))</formula>
    </cfRule>
    <cfRule type="containsText" dxfId="5061" priority="57" operator="containsText" text="已完成">
      <formula>NOT(ISERROR(SEARCH("已完成",L28)))</formula>
    </cfRule>
    <cfRule type="containsText" dxfId="5060" priority="58" operator="containsText" text="已中止">
      <formula>NOT(ISERROR(SEARCH("已中止",L28)))</formula>
    </cfRule>
  </conditionalFormatting>
  <conditionalFormatting sqref="C28:G28 J28:Y28 AA28">
    <cfRule type="expression" dxfId="5059" priority="49">
      <formula>CELL("row")=ROW()</formula>
    </cfRule>
    <cfRule type="expression" dxfId="5058" priority="50">
      <formula>$A28&lt;&gt;""</formula>
    </cfRule>
  </conditionalFormatting>
  <conditionalFormatting sqref="N28:Y28">
    <cfRule type="cellIs" dxfId="5057" priority="51" operator="greaterThan">
      <formula>0</formula>
    </cfRule>
  </conditionalFormatting>
  <conditionalFormatting sqref="M28">
    <cfRule type="dataBar" priority="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{EAB0C027-212F-4D20-9E75-67EB686E2F17}</x14:id>
        </ext>
      </extLst>
    </cfRule>
    <cfRule type="dataBar" priority="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{0943B15E-CB38-4AEC-926F-FBC69E078E06}</x14:id>
        </ext>
      </extLst>
    </cfRule>
  </conditionalFormatting>
  <conditionalFormatting sqref="A28">
    <cfRule type="expression" dxfId="5056" priority="47">
      <formula>CELL("row")=ROW()</formula>
    </cfRule>
    <cfRule type="expression" dxfId="5055" priority="48">
      <formula>$A28&lt;&gt;""</formula>
    </cfRule>
  </conditionalFormatting>
  <conditionalFormatting sqref="M30:M60 M4:M5 M7:M9 M11:M14 M17:M19 M66:M95">
    <cfRule type="dataBar" priority="162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{88D451C7-AD45-4FB9-90C3-D456C85D08BD}</x14:id>
        </ext>
      </extLst>
    </cfRule>
    <cfRule type="dataBar" priority="16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{5C2EF51D-F559-4E89-9351-E5348AEE94B3}</x14:id>
        </ext>
      </extLst>
    </cfRule>
  </conditionalFormatting>
  <conditionalFormatting sqref="M25 M20 M27 M29">
    <cfRule type="dataBar" priority="166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{69D7E204-8FC8-4508-B94D-917A104CDAFD}</x14:id>
        </ext>
      </extLst>
    </cfRule>
    <cfRule type="dataBar" priority="16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{E3521F10-3565-4F0B-8F2A-9CF353B63CAF}</x14:id>
        </ext>
      </extLst>
    </cfRule>
  </conditionalFormatting>
  <conditionalFormatting sqref="M21:M24 M15:M16">
    <cfRule type="dataBar" priority="168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{72F5680F-3B58-4B40-A3A4-7B3BEA30BE87}</x14:id>
        </ext>
      </extLst>
    </cfRule>
    <cfRule type="dataBar" priority="16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{1CD826FC-472E-4AAA-AEF5-A1DE4BFD05D0}</x14:id>
        </ext>
      </extLst>
    </cfRule>
  </conditionalFormatting>
  <conditionalFormatting sqref="Z3">
    <cfRule type="containsText" dxfId="5054" priority="42" operator="containsText" text="日">
      <formula>NOT(ISERROR(SEARCH("日",Z3)))</formula>
    </cfRule>
    <cfRule type="containsText" dxfId="5053" priority="43" operator="containsText" text="六">
      <formula>NOT(ISERROR(SEARCH("六",Z3)))</formula>
    </cfRule>
  </conditionalFormatting>
  <conditionalFormatting sqref="Z96">
    <cfRule type="containsText" dxfId="5052" priority="38" operator="containsText" text="日">
      <formula>NOT(ISERROR(SEARCH("日",Z96)))</formula>
    </cfRule>
    <cfRule type="containsText" dxfId="5051" priority="39" operator="containsText" text="六">
      <formula>NOT(ISERROR(SEARCH("六",Z96)))</formula>
    </cfRule>
  </conditionalFormatting>
  <conditionalFormatting sqref="Z104">
    <cfRule type="cellIs" dxfId="5050" priority="34" operator="greaterThan">
      <formula>0</formula>
    </cfRule>
  </conditionalFormatting>
  <conditionalFormatting sqref="Z4:Z5 Z7:Z9 Z78:Z95 Z21:Z25 Z11:Z19 Z66:Z76">
    <cfRule type="expression" dxfId="5049" priority="35">
      <formula>CELL("row")=ROW()</formula>
    </cfRule>
    <cfRule type="expression" dxfId="5048" priority="36">
      <formula>$A4&lt;&gt;""</formula>
    </cfRule>
  </conditionalFormatting>
  <conditionalFormatting sqref="Z4:Z5 Z7:Z9 Z78:Z95 Z30:Z60 Z21:Z25 Z11:Z19 Z66:Z76">
    <cfRule type="cellIs" dxfId="5047" priority="37" operator="greaterThan">
      <formula>0</formula>
    </cfRule>
  </conditionalFormatting>
  <conditionalFormatting sqref="Z97:Z103">
    <cfRule type="cellIs" dxfId="5046" priority="40" operator="greaterThanOrEqual">
      <formula>8</formula>
    </cfRule>
    <cfRule type="cellIs" dxfId="5045" priority="41" operator="between">
      <formula>0.01</formula>
      <formula>7.99</formula>
    </cfRule>
  </conditionalFormatting>
  <conditionalFormatting sqref="Z112:Z1048576">
    <cfRule type="cellIs" dxfId="5044" priority="44" operator="between">
      <formula>6</formula>
      <formula>24</formula>
    </cfRule>
    <cfRule type="cellIs" dxfId="5043" priority="45" operator="between">
      <formula>4</formula>
      <formula>6</formula>
    </cfRule>
    <cfRule type="cellIs" dxfId="5042" priority="46" operator="between">
      <formula>0.01</formula>
      <formula>3</formula>
    </cfRule>
  </conditionalFormatting>
  <conditionalFormatting sqref="Z105:Z110">
    <cfRule type="cellIs" dxfId="5041" priority="33" operator="greaterThan">
      <formula>0</formula>
    </cfRule>
  </conditionalFormatting>
  <conditionalFormatting sqref="Z20 Z27 Z29">
    <cfRule type="expression" dxfId="5040" priority="30">
      <formula>CELL("row")=ROW()</formula>
    </cfRule>
    <cfRule type="expression" dxfId="5039" priority="31">
      <formula>$A20&lt;&gt;""</formula>
    </cfRule>
  </conditionalFormatting>
  <conditionalFormatting sqref="Z20 Z27 Z29">
    <cfRule type="cellIs" dxfId="5038" priority="32" operator="greaterThan">
      <formula>0</formula>
    </cfRule>
  </conditionalFormatting>
  <conditionalFormatting sqref="Z10">
    <cfRule type="expression" dxfId="5037" priority="27">
      <formula>CELL("row")=ROW()</formula>
    </cfRule>
    <cfRule type="expression" dxfId="5036" priority="28">
      <formula>$A10&lt;&gt;""</formula>
    </cfRule>
  </conditionalFormatting>
  <conditionalFormatting sqref="Z10">
    <cfRule type="cellIs" dxfId="5035" priority="29" operator="greaterThan">
      <formula>0</formula>
    </cfRule>
  </conditionalFormatting>
  <conditionalFormatting sqref="Z26">
    <cfRule type="expression" dxfId="5034" priority="24">
      <formula>CELL("row")=ROW()</formula>
    </cfRule>
    <cfRule type="expression" dxfId="5033" priority="25">
      <formula>$A26&lt;&gt;""</formula>
    </cfRule>
  </conditionalFormatting>
  <conditionalFormatting sqref="Z26">
    <cfRule type="cellIs" dxfId="5032" priority="26" operator="greaterThan">
      <formula>0</formula>
    </cfRule>
  </conditionalFormatting>
  <conditionalFormatting sqref="Z6">
    <cfRule type="expression" dxfId="5031" priority="21">
      <formula>CELL("row")=ROW()</formula>
    </cfRule>
    <cfRule type="expression" dxfId="5030" priority="22">
      <formula>$A6&lt;&gt;""</formula>
    </cfRule>
  </conditionalFormatting>
  <conditionalFormatting sqref="Z6">
    <cfRule type="cellIs" dxfId="5029" priority="23" operator="greaterThan">
      <formula>0</formula>
    </cfRule>
  </conditionalFormatting>
  <conditionalFormatting sqref="Z77">
    <cfRule type="expression" dxfId="5028" priority="18">
      <formula>CELL("row")=ROW()</formula>
    </cfRule>
    <cfRule type="expression" dxfId="5027" priority="19">
      <formula>$A77&lt;&gt;""</formula>
    </cfRule>
  </conditionalFormatting>
  <conditionalFormatting sqref="Z77">
    <cfRule type="cellIs" dxfId="5026" priority="20" operator="greaterThan">
      <formula>0</formula>
    </cfRule>
  </conditionalFormatting>
  <conditionalFormatting sqref="Z28">
    <cfRule type="expression" dxfId="5025" priority="15">
      <formula>CELL("row")=ROW()</formula>
    </cfRule>
    <cfRule type="expression" dxfId="5024" priority="16">
      <formula>$A28&lt;&gt;""</formula>
    </cfRule>
  </conditionalFormatting>
  <conditionalFormatting sqref="Z28">
    <cfRule type="cellIs" dxfId="5023" priority="17" operator="greaterThan">
      <formula>0</formula>
    </cfRule>
  </conditionalFormatting>
  <conditionalFormatting sqref="G64:G65">
    <cfRule type="cellIs" dxfId="5022" priority="6" operator="equal">
      <formula>"重要不紧急"</formula>
    </cfRule>
    <cfRule type="cellIs" dxfId="5021" priority="7" operator="equal">
      <formula>"重要且紧急"</formula>
    </cfRule>
    <cfRule type="cellIs" dxfId="5020" priority="8" operator="equal">
      <formula>"紧急不重要"</formula>
    </cfRule>
  </conditionalFormatting>
  <conditionalFormatting sqref="L64:L65">
    <cfRule type="containsText" dxfId="5019" priority="9" operator="containsText" text="进行中">
      <formula>NOT(ISERROR(SEARCH("进行中",L64)))</formula>
    </cfRule>
    <cfRule type="containsText" dxfId="5018" priority="10" operator="containsText" text="延迟">
      <formula>NOT(ISERROR(SEARCH("延迟",L64)))</formula>
    </cfRule>
    <cfRule type="containsText" dxfId="5017" priority="11" operator="containsText" text="已完成">
      <formula>NOT(ISERROR(SEARCH("已完成",L64)))</formula>
    </cfRule>
    <cfRule type="containsText" dxfId="5016" priority="12" operator="containsText" text="已中止">
      <formula>NOT(ISERROR(SEARCH("已中止",L64)))</formula>
    </cfRule>
  </conditionalFormatting>
  <conditionalFormatting sqref="B64:Z65">
    <cfRule type="expression" dxfId="5015" priority="3">
      <formula>CELL("row")=ROW()</formula>
    </cfRule>
    <cfRule type="expression" dxfId="5014" priority="4">
      <formula>$A64&lt;&gt;""</formula>
    </cfRule>
  </conditionalFormatting>
  <conditionalFormatting sqref="N64:Z65">
    <cfRule type="cellIs" dxfId="5013" priority="5" operator="greaterThan">
      <formula>0</formula>
    </cfRule>
  </conditionalFormatting>
  <conditionalFormatting sqref="A64">
    <cfRule type="expression" dxfId="5012" priority="2">
      <formula>MOD(ROW(),2)=1</formula>
    </cfRule>
  </conditionalFormatting>
  <conditionalFormatting sqref="A65">
    <cfRule type="expression" dxfId="5011" priority="1">
      <formula>MOD(ROW(),2)=1</formula>
    </cfRule>
  </conditionalFormatting>
  <conditionalFormatting sqref="M64:M65">
    <cfRule type="dataBar" priority="1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{6417A0B4-9D7A-4214-8CA5-5C19C9D59755}</x14:id>
        </ext>
      </extLst>
    </cfRule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{0B878F8E-481E-43AA-966C-63F7E614B159}</x14:id>
        </ext>
      </extLst>
    </cfRule>
  </conditionalFormatting>
  <hyperlinks>
    <hyperlink ref="E91" r:id="rId1" xr:uid="{00000000-0004-0000-0E00-000000000000}"/>
  </hyperlinks>
  <pageMargins left="0.69930555555555596" right="0.69930555555555596" top="0.75" bottom="0.75" header="0.3" footer="0.3"/>
  <pageSetup paperSize="9" orientation="landscape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9C5124-AF20-446F-A54A-132CF822FD5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C3A34F6-DF06-4339-9E2D-C482C9D04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F23BFF76-68F0-4972-8782-E4F82A40AC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1CC723F-4ED1-4A43-8A58-0196FADE4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B151C029-5A8E-4DB7-842F-5A1C4F5B56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948EA1D-FFBF-44B3-9FA8-94D0A06FA5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EAB0C027-212F-4D20-9E75-67EB686E2F1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943B15E-CB38-4AEC-926F-FBC69E078E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88D451C7-AD45-4FB9-90C3-D456C85D08B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C2EF51D-F559-4E89-9351-E5348AEE94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M30:M60 M4:M5 M7:M9 M11:M14 M17:M19 M66:M95</xm:sqref>
        </x14:conditionalFormatting>
        <x14:conditionalFormatting xmlns:xm="http://schemas.microsoft.com/office/excel/2006/main">
          <x14:cfRule type="dataBar" id="{69D7E204-8FC8-4508-B94D-917A104CDAF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3521F10-3565-4F0B-8F2A-9CF353B63C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 M20 M27 M29</xm:sqref>
        </x14:conditionalFormatting>
        <x14:conditionalFormatting xmlns:xm="http://schemas.microsoft.com/office/excel/2006/main">
          <x14:cfRule type="dataBar" id="{72F5680F-3B58-4B40-A3A4-7B3BEA30BE8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CD826FC-472E-4AAA-AEF5-A1DE4BFD05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M21:M24 M15:M16</xm:sqref>
        </x14:conditionalFormatting>
        <x14:conditionalFormatting xmlns:xm="http://schemas.microsoft.com/office/excel/2006/main">
          <x14:cfRule type="dataBar" id="{6417A0B4-9D7A-4214-8CA5-5C19C9D5975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B878F8E-481E-43AA-966C-63F7E614B1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M64:M65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E00-000000000000}">
          <x14:formula1>
            <xm:f>Data!$H$2:$H$6</xm:f>
          </x14:formula1>
          <xm:sqref>G4:G60 G64:G95</xm:sqref>
        </x14:dataValidation>
        <x14:dataValidation type="list" allowBlank="1" showInputMessage="1" showErrorMessage="1" xr:uid="{00000000-0002-0000-0E00-000001000000}">
          <x14:formula1>
            <xm:f>Data!$I$2:$I$7</xm:f>
          </x14:formula1>
          <xm:sqref>L4:L60 L64:L95</xm:sqref>
        </x14:dataValidation>
        <x14:dataValidation type="list" allowBlank="1" showInputMessage="1" showErrorMessage="1" xr:uid="{00000000-0002-0000-0E00-000002000000}">
          <x14:formula1>
            <xm:f>Data!$J$2:$J$11</xm:f>
          </x14:formula1>
          <xm:sqref>F4:F60 F64:F95</xm:sqref>
        </x14:dataValidation>
        <x14:dataValidation type="list" allowBlank="1" showInputMessage="1" showErrorMessage="1" xr:uid="{00000000-0002-0000-0E00-000003000000}">
          <x14:formula1>
            <xm:f>Data!$A$2:$A$25</xm:f>
          </x14:formula1>
          <xm:sqref>D4:D95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667"/>
  <sheetViews>
    <sheetView zoomScale="115" zoomScaleNormal="115" workbookViewId="0">
      <pane xSplit="6" ySplit="3" topLeftCell="G55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34.375" customWidth="1"/>
    <col min="6" max="6" width="8.25" style="5" customWidth="1"/>
    <col min="7" max="7" width="10" customWidth="1"/>
    <col min="8" max="8" width="9.625" customWidth="1"/>
    <col min="9" max="9" width="11.2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6" width="3.125" style="296" customWidth="1"/>
    <col min="17" max="17" width="3.875" style="296" customWidth="1"/>
    <col min="18" max="18" width="3.125" style="296" customWidth="1"/>
    <col min="19" max="19" width="3.125" style="296" hidden="1" customWidth="1"/>
    <col min="20" max="25" width="3.125" style="296" customWidth="1"/>
    <col min="26" max="26" width="37.75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1" customFormat="1">
      <c r="A1" s="6" t="s">
        <v>186</v>
      </c>
      <c r="B1" s="7" t="s">
        <v>821</v>
      </c>
      <c r="C1" s="8"/>
      <c r="D1" s="7"/>
      <c r="F1" s="9"/>
      <c r="G1" s="6" t="s">
        <v>69</v>
      </c>
      <c r="H1" s="10">
        <f>VLOOKUP(B1,与!A4:C10001,2,FALSE)</f>
        <v>42940</v>
      </c>
      <c r="I1" s="10">
        <f>VLOOKUP(B1,与!A4:C10001,3,FALSE)</f>
        <v>42951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15"/>
    </row>
    <row r="2" spans="1:36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24</v>
      </c>
      <c r="O2" s="289">
        <f>DAY($H$1+(COLUMN(O2)-COLUMN($N$2)))</f>
        <v>25</v>
      </c>
      <c r="P2" s="289">
        <f t="shared" ref="P2:Y2" si="0">DAY($H$1+(COLUMN(P2)-COLUMN($N$2)))</f>
        <v>26</v>
      </c>
      <c r="Q2" s="289">
        <f t="shared" si="0"/>
        <v>27</v>
      </c>
      <c r="R2" s="289">
        <f t="shared" si="0"/>
        <v>28</v>
      </c>
      <c r="S2" s="289">
        <f t="shared" si="0"/>
        <v>29</v>
      </c>
      <c r="T2" s="289">
        <f t="shared" si="0"/>
        <v>30</v>
      </c>
      <c r="U2" s="289">
        <f t="shared" si="0"/>
        <v>31</v>
      </c>
      <c r="V2" s="289">
        <f t="shared" si="0"/>
        <v>1</v>
      </c>
      <c r="W2" s="289">
        <f t="shared" si="0"/>
        <v>2</v>
      </c>
      <c r="X2" s="289">
        <f t="shared" si="0"/>
        <v>3</v>
      </c>
      <c r="Y2" s="289">
        <f t="shared" si="0"/>
        <v>4</v>
      </c>
      <c r="Z2" s="527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Y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527"/>
      <c r="AA3"/>
      <c r="AB3"/>
      <c r="AC3"/>
      <c r="AD3"/>
      <c r="AE3"/>
      <c r="AF3"/>
      <c r="AG3"/>
      <c r="AH3"/>
      <c r="AI3"/>
      <c r="AJ3"/>
    </row>
    <row r="4" spans="1:36">
      <c r="A4" s="11" t="s">
        <v>652</v>
      </c>
      <c r="B4" s="12" t="str">
        <f>IF(A4="","",IFERROR(VLOOKUP(A4,Story!C:D,2,FALSE),""))</f>
        <v>Ribbon工具栏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89" si="2">IF(E4="","",IF(H4+J4/8&gt;$I$1,$I$1,H4+J4/8))</f>
        <v/>
      </c>
      <c r="J4" s="297"/>
      <c r="K4" s="297">
        <f>SUM(N4:Y4)</f>
        <v>0</v>
      </c>
      <c r="L4" s="11" t="s">
        <v>18</v>
      </c>
      <c r="M4" s="16">
        <f t="shared" ref="M4:M81" si="3">IF(L4="未开始",0,IF(L4="已完成",1, 0.1))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12"/>
    </row>
    <row r="5" spans="1:36" s="3" customFormat="1">
      <c r="A5" s="11"/>
      <c r="B5" s="12" t="str">
        <f>IF(A5="","",IFERROR(VLOOKUP(A5,Story!C:D,2,FALSE),""))</f>
        <v/>
      </c>
      <c r="D5" s="11" t="s">
        <v>196</v>
      </c>
      <c r="E5" s="56" t="s">
        <v>692</v>
      </c>
      <c r="F5" s="13"/>
      <c r="G5" s="11" t="s">
        <v>210</v>
      </c>
      <c r="H5" s="14">
        <f t="shared" ref="H5" si="4">IF(E5="","",$H$1)</f>
        <v>42940</v>
      </c>
      <c r="I5" s="14">
        <f t="shared" ref="I5" si="5">IF(E5="","",IF(H5+J5/8&gt;$I$1,$I$1,H5+J5/8))</f>
        <v>42940</v>
      </c>
      <c r="J5" s="297"/>
      <c r="K5" s="297">
        <f t="shared" ref="K5:K90" si="6">SUM(N5:Y5)</f>
        <v>0</v>
      </c>
      <c r="L5" s="11" t="s">
        <v>18</v>
      </c>
      <c r="M5" s="16">
        <f t="shared" si="3"/>
        <v>0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12"/>
    </row>
    <row r="6" spans="1:36" s="3" customFormat="1">
      <c r="A6" s="11"/>
      <c r="B6" s="12" t="str">
        <f>IF(A6="","",IFERROR(VLOOKUP(A6,Story!C:D,2,FALSE),""))</f>
        <v/>
      </c>
      <c r="C6" s="13"/>
      <c r="D6" s="11" t="s">
        <v>204</v>
      </c>
      <c r="E6" s="56" t="s">
        <v>828</v>
      </c>
      <c r="F6" s="13" t="s">
        <v>233</v>
      </c>
      <c r="G6" s="11" t="s">
        <v>218</v>
      </c>
      <c r="H6" s="14">
        <f t="shared" ref="H6:H90" si="7">IF(E6="","",$H$1)</f>
        <v>42940</v>
      </c>
      <c r="I6" s="14">
        <f t="shared" si="2"/>
        <v>42941.625</v>
      </c>
      <c r="J6" s="297">
        <v>13</v>
      </c>
      <c r="K6" s="297">
        <f t="shared" si="6"/>
        <v>15</v>
      </c>
      <c r="L6" s="11" t="s">
        <v>9</v>
      </c>
      <c r="M6" s="16">
        <f t="shared" si="3"/>
        <v>1</v>
      </c>
      <c r="N6" s="291">
        <v>7</v>
      </c>
      <c r="O6" s="291">
        <v>8</v>
      </c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12"/>
    </row>
    <row r="7" spans="1:36" s="3" customFormat="1">
      <c r="A7" s="11"/>
      <c r="B7" s="12" t="str">
        <f>IF(A7="","",IFERROR(VLOOKUP(A7,Story!C:D,2,FALSE),""))</f>
        <v/>
      </c>
      <c r="C7" s="13"/>
      <c r="D7" s="11" t="s">
        <v>196</v>
      </c>
      <c r="E7" s="56" t="s">
        <v>893</v>
      </c>
      <c r="F7" s="13" t="s">
        <v>77</v>
      </c>
      <c r="G7" s="11"/>
      <c r="H7" s="14">
        <f t="shared" ref="H7:H21" si="8">IF(E7="","",$H$1)</f>
        <v>42940</v>
      </c>
      <c r="I7" s="14">
        <f t="shared" ref="I7:I21" si="9">IF(E7="","",IF(H7+J7/8&gt;$I$1,$I$1,H7+J7/8))</f>
        <v>42940</v>
      </c>
      <c r="J7" s="297"/>
      <c r="K7" s="297"/>
      <c r="L7" s="11" t="s">
        <v>9</v>
      </c>
      <c r="M7" s="16"/>
      <c r="N7" s="291"/>
      <c r="O7" s="291"/>
      <c r="P7" s="291">
        <v>4</v>
      </c>
      <c r="Q7" s="291">
        <v>3</v>
      </c>
      <c r="R7" s="291"/>
      <c r="S7" s="291"/>
      <c r="T7" s="291"/>
      <c r="U7" s="291"/>
      <c r="V7" s="291"/>
      <c r="W7" s="291"/>
      <c r="X7" s="291"/>
      <c r="Y7" s="291"/>
      <c r="Z7" s="12"/>
    </row>
    <row r="8" spans="1:36" s="3" customFormat="1">
      <c r="A8" s="11"/>
      <c r="B8" s="12" t="str">
        <f>IF(A8="","",IFERROR(VLOOKUP(A8,Story!C:D,2,FALSE),""))</f>
        <v/>
      </c>
      <c r="C8" s="13"/>
      <c r="D8" s="11" t="s">
        <v>196</v>
      </c>
      <c r="E8" s="56" t="s">
        <v>855</v>
      </c>
      <c r="F8" s="13" t="s">
        <v>30</v>
      </c>
      <c r="G8" s="11"/>
      <c r="H8" s="14">
        <f t="shared" si="8"/>
        <v>42940</v>
      </c>
      <c r="I8" s="14">
        <f t="shared" si="9"/>
        <v>42940</v>
      </c>
      <c r="J8" s="297"/>
      <c r="K8" s="297"/>
      <c r="L8" s="11" t="s">
        <v>9</v>
      </c>
      <c r="M8" s="16"/>
      <c r="N8" s="291"/>
      <c r="O8" s="291">
        <v>4</v>
      </c>
      <c r="P8" s="291">
        <v>2</v>
      </c>
      <c r="Q8" s="291">
        <v>5</v>
      </c>
      <c r="R8" s="291"/>
      <c r="S8" s="291"/>
      <c r="T8" s="291"/>
      <c r="U8" s="291"/>
      <c r="V8" s="291"/>
      <c r="W8" s="291"/>
      <c r="X8" s="291"/>
      <c r="Y8" s="291"/>
      <c r="Z8" s="12"/>
    </row>
    <row r="9" spans="1:36" s="3" customFormat="1">
      <c r="A9" s="11"/>
      <c r="B9" s="12" t="str">
        <f>IF(A9="","",IFERROR(VLOOKUP(A9,Story!C:D,2,FALSE),""))</f>
        <v/>
      </c>
      <c r="C9" s="13"/>
      <c r="D9" s="11" t="s">
        <v>223</v>
      </c>
      <c r="E9" s="56" t="s">
        <v>825</v>
      </c>
      <c r="F9" s="13" t="s">
        <v>30</v>
      </c>
      <c r="G9" s="11" t="s">
        <v>218</v>
      </c>
      <c r="H9" s="14">
        <f t="shared" si="8"/>
        <v>42940</v>
      </c>
      <c r="I9" s="14">
        <f t="shared" si="9"/>
        <v>42942.625</v>
      </c>
      <c r="J9" s="297">
        <v>21</v>
      </c>
      <c r="K9" s="297">
        <f t="shared" ref="K9:K18" si="10">SUM(N9:Y9)</f>
        <v>28</v>
      </c>
      <c r="L9" s="11" t="s">
        <v>9</v>
      </c>
      <c r="M9" s="16">
        <f t="shared" ref="M9:M16" si="11">IF(L9="未开始",0,IF(L9="已完成",1, 0.1))</f>
        <v>1</v>
      </c>
      <c r="N9" s="291">
        <v>7</v>
      </c>
      <c r="O9" s="291">
        <v>4</v>
      </c>
      <c r="P9" s="291">
        <v>6</v>
      </c>
      <c r="Q9" s="291">
        <v>3</v>
      </c>
      <c r="R9" s="291">
        <v>8</v>
      </c>
      <c r="S9" s="291"/>
      <c r="T9" s="291"/>
      <c r="U9" s="291"/>
      <c r="V9" s="291"/>
      <c r="W9" s="291"/>
      <c r="X9" s="291"/>
      <c r="Y9" s="291"/>
      <c r="Z9" s="12"/>
    </row>
    <row r="10" spans="1:36" s="3" customFormat="1">
      <c r="A10" s="11"/>
      <c r="B10" s="12" t="str">
        <f>IF(A10="","",IFERROR(VLOOKUP(A10,Story!C:D,2,FALSE),""))</f>
        <v/>
      </c>
      <c r="C10" s="13"/>
      <c r="D10" s="11" t="s">
        <v>223</v>
      </c>
      <c r="E10" s="56" t="s">
        <v>825</v>
      </c>
      <c r="F10" s="59" t="s">
        <v>833</v>
      </c>
      <c r="G10" s="11" t="s">
        <v>218</v>
      </c>
      <c r="H10" s="14">
        <f t="shared" si="8"/>
        <v>42940</v>
      </c>
      <c r="I10" s="14">
        <f t="shared" si="9"/>
        <v>42942.625</v>
      </c>
      <c r="J10" s="297">
        <v>21</v>
      </c>
      <c r="K10" s="297">
        <f t="shared" si="10"/>
        <v>25.5</v>
      </c>
      <c r="L10" s="11" t="s">
        <v>9</v>
      </c>
      <c r="M10" s="16">
        <f t="shared" si="11"/>
        <v>1</v>
      </c>
      <c r="N10" s="291">
        <v>7</v>
      </c>
      <c r="O10" s="291">
        <v>5.5</v>
      </c>
      <c r="P10" s="291">
        <v>2.5</v>
      </c>
      <c r="Q10" s="291">
        <v>4</v>
      </c>
      <c r="R10" s="291">
        <v>6.5</v>
      </c>
      <c r="S10" s="291"/>
      <c r="T10" s="291"/>
      <c r="U10" s="291"/>
      <c r="V10" s="291"/>
      <c r="W10" s="291"/>
      <c r="X10" s="291"/>
      <c r="Y10" s="291"/>
      <c r="Z10" s="12"/>
    </row>
    <row r="11" spans="1:36" s="3" customFormat="1">
      <c r="A11" s="11"/>
      <c r="B11" s="12" t="str">
        <f>IF(A11="","",IFERROR(VLOOKUP(A11,Story!C:D,2,FALSE),""))</f>
        <v/>
      </c>
      <c r="C11" s="13"/>
      <c r="D11" s="11" t="s">
        <v>204</v>
      </c>
      <c r="E11" s="56" t="s">
        <v>856</v>
      </c>
      <c r="F11" s="13" t="s">
        <v>233</v>
      </c>
      <c r="G11" s="11" t="s">
        <v>218</v>
      </c>
      <c r="H11" s="14">
        <f t="shared" si="8"/>
        <v>42940</v>
      </c>
      <c r="I11" s="14">
        <f t="shared" si="9"/>
        <v>42942.625</v>
      </c>
      <c r="J11" s="297">
        <v>21</v>
      </c>
      <c r="K11" s="297">
        <f t="shared" si="10"/>
        <v>12</v>
      </c>
      <c r="L11" s="11" t="s">
        <v>9</v>
      </c>
      <c r="M11" s="16">
        <f t="shared" si="11"/>
        <v>1</v>
      </c>
      <c r="N11" s="291"/>
      <c r="O11" s="291"/>
      <c r="P11" s="291">
        <v>2</v>
      </c>
      <c r="Q11" s="291">
        <v>8</v>
      </c>
      <c r="R11" s="291">
        <v>2</v>
      </c>
      <c r="S11" s="291"/>
      <c r="T11" s="291"/>
      <c r="U11" s="291"/>
      <c r="V11" s="291"/>
      <c r="W11" s="291"/>
      <c r="X11" s="291"/>
      <c r="Y11" s="291"/>
      <c r="Z11" s="12"/>
    </row>
    <row r="12" spans="1:36" s="3" customFormat="1">
      <c r="A12" s="11"/>
      <c r="B12" s="12" t="str">
        <f>IF(A12="","",IFERROR(VLOOKUP(A12,Story!C:D,2,FALSE),""))</f>
        <v/>
      </c>
      <c r="C12" s="13"/>
      <c r="D12" s="11" t="s">
        <v>204</v>
      </c>
      <c r="E12" s="56" t="s">
        <v>863</v>
      </c>
      <c r="F12" s="13" t="s">
        <v>206</v>
      </c>
      <c r="G12" s="11"/>
      <c r="H12" s="14">
        <f t="shared" si="8"/>
        <v>42940</v>
      </c>
      <c r="I12" s="14">
        <f t="shared" si="9"/>
        <v>42940</v>
      </c>
      <c r="J12" s="297"/>
      <c r="K12" s="297"/>
      <c r="L12" s="11" t="s">
        <v>9</v>
      </c>
      <c r="M12" s="16"/>
      <c r="N12" s="291"/>
      <c r="O12" s="291"/>
      <c r="P12" s="291"/>
      <c r="Q12" s="291">
        <v>1.5</v>
      </c>
      <c r="R12" s="291">
        <v>3.5</v>
      </c>
      <c r="S12" s="291"/>
      <c r="T12" s="291"/>
      <c r="U12" s="291"/>
      <c r="V12" s="291"/>
      <c r="W12" s="291"/>
      <c r="X12" s="291"/>
      <c r="Y12" s="291"/>
      <c r="Z12" s="12"/>
    </row>
    <row r="13" spans="1:36" s="3" customFormat="1">
      <c r="A13" s="11"/>
      <c r="B13" s="12" t="str">
        <f>IF(A13="","",IFERROR(VLOOKUP(A13,Story!C:D,2,FALSE),""))</f>
        <v/>
      </c>
      <c r="C13" s="13"/>
      <c r="D13" s="11" t="s">
        <v>235</v>
      </c>
      <c r="E13" s="56" t="s">
        <v>867</v>
      </c>
      <c r="F13" s="13" t="s">
        <v>233</v>
      </c>
      <c r="G13" s="11" t="s">
        <v>207</v>
      </c>
      <c r="H13" s="14">
        <f t="shared" si="8"/>
        <v>42940</v>
      </c>
      <c r="I13" s="14">
        <f t="shared" si="9"/>
        <v>42940</v>
      </c>
      <c r="J13" s="297"/>
      <c r="K13" s="297"/>
      <c r="L13" s="11" t="s">
        <v>9</v>
      </c>
      <c r="M13" s="16"/>
      <c r="N13" s="291"/>
      <c r="O13" s="291"/>
      <c r="P13" s="291"/>
      <c r="Q13" s="291"/>
      <c r="R13" s="291">
        <v>4</v>
      </c>
      <c r="S13" s="291"/>
      <c r="T13" s="291">
        <v>7</v>
      </c>
      <c r="U13" s="291"/>
      <c r="V13" s="291"/>
      <c r="W13" s="291"/>
      <c r="X13" s="291"/>
      <c r="Y13" s="291"/>
      <c r="Z13" s="12"/>
    </row>
    <row r="14" spans="1:36" s="3" customFormat="1">
      <c r="A14" s="11"/>
      <c r="B14" s="12" t="str">
        <f>IF(A14="","",IFERROR(VLOOKUP(A14,Story!C:D,2,FALSE),""))</f>
        <v/>
      </c>
      <c r="C14" s="13"/>
      <c r="D14" s="11" t="s">
        <v>254</v>
      </c>
      <c r="E14" s="56" t="s">
        <v>857</v>
      </c>
      <c r="F14" s="13" t="s">
        <v>233</v>
      </c>
      <c r="G14" s="11" t="s">
        <v>207</v>
      </c>
      <c r="H14" s="14">
        <f t="shared" si="8"/>
        <v>42940</v>
      </c>
      <c r="I14" s="14">
        <f t="shared" si="9"/>
        <v>42940</v>
      </c>
      <c r="J14" s="297"/>
      <c r="K14" s="297"/>
      <c r="L14" s="11" t="s">
        <v>9</v>
      </c>
      <c r="M14" s="16"/>
      <c r="N14" s="291"/>
      <c r="O14" s="291"/>
      <c r="P14" s="291">
        <v>6</v>
      </c>
      <c r="Q14" s="291"/>
      <c r="R14" s="291">
        <v>2</v>
      </c>
      <c r="S14" s="291"/>
      <c r="T14" s="291"/>
      <c r="U14" s="291"/>
      <c r="V14" s="291"/>
      <c r="W14" s="291"/>
      <c r="X14" s="291"/>
      <c r="Y14" s="291"/>
      <c r="Z14" s="12"/>
    </row>
    <row r="15" spans="1:36" s="3" customFormat="1">
      <c r="A15" s="11"/>
      <c r="B15" s="12" t="str">
        <f>IF(A15="","",IFERROR(VLOOKUP(A15,Story!C:D,2,FALSE),""))</f>
        <v/>
      </c>
      <c r="C15" s="13"/>
      <c r="D15" s="11" t="s">
        <v>219</v>
      </c>
      <c r="E15" s="56" t="s">
        <v>864</v>
      </c>
      <c r="F15" s="13" t="s">
        <v>206</v>
      </c>
      <c r="G15" s="11"/>
      <c r="H15" s="14">
        <f t="shared" si="8"/>
        <v>42940</v>
      </c>
      <c r="I15" s="14">
        <f t="shared" si="9"/>
        <v>42940</v>
      </c>
      <c r="J15" s="297"/>
      <c r="K15" s="297"/>
      <c r="L15" s="11" t="s">
        <v>9</v>
      </c>
      <c r="M15" s="16"/>
      <c r="N15" s="291"/>
      <c r="O15" s="291">
        <v>4</v>
      </c>
      <c r="P15" s="291"/>
      <c r="Q15" s="291"/>
      <c r="R15" s="291"/>
      <c r="S15" s="291"/>
      <c r="T15" s="291"/>
      <c r="U15" s="291"/>
      <c r="V15" s="291"/>
      <c r="W15" s="291"/>
      <c r="X15" s="291">
        <v>1</v>
      </c>
      <c r="Y15" s="291"/>
      <c r="Z15" s="12"/>
    </row>
    <row r="16" spans="1:36" s="3" customFormat="1">
      <c r="A16" s="11"/>
      <c r="B16" s="12" t="str">
        <f>IF(A16="","",IFERROR(VLOOKUP(A16,Story!C:D,2,FALSE),""))</f>
        <v/>
      </c>
      <c r="C16" s="13"/>
      <c r="D16" s="11" t="s">
        <v>219</v>
      </c>
      <c r="E16" s="56" t="s">
        <v>827</v>
      </c>
      <c r="F16" s="13" t="s">
        <v>206</v>
      </c>
      <c r="G16" s="11"/>
      <c r="H16" s="14">
        <f t="shared" si="8"/>
        <v>42940</v>
      </c>
      <c r="I16" s="14">
        <f t="shared" si="9"/>
        <v>42940</v>
      </c>
      <c r="J16" s="297"/>
      <c r="K16" s="297">
        <f t="shared" si="10"/>
        <v>7.5</v>
      </c>
      <c r="L16" s="11" t="s">
        <v>9</v>
      </c>
      <c r="M16" s="16">
        <f t="shared" si="11"/>
        <v>1</v>
      </c>
      <c r="N16" s="291"/>
      <c r="O16" s="291"/>
      <c r="P16" s="291"/>
      <c r="Q16" s="291">
        <v>1</v>
      </c>
      <c r="R16" s="291">
        <v>3</v>
      </c>
      <c r="S16" s="291"/>
      <c r="T16" s="291"/>
      <c r="U16" s="291">
        <v>1.5</v>
      </c>
      <c r="V16" s="291">
        <v>2</v>
      </c>
      <c r="W16" s="348"/>
      <c r="X16" s="291"/>
      <c r="Y16" s="291"/>
      <c r="Z16" s="12"/>
    </row>
    <row r="17" spans="1:26" s="3" customFormat="1">
      <c r="A17" s="11"/>
      <c r="B17" s="12" t="str">
        <f>IF(A17="","",IFERROR(VLOOKUP(A17,Story!C:D,2,FALSE),""))</f>
        <v/>
      </c>
      <c r="C17" s="13"/>
      <c r="D17" s="24" t="s">
        <v>826</v>
      </c>
      <c r="E17" s="56" t="s">
        <v>827</v>
      </c>
      <c r="F17" s="13"/>
      <c r="G17" s="11"/>
      <c r="H17" s="14">
        <f t="shared" si="8"/>
        <v>42940</v>
      </c>
      <c r="I17" s="14">
        <f t="shared" si="9"/>
        <v>42940</v>
      </c>
      <c r="J17" s="297"/>
      <c r="K17" s="297">
        <f t="shared" si="10"/>
        <v>0</v>
      </c>
      <c r="L17" s="11" t="s">
        <v>248</v>
      </c>
      <c r="M17" s="16">
        <v>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12"/>
    </row>
    <row r="18" spans="1:26" s="3" customFormat="1">
      <c r="A18" s="11"/>
      <c r="B18" s="12" t="str">
        <f>IF(A18="","",IFERROR(VLOOKUP(A18,Story!C:D,2,FALSE),""))</f>
        <v/>
      </c>
      <c r="C18" s="13"/>
      <c r="D18" s="11" t="s">
        <v>235</v>
      </c>
      <c r="E18" s="56" t="s">
        <v>862</v>
      </c>
      <c r="F18" s="13" t="s">
        <v>768</v>
      </c>
      <c r="G18" s="11"/>
      <c r="H18" s="14">
        <f t="shared" si="8"/>
        <v>42940</v>
      </c>
      <c r="I18" s="14">
        <f t="shared" si="9"/>
        <v>42940</v>
      </c>
      <c r="J18" s="297"/>
      <c r="K18" s="297">
        <f t="shared" si="10"/>
        <v>4</v>
      </c>
      <c r="L18" s="11" t="s">
        <v>9</v>
      </c>
      <c r="M18" s="16">
        <v>1</v>
      </c>
      <c r="N18" s="291">
        <v>2</v>
      </c>
      <c r="O18" s="291">
        <v>2</v>
      </c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12"/>
    </row>
    <row r="19" spans="1:26" s="3" customFormat="1">
      <c r="A19" s="11"/>
      <c r="B19" s="12" t="str">
        <f>IF(A19="","",IFERROR(VLOOKUP(A19,Story!C:D,2,FALSE),""))</f>
        <v/>
      </c>
      <c r="C19" s="13"/>
      <c r="D19" s="11" t="s">
        <v>165</v>
      </c>
      <c r="E19" s="56" t="s">
        <v>870</v>
      </c>
      <c r="F19" s="13" t="s">
        <v>768</v>
      </c>
      <c r="G19" s="11"/>
      <c r="H19" s="14">
        <f t="shared" si="8"/>
        <v>42940</v>
      </c>
      <c r="I19" s="14">
        <f t="shared" si="9"/>
        <v>42940</v>
      </c>
      <c r="J19" s="297"/>
      <c r="K19" s="297"/>
      <c r="L19" s="11" t="s">
        <v>9</v>
      </c>
      <c r="M19" s="16"/>
      <c r="N19" s="291"/>
      <c r="O19" s="291"/>
      <c r="P19" s="291"/>
      <c r="Q19" s="291">
        <v>8</v>
      </c>
      <c r="R19" s="291">
        <v>8</v>
      </c>
      <c r="S19" s="291"/>
      <c r="T19" s="291"/>
      <c r="U19" s="291">
        <v>6.5</v>
      </c>
      <c r="V19" s="291"/>
      <c r="W19" s="291"/>
      <c r="X19" s="291"/>
      <c r="Y19" s="291"/>
      <c r="Z19" s="12"/>
    </row>
    <row r="20" spans="1:26" s="3" customFormat="1">
      <c r="A20" s="11"/>
      <c r="B20" s="12" t="str">
        <f>IF(A20="","",IFERROR(VLOOKUP(A20,Story!C:D,2,FALSE),""))</f>
        <v/>
      </c>
      <c r="C20" s="13"/>
      <c r="D20" s="11" t="s">
        <v>165</v>
      </c>
      <c r="E20" s="56" t="s">
        <v>876</v>
      </c>
      <c r="F20" s="13" t="s">
        <v>233</v>
      </c>
      <c r="G20" s="11"/>
      <c r="H20" s="14">
        <f t="shared" si="8"/>
        <v>42940</v>
      </c>
      <c r="I20" s="14">
        <f t="shared" si="9"/>
        <v>42940</v>
      </c>
      <c r="J20" s="297"/>
      <c r="K20" s="297"/>
      <c r="L20" s="11" t="s">
        <v>9</v>
      </c>
      <c r="M20" s="16"/>
      <c r="N20" s="291"/>
      <c r="O20" s="291"/>
      <c r="P20" s="291"/>
      <c r="Q20" s="291"/>
      <c r="R20" s="291"/>
      <c r="S20" s="291"/>
      <c r="T20" s="291"/>
      <c r="U20" s="291">
        <v>6.5</v>
      </c>
      <c r="V20" s="291">
        <v>8</v>
      </c>
      <c r="W20" s="291">
        <v>5</v>
      </c>
      <c r="X20" s="291"/>
      <c r="Y20" s="291"/>
      <c r="Z20" s="12"/>
    </row>
    <row r="21" spans="1:26" s="3" customFormat="1">
      <c r="A21" s="11"/>
      <c r="B21" s="12" t="str">
        <f>IF(A21="","",IFERROR(VLOOKUP(A21,Story!C:D,2,FALSE),""))</f>
        <v/>
      </c>
      <c r="C21" s="13"/>
      <c r="D21" s="11" t="s">
        <v>235</v>
      </c>
      <c r="E21" s="56" t="s">
        <v>866</v>
      </c>
      <c r="F21" s="13" t="s">
        <v>77</v>
      </c>
      <c r="G21" s="11"/>
      <c r="H21" s="14">
        <f t="shared" si="8"/>
        <v>42940</v>
      </c>
      <c r="I21" s="14">
        <f t="shared" si="9"/>
        <v>42940</v>
      </c>
      <c r="J21" s="297"/>
      <c r="K21" s="297"/>
      <c r="L21" s="11" t="s">
        <v>9</v>
      </c>
      <c r="M21" s="16"/>
      <c r="N21" s="291"/>
      <c r="O21" s="291"/>
      <c r="P21" s="291"/>
      <c r="Q21" s="291"/>
      <c r="R21" s="291">
        <v>1</v>
      </c>
      <c r="S21" s="291"/>
      <c r="T21" s="291"/>
      <c r="U21" s="291"/>
      <c r="V21" s="291"/>
      <c r="W21" s="291"/>
      <c r="X21" s="291"/>
      <c r="Y21" s="291"/>
      <c r="Z21" s="12"/>
    </row>
    <row r="22" spans="1:26" s="3" customFormat="1">
      <c r="A22" s="11"/>
      <c r="B22" s="12" t="str">
        <f>IF(A22="","",IFERROR(VLOOKUP(A22,Story!C:D,2,FALSE),""))</f>
        <v/>
      </c>
      <c r="C22" s="13"/>
      <c r="D22" s="11" t="s">
        <v>204</v>
      </c>
      <c r="E22" s="56" t="s">
        <v>877</v>
      </c>
      <c r="F22" s="13" t="s">
        <v>233</v>
      </c>
      <c r="G22" s="11"/>
      <c r="H22" s="14"/>
      <c r="I22" s="14"/>
      <c r="J22" s="297"/>
      <c r="K22" s="297"/>
      <c r="L22" s="11" t="s">
        <v>9</v>
      </c>
      <c r="M22" s="16"/>
      <c r="N22" s="291"/>
      <c r="O22" s="291"/>
      <c r="P22" s="291"/>
      <c r="Q22" s="291"/>
      <c r="R22" s="291"/>
      <c r="S22" s="291"/>
      <c r="T22" s="291"/>
      <c r="U22" s="291"/>
      <c r="V22" s="291"/>
      <c r="W22" s="291">
        <v>2</v>
      </c>
      <c r="X22" s="291"/>
      <c r="Y22" s="291"/>
      <c r="Z22" s="12"/>
    </row>
    <row r="23" spans="1:26" s="3" customFormat="1">
      <c r="A23" s="11" t="s">
        <v>739</v>
      </c>
      <c r="B23" s="12" t="str">
        <f>IF(A23="","",IFERROR(VLOOKUP(A23,Story!C:D,2,FALSE),""))</f>
        <v>Ribbon系统按钮及开始页</v>
      </c>
      <c r="C23" s="13"/>
      <c r="D23" s="11"/>
      <c r="E23" s="12"/>
      <c r="F23" s="13"/>
      <c r="G23" s="11"/>
      <c r="H23" s="14" t="str">
        <f t="shared" si="7"/>
        <v/>
      </c>
      <c r="I23" s="14" t="str">
        <f t="shared" si="2"/>
        <v/>
      </c>
      <c r="J23" s="297"/>
      <c r="K23" s="297">
        <f t="shared" si="6"/>
        <v>0</v>
      </c>
      <c r="L23" s="11" t="s">
        <v>18</v>
      </c>
      <c r="M23" s="16">
        <f t="shared" si="3"/>
        <v>0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12"/>
    </row>
    <row r="24" spans="1:26" s="3" customFormat="1">
      <c r="A24" s="11"/>
      <c r="B24" s="12" t="str">
        <f>IF(A24="","",IFERROR(VLOOKUP(A24,Story!C:D,2,FALSE),""))</f>
        <v/>
      </c>
      <c r="C24" s="13"/>
      <c r="D24" s="11" t="s">
        <v>219</v>
      </c>
      <c r="E24" s="56" t="s">
        <v>742</v>
      </c>
      <c r="F24" s="13" t="s">
        <v>206</v>
      </c>
      <c r="G24" s="11"/>
      <c r="H24" s="14">
        <f t="shared" si="7"/>
        <v>42940</v>
      </c>
      <c r="I24" s="14">
        <f t="shared" si="2"/>
        <v>42940</v>
      </c>
      <c r="J24" s="297"/>
      <c r="K24" s="297">
        <f t="shared" si="6"/>
        <v>12.5</v>
      </c>
      <c r="L24" s="24" t="s">
        <v>9</v>
      </c>
      <c r="M24" s="16">
        <f>IF(L24="未开始",0,IF(L24="已完成",1, 0.1))</f>
        <v>1</v>
      </c>
      <c r="N24" s="291">
        <v>4.5</v>
      </c>
      <c r="O24" s="291"/>
      <c r="P24" s="291"/>
      <c r="Q24" s="291">
        <v>8</v>
      </c>
      <c r="R24" s="291"/>
      <c r="S24" s="291"/>
      <c r="T24" s="291"/>
      <c r="U24" s="291"/>
      <c r="V24" s="291"/>
      <c r="W24" s="291"/>
      <c r="X24" s="291"/>
      <c r="Y24" s="291"/>
      <c r="Z24" s="12"/>
    </row>
    <row r="25" spans="1:26" s="3" customFormat="1">
      <c r="A25" s="11"/>
      <c r="B25" s="12" t="str">
        <f>IF(A25="","",IFERROR(VLOOKUP(A25,Story!C:D,2,FALSE),""))</f>
        <v/>
      </c>
      <c r="C25" s="13"/>
      <c r="D25" s="11" t="s">
        <v>231</v>
      </c>
      <c r="E25" s="56" t="s">
        <v>743</v>
      </c>
      <c r="F25" s="13" t="s">
        <v>233</v>
      </c>
      <c r="G25" s="11"/>
      <c r="H25" s="14">
        <f t="shared" si="7"/>
        <v>42940</v>
      </c>
      <c r="I25" s="14">
        <f t="shared" si="2"/>
        <v>42940</v>
      </c>
      <c r="J25" s="297"/>
      <c r="K25" s="297">
        <f t="shared" si="6"/>
        <v>8</v>
      </c>
      <c r="L25" s="11" t="s">
        <v>9</v>
      </c>
      <c r="M25" s="16">
        <f t="shared" si="3"/>
        <v>1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>
        <v>8</v>
      </c>
      <c r="Z25" s="12"/>
    </row>
    <row r="26" spans="1:26" s="3" customFormat="1">
      <c r="A26" s="11"/>
      <c r="B26" s="12" t="str">
        <f>IF(A26="","",IFERROR(VLOOKUP(A26,Story!C:D,2,FALSE),""))</f>
        <v/>
      </c>
      <c r="C26" s="13"/>
      <c r="D26" s="11" t="s">
        <v>326</v>
      </c>
      <c r="E26" s="56" t="s">
        <v>871</v>
      </c>
      <c r="F26" s="13" t="s">
        <v>77</v>
      </c>
      <c r="G26" s="11"/>
      <c r="H26" s="14">
        <v>42940</v>
      </c>
      <c r="I26" s="14">
        <v>42940</v>
      </c>
      <c r="J26" s="297"/>
      <c r="K26" s="297"/>
      <c r="L26" s="11" t="s">
        <v>9</v>
      </c>
      <c r="M26" s="16"/>
      <c r="N26" s="291"/>
      <c r="O26" s="291"/>
      <c r="P26" s="291"/>
      <c r="Q26" s="291"/>
      <c r="R26" s="291"/>
      <c r="S26" s="291"/>
      <c r="T26" s="291"/>
      <c r="U26" s="291">
        <v>3</v>
      </c>
      <c r="V26" s="291">
        <v>3</v>
      </c>
      <c r="W26" s="291"/>
      <c r="X26" s="291"/>
      <c r="Y26" s="291"/>
      <c r="Z26" s="12"/>
    </row>
    <row r="27" spans="1:26" s="3" customFormat="1">
      <c r="A27" s="11"/>
      <c r="B27" s="12" t="str">
        <f>IF(A27="","",IFERROR(VLOOKUP(A27,Story!C:D,2,FALSE),""))</f>
        <v/>
      </c>
      <c r="C27" s="13"/>
      <c r="D27" s="11" t="s">
        <v>196</v>
      </c>
      <c r="E27" s="56" t="s">
        <v>747</v>
      </c>
      <c r="F27" s="59" t="s">
        <v>908</v>
      </c>
      <c r="G27" s="11"/>
      <c r="H27" s="14"/>
      <c r="I27" s="14"/>
      <c r="J27" s="297"/>
      <c r="K27" s="297"/>
      <c r="L27" s="11" t="s">
        <v>9</v>
      </c>
      <c r="M27" s="16"/>
      <c r="N27" s="291"/>
      <c r="O27" s="291"/>
      <c r="P27" s="291"/>
      <c r="Q27" s="291"/>
      <c r="R27" s="291"/>
      <c r="S27" s="291"/>
      <c r="T27" s="291"/>
      <c r="U27" s="291">
        <v>5.5</v>
      </c>
      <c r="V27" s="291">
        <v>8</v>
      </c>
      <c r="W27" s="291">
        <v>4</v>
      </c>
      <c r="X27" s="291">
        <v>8</v>
      </c>
      <c r="Y27" s="291">
        <v>8</v>
      </c>
      <c r="Z27" s="12"/>
    </row>
    <row r="28" spans="1:26" s="3" customFormat="1">
      <c r="A28" s="11"/>
      <c r="B28" s="12" t="str">
        <f>IF(A28="","",IFERROR(VLOOKUP(A28,Story!C:D,2,FALSE),""))</f>
        <v/>
      </c>
      <c r="C28" s="13"/>
      <c r="D28" s="11" t="s">
        <v>196</v>
      </c>
      <c r="E28" s="56" t="s">
        <v>747</v>
      </c>
      <c r="F28" s="13" t="s">
        <v>77</v>
      </c>
      <c r="G28" s="11"/>
      <c r="H28" s="14">
        <f t="shared" si="7"/>
        <v>42940</v>
      </c>
      <c r="I28" s="14">
        <f t="shared" si="2"/>
        <v>42940</v>
      </c>
      <c r="J28" s="297"/>
      <c r="K28" s="297">
        <f t="shared" si="6"/>
        <v>32</v>
      </c>
      <c r="L28" s="11" t="s">
        <v>16</v>
      </c>
      <c r="M28" s="16">
        <v>0.9</v>
      </c>
      <c r="N28" s="291"/>
      <c r="O28" s="291"/>
      <c r="P28" s="291"/>
      <c r="Q28" s="291"/>
      <c r="R28" s="291"/>
      <c r="S28" s="291"/>
      <c r="T28" s="291"/>
      <c r="U28" s="291">
        <v>3</v>
      </c>
      <c r="V28" s="291">
        <v>5</v>
      </c>
      <c r="W28" s="291">
        <v>8</v>
      </c>
      <c r="X28" s="291">
        <v>8</v>
      </c>
      <c r="Y28" s="291">
        <v>8</v>
      </c>
      <c r="Z28" s="12"/>
    </row>
    <row r="29" spans="1:26" s="3" customFormat="1">
      <c r="A29" s="11"/>
      <c r="B29" s="12" t="str">
        <f>IF(A29="","",IFERROR(VLOOKUP(A29,Story!C:D,2,FALSE),""))</f>
        <v/>
      </c>
      <c r="C29" s="13"/>
      <c r="D29" s="11" t="s">
        <v>223</v>
      </c>
      <c r="E29" s="56" t="s">
        <v>854</v>
      </c>
      <c r="F29" s="13" t="s">
        <v>30</v>
      </c>
      <c r="G29" s="11"/>
      <c r="H29" s="14">
        <f t="shared" si="7"/>
        <v>42940</v>
      </c>
      <c r="I29" s="14">
        <f t="shared" si="2"/>
        <v>42940</v>
      </c>
      <c r="J29" s="297"/>
      <c r="K29" s="297">
        <f t="shared" si="6"/>
        <v>0</v>
      </c>
      <c r="L29" s="11" t="s">
        <v>248</v>
      </c>
      <c r="M29" s="16">
        <f t="shared" si="3"/>
        <v>0.1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12"/>
    </row>
    <row r="30" spans="1:26" s="3" customFormat="1">
      <c r="A30" s="11"/>
      <c r="B30" s="12" t="str">
        <f>IF(A30="","",IFERROR(VLOOKUP(A30,Story!C:D,2,FALSE),""))</f>
        <v/>
      </c>
      <c r="C30" s="13"/>
      <c r="D30" s="11" t="s">
        <v>204</v>
      </c>
      <c r="E30" s="56" t="s">
        <v>879</v>
      </c>
      <c r="F30" s="13" t="s">
        <v>233</v>
      </c>
      <c r="G30" s="11"/>
      <c r="H30" s="14">
        <f t="shared" si="7"/>
        <v>42940</v>
      </c>
      <c r="I30" s="14">
        <f t="shared" si="2"/>
        <v>42940</v>
      </c>
      <c r="J30" s="297"/>
      <c r="K30" s="297"/>
      <c r="L30" s="11" t="s">
        <v>9</v>
      </c>
      <c r="M30" s="16"/>
      <c r="N30" s="291"/>
      <c r="O30" s="291"/>
      <c r="P30" s="291"/>
      <c r="Q30" s="291"/>
      <c r="R30" s="291"/>
      <c r="S30" s="291"/>
      <c r="T30" s="291"/>
      <c r="U30" s="291"/>
      <c r="V30" s="291"/>
      <c r="W30" s="291">
        <v>1</v>
      </c>
      <c r="X30" s="291">
        <v>4</v>
      </c>
      <c r="Y30" s="291"/>
      <c r="Z30" s="12"/>
    </row>
    <row r="31" spans="1:26" s="3" customFormat="1">
      <c r="A31" s="11"/>
      <c r="B31" s="12" t="str">
        <f>IF(A31="","",IFERROR(VLOOKUP(A31,Story!C:D,2,FALSE),""))</f>
        <v/>
      </c>
      <c r="C31" s="13"/>
      <c r="D31" s="11" t="s">
        <v>221</v>
      </c>
      <c r="E31" s="56" t="s">
        <v>834</v>
      </c>
      <c r="F31" s="59" t="s">
        <v>835</v>
      </c>
      <c r="G31" s="11"/>
      <c r="H31" s="14">
        <f t="shared" si="7"/>
        <v>42940</v>
      </c>
      <c r="I31" s="14">
        <f t="shared" si="2"/>
        <v>42940</v>
      </c>
      <c r="J31" s="297"/>
      <c r="K31" s="297">
        <f t="shared" ref="K31" si="12">SUM(N31:Y31)</f>
        <v>1.5</v>
      </c>
      <c r="L31" s="11" t="s">
        <v>9</v>
      </c>
      <c r="M31" s="16">
        <f t="shared" ref="M31" si="13">IF(L31="未开始",0,IF(L31="已完成",1, 0.1))</f>
        <v>1</v>
      </c>
      <c r="N31" s="291"/>
      <c r="O31" s="291"/>
      <c r="P31" s="291"/>
      <c r="Q31" s="291"/>
      <c r="R31" s="291"/>
      <c r="S31" s="291"/>
      <c r="T31" s="291"/>
      <c r="U31" s="291">
        <v>1.5</v>
      </c>
      <c r="V31" s="291"/>
      <c r="W31" s="291"/>
      <c r="X31" s="291"/>
      <c r="Y31" s="291"/>
      <c r="Z31" s="12"/>
    </row>
    <row r="32" spans="1:26" s="3" customFormat="1">
      <c r="A32" s="11" t="s">
        <v>812</v>
      </c>
      <c r="B32" s="12" t="str">
        <f>IF(A32="","",IFERROR(VLOOKUP(A32,Story!C:D,2,FALSE),""))</f>
        <v>Ribbon快速访问栏</v>
      </c>
      <c r="C32" s="13"/>
      <c r="D32" s="11"/>
      <c r="E32" s="12"/>
      <c r="F32" s="13"/>
      <c r="G32" s="11"/>
      <c r="H32" s="14" t="str">
        <f t="shared" ref="H32:H37" si="14">IF(E32="","",$H$1)</f>
        <v/>
      </c>
      <c r="I32" s="14" t="str">
        <f t="shared" ref="I32:I37" si="15">IF(E32="","",IF(H32+J32/8&gt;$I$1,$I$1,H32+J32/8))</f>
        <v/>
      </c>
      <c r="J32" s="297"/>
      <c r="K32" s="297">
        <f t="shared" si="6"/>
        <v>0</v>
      </c>
      <c r="L32" s="11" t="s">
        <v>18</v>
      </c>
      <c r="M32" s="16">
        <f t="shared" si="3"/>
        <v>0</v>
      </c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12"/>
    </row>
    <row r="33" spans="1:26" s="3" customFormat="1">
      <c r="A33" s="11"/>
      <c r="B33" s="12" t="str">
        <f>IF(A33="","",IFERROR(VLOOKUP(A33,Story!C:D,2,FALSE),""))</f>
        <v/>
      </c>
      <c r="C33" s="13"/>
      <c r="D33" s="11" t="s">
        <v>196</v>
      </c>
      <c r="E33" s="56" t="s">
        <v>738</v>
      </c>
      <c r="F33" s="59" t="s">
        <v>908</v>
      </c>
      <c r="G33" s="11"/>
      <c r="H33" s="14">
        <f t="shared" si="14"/>
        <v>42940</v>
      </c>
      <c r="I33" s="14">
        <f t="shared" si="15"/>
        <v>42940</v>
      </c>
      <c r="J33" s="297"/>
      <c r="K33" s="297">
        <f t="shared" ref="K33:K35" si="16">SUM(N33:Y33)</f>
        <v>4</v>
      </c>
      <c r="L33" s="11" t="s">
        <v>16</v>
      </c>
      <c r="M33" s="16">
        <v>0.3</v>
      </c>
      <c r="N33" s="291"/>
      <c r="O33" s="291"/>
      <c r="P33" s="291"/>
      <c r="Q33" s="291"/>
      <c r="R33" s="291"/>
      <c r="S33" s="291"/>
      <c r="T33" s="291"/>
      <c r="U33" s="291"/>
      <c r="V33" s="291"/>
      <c r="W33" s="291">
        <v>4</v>
      </c>
      <c r="X33" s="291"/>
      <c r="Y33" s="291"/>
      <c r="Z33" s="12"/>
    </row>
    <row r="34" spans="1:26" s="3" customFormat="1">
      <c r="A34" s="11"/>
      <c r="B34" s="12" t="str">
        <f>IF(A34="","",IFERROR(VLOOKUP(A34,Story!C:D,2,FALSE),""))</f>
        <v/>
      </c>
      <c r="C34" s="13"/>
      <c r="D34" s="11" t="s">
        <v>219</v>
      </c>
      <c r="E34" s="56" t="s">
        <v>875</v>
      </c>
      <c r="F34" s="13" t="s">
        <v>206</v>
      </c>
      <c r="G34" s="11"/>
      <c r="H34" s="14"/>
      <c r="I34" s="14"/>
      <c r="J34" s="297"/>
      <c r="K34" s="297"/>
      <c r="L34" s="11" t="s">
        <v>9</v>
      </c>
      <c r="M34" s="16"/>
      <c r="N34" s="291"/>
      <c r="O34" s="291"/>
      <c r="P34" s="291"/>
      <c r="Q34" s="291"/>
      <c r="R34" s="291"/>
      <c r="S34" s="291"/>
      <c r="T34" s="291"/>
      <c r="U34" s="348"/>
      <c r="V34" s="291">
        <v>5</v>
      </c>
      <c r="W34" s="291"/>
      <c r="X34" s="291"/>
      <c r="Y34" s="291"/>
      <c r="Z34" s="12"/>
    </row>
    <row r="35" spans="1:26" s="3" customFormat="1">
      <c r="A35" s="11"/>
      <c r="B35" s="12" t="str">
        <f>IF(A35="","",IFERROR(VLOOKUP(A35,Story!C:D,2,FALSE),""))</f>
        <v/>
      </c>
      <c r="C35" s="13"/>
      <c r="D35" s="11" t="s">
        <v>231</v>
      </c>
      <c r="E35" s="56" t="s">
        <v>738</v>
      </c>
      <c r="F35" s="13" t="s">
        <v>233</v>
      </c>
      <c r="G35" s="11"/>
      <c r="H35" s="14">
        <f t="shared" si="14"/>
        <v>42940</v>
      </c>
      <c r="I35" s="14">
        <f t="shared" si="15"/>
        <v>42940</v>
      </c>
      <c r="J35" s="297"/>
      <c r="K35" s="297">
        <f t="shared" si="16"/>
        <v>0</v>
      </c>
      <c r="L35" s="11" t="s">
        <v>9</v>
      </c>
      <c r="M35" s="16">
        <f t="shared" ref="M35" si="17">IF(L35="未开始",0,IF(L35="已完成",1, 0.1))</f>
        <v>1</v>
      </c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12"/>
    </row>
    <row r="36" spans="1:26" s="3" customFormat="1">
      <c r="A36" s="11"/>
      <c r="B36" s="12" t="str">
        <f>IF(A36="","",IFERROR(VLOOKUP(A36,Story!C:D,2,FALSE),""))</f>
        <v/>
      </c>
      <c r="C36" s="13"/>
      <c r="D36" s="11" t="s">
        <v>204</v>
      </c>
      <c r="E36" s="56" t="s">
        <v>878</v>
      </c>
      <c r="F36" s="13" t="s">
        <v>233</v>
      </c>
      <c r="G36" s="11"/>
      <c r="H36" s="14">
        <f t="shared" ref="H36" si="18">IF(E36="","",$H$1)</f>
        <v>42940</v>
      </c>
      <c r="I36" s="14">
        <f t="shared" ref="I36" si="19">IF(E36="","",IF(H36+J36/8&gt;$I$1,$I$1,H36+J36/8))</f>
        <v>42940</v>
      </c>
      <c r="J36" s="297"/>
      <c r="K36" s="297">
        <f t="shared" ref="K36" si="20">SUM(N36:Y36)</f>
        <v>4</v>
      </c>
      <c r="L36" s="11" t="s">
        <v>9</v>
      </c>
      <c r="M36" s="16">
        <f t="shared" ref="M36" si="21">IF(L36="未开始",0,IF(L36="已完成",1, 0.1))</f>
        <v>1</v>
      </c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>
        <v>4</v>
      </c>
      <c r="Y36" s="291"/>
      <c r="Z36" s="12"/>
    </row>
    <row r="37" spans="1:26" s="3" customFormat="1">
      <c r="A37" s="11" t="s">
        <v>385</v>
      </c>
      <c r="B37" s="12" t="str">
        <f>IF(A37="","",IFERROR(VLOOKUP(A37,Story!C:D,2,FALSE),""))</f>
        <v>Qt远程调用库</v>
      </c>
      <c r="C37" s="13"/>
      <c r="D37" s="11"/>
      <c r="E37" s="12"/>
      <c r="F37" s="13"/>
      <c r="G37" s="11"/>
      <c r="H37" s="14" t="str">
        <f t="shared" si="14"/>
        <v/>
      </c>
      <c r="I37" s="14" t="str">
        <f t="shared" si="15"/>
        <v/>
      </c>
      <c r="J37" s="297"/>
      <c r="K37" s="297">
        <f t="shared" si="6"/>
        <v>0</v>
      </c>
      <c r="L37" s="11" t="s">
        <v>18</v>
      </c>
      <c r="M37" s="16">
        <f t="shared" si="3"/>
        <v>0</v>
      </c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12"/>
    </row>
    <row r="38" spans="1:26" s="3" customFormat="1">
      <c r="A38" s="11"/>
      <c r="B38" s="12" t="str">
        <f>IF(A38="","",IFERROR(VLOOKUP(A38,Story!C:D,2,FALSE),""))</f>
        <v/>
      </c>
      <c r="C38" s="13"/>
      <c r="D38" s="11" t="s">
        <v>196</v>
      </c>
      <c r="E38" s="56" t="s">
        <v>562</v>
      </c>
      <c r="F38" s="13" t="s">
        <v>59</v>
      </c>
      <c r="G38" s="11" t="s">
        <v>207</v>
      </c>
      <c r="H38" s="14">
        <f t="shared" si="7"/>
        <v>42940</v>
      </c>
      <c r="I38" s="14">
        <f t="shared" si="2"/>
        <v>42940</v>
      </c>
      <c r="J38" s="297"/>
      <c r="K38" s="297">
        <f t="shared" si="6"/>
        <v>0</v>
      </c>
      <c r="L38" s="11" t="s">
        <v>248</v>
      </c>
      <c r="M38" s="16">
        <f t="shared" si="3"/>
        <v>0.1</v>
      </c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12"/>
    </row>
    <row r="39" spans="1:26" s="3" customFormat="1">
      <c r="A39" s="11"/>
      <c r="B39" s="12" t="str">
        <f>IF(A39="","",IFERROR(VLOOKUP(A39,Story!C:D,2,FALSE),""))</f>
        <v/>
      </c>
      <c r="C39" s="13"/>
      <c r="D39" s="11" t="s">
        <v>196</v>
      </c>
      <c r="E39" s="56" t="s">
        <v>563</v>
      </c>
      <c r="F39" s="13" t="s">
        <v>59</v>
      </c>
      <c r="G39" s="11" t="s">
        <v>207</v>
      </c>
      <c r="H39" s="14">
        <f t="shared" si="7"/>
        <v>42940</v>
      </c>
      <c r="I39" s="14">
        <f t="shared" si="2"/>
        <v>42940</v>
      </c>
      <c r="J39" s="297"/>
      <c r="K39" s="297">
        <f t="shared" si="6"/>
        <v>0</v>
      </c>
      <c r="L39" s="11" t="s">
        <v>248</v>
      </c>
      <c r="M39" s="16">
        <f t="shared" si="3"/>
        <v>0.1</v>
      </c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12"/>
    </row>
    <row r="40" spans="1:26" s="3" customFormat="1">
      <c r="A40" s="11"/>
      <c r="B40" s="12" t="str">
        <f>IF(A40="","",IFERROR(VLOOKUP(A40,Story!C:D,2,FALSE),""))</f>
        <v/>
      </c>
      <c r="C40" s="13"/>
      <c r="D40" s="11" t="s">
        <v>196</v>
      </c>
      <c r="E40" s="56" t="s">
        <v>579</v>
      </c>
      <c r="F40" s="13" t="s">
        <v>59</v>
      </c>
      <c r="G40" s="11" t="s">
        <v>207</v>
      </c>
      <c r="H40" s="14">
        <f t="shared" si="7"/>
        <v>42940</v>
      </c>
      <c r="I40" s="14">
        <f t="shared" si="2"/>
        <v>42940</v>
      </c>
      <c r="J40" s="297"/>
      <c r="K40" s="297">
        <f t="shared" si="6"/>
        <v>14</v>
      </c>
      <c r="L40" s="11" t="s">
        <v>16</v>
      </c>
      <c r="M40" s="16">
        <f t="shared" si="3"/>
        <v>0.1</v>
      </c>
      <c r="N40" s="291"/>
      <c r="O40" s="291"/>
      <c r="P40" s="291"/>
      <c r="Q40" s="291"/>
      <c r="R40" s="291"/>
      <c r="S40" s="291"/>
      <c r="T40" s="291"/>
      <c r="U40" s="291"/>
      <c r="V40" s="291">
        <v>7</v>
      </c>
      <c r="W40" s="291">
        <v>3</v>
      </c>
      <c r="X40" s="291"/>
      <c r="Y40" s="291">
        <v>4</v>
      </c>
      <c r="Z40" s="12"/>
    </row>
    <row r="41" spans="1:26" s="3" customFormat="1">
      <c r="A41" s="11"/>
      <c r="B41" s="12" t="str">
        <f>IF(A41="","",IFERROR(VLOOKUP(A41,Story!C:D,2,FALSE),""))</f>
        <v/>
      </c>
      <c r="C41" s="13"/>
      <c r="D41" s="11" t="s">
        <v>196</v>
      </c>
      <c r="E41" s="12" t="s">
        <v>598</v>
      </c>
      <c r="F41" s="13" t="s">
        <v>59</v>
      </c>
      <c r="G41" s="11" t="s">
        <v>207</v>
      </c>
      <c r="H41" s="14">
        <f t="shared" si="7"/>
        <v>42940</v>
      </c>
      <c r="I41" s="14">
        <f t="shared" si="2"/>
        <v>42940</v>
      </c>
      <c r="J41" s="297"/>
      <c r="K41" s="297">
        <f t="shared" si="6"/>
        <v>0</v>
      </c>
      <c r="L41" s="11" t="s">
        <v>248</v>
      </c>
      <c r="M41" s="16">
        <f t="shared" si="3"/>
        <v>0.1</v>
      </c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12"/>
    </row>
    <row r="42" spans="1:26" s="3" customFormat="1">
      <c r="A42" s="24" t="s">
        <v>766</v>
      </c>
      <c r="B42" s="12" t="str">
        <f>IF(A42="","",IFERROR(VLOOKUP(A42,Story!C:D,2,FALSE),""))</f>
        <v>学习QxPlugin产品框架</v>
      </c>
      <c r="C42" s="13"/>
      <c r="D42" s="11"/>
      <c r="E42" s="12"/>
      <c r="F42" s="13"/>
      <c r="G42" s="11"/>
      <c r="H42" s="14" t="str">
        <f t="shared" si="7"/>
        <v/>
      </c>
      <c r="I42" s="14" t="str">
        <f t="shared" si="2"/>
        <v/>
      </c>
      <c r="J42" s="297"/>
      <c r="K42" s="297">
        <f t="shared" si="6"/>
        <v>0</v>
      </c>
      <c r="L42" s="11" t="s">
        <v>18</v>
      </c>
      <c r="M42" s="16">
        <f t="shared" si="3"/>
        <v>0</v>
      </c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12"/>
    </row>
    <row r="43" spans="1:26" s="3" customFormat="1">
      <c r="A43" s="24"/>
      <c r="B43" s="12" t="str">
        <f>IF(A43="","",IFERROR(VLOOKUP(A43,Story!C:D,2,FALSE),""))</f>
        <v/>
      </c>
      <c r="C43" s="13"/>
      <c r="D43" s="11" t="s">
        <v>235</v>
      </c>
      <c r="E43" s="56" t="s">
        <v>773</v>
      </c>
      <c r="F43" s="13" t="s">
        <v>768</v>
      </c>
      <c r="G43" s="11"/>
      <c r="H43" s="14">
        <f t="shared" si="7"/>
        <v>42940</v>
      </c>
      <c r="I43" s="14">
        <f t="shared" si="2"/>
        <v>42940</v>
      </c>
      <c r="J43" s="297"/>
      <c r="K43" s="297">
        <f t="shared" si="6"/>
        <v>5</v>
      </c>
      <c r="L43" s="11" t="s">
        <v>16</v>
      </c>
      <c r="M43" s="16">
        <f>IF(L43="未开始",0,IF(L43="已完成",1, 0.1))</f>
        <v>0.1</v>
      </c>
      <c r="N43" s="291">
        <v>1</v>
      </c>
      <c r="O43" s="291">
        <v>2</v>
      </c>
      <c r="P43" s="291">
        <v>2</v>
      </c>
      <c r="Q43" s="291"/>
      <c r="R43" s="291"/>
      <c r="S43" s="291"/>
      <c r="T43" s="291"/>
      <c r="U43" s="291"/>
      <c r="V43" s="291"/>
      <c r="W43" s="291"/>
      <c r="X43" s="291"/>
      <c r="Y43" s="291"/>
      <c r="Z43" s="12"/>
    </row>
    <row r="44" spans="1:26" s="3" customFormat="1">
      <c r="A44" s="11"/>
      <c r="B44" s="12" t="str">
        <f>IF(A44="","",IFERROR(VLOOKUP(A44,Story!C:D,2,FALSE),""))</f>
        <v/>
      </c>
      <c r="C44" s="13"/>
      <c r="D44" s="11" t="s">
        <v>235</v>
      </c>
      <c r="E44" s="56" t="s">
        <v>884</v>
      </c>
      <c r="F44" s="13" t="s">
        <v>768</v>
      </c>
      <c r="G44" s="11"/>
      <c r="H44" s="14">
        <f t="shared" si="7"/>
        <v>42940</v>
      </c>
      <c r="I44" s="14">
        <f t="shared" si="2"/>
        <v>42940</v>
      </c>
      <c r="J44" s="297"/>
      <c r="K44" s="297">
        <f t="shared" si="6"/>
        <v>14</v>
      </c>
      <c r="L44" s="11" t="s">
        <v>9</v>
      </c>
      <c r="M44" s="16">
        <f t="shared" si="3"/>
        <v>1</v>
      </c>
      <c r="N44" s="291"/>
      <c r="O44" s="291"/>
      <c r="P44" s="291"/>
      <c r="Q44" s="291"/>
      <c r="R44" s="291"/>
      <c r="S44" s="291"/>
      <c r="T44" s="291"/>
      <c r="U44" s="291"/>
      <c r="V44" s="291">
        <v>2</v>
      </c>
      <c r="W44" s="291">
        <v>4</v>
      </c>
      <c r="X44" s="291">
        <v>8</v>
      </c>
      <c r="Y44" s="291"/>
      <c r="Z44" s="12"/>
    </row>
    <row r="45" spans="1:26" s="3" customFormat="1">
      <c r="A45" s="11"/>
      <c r="B45" s="12" t="str">
        <f>IF(A45="","",IFERROR(VLOOKUP(A45,Story!C:D,2,FALSE),""))</f>
        <v/>
      </c>
      <c r="C45" s="13"/>
      <c r="D45" s="11" t="s">
        <v>235</v>
      </c>
      <c r="E45" s="56" t="s">
        <v>881</v>
      </c>
      <c r="F45" s="13" t="s">
        <v>768</v>
      </c>
      <c r="G45" s="11"/>
      <c r="H45" s="14">
        <f t="shared" si="7"/>
        <v>42940</v>
      </c>
      <c r="I45" s="14">
        <f t="shared" si="2"/>
        <v>42940</v>
      </c>
      <c r="J45" s="297"/>
      <c r="K45" s="297">
        <f t="shared" si="6"/>
        <v>0</v>
      </c>
      <c r="L45" s="11" t="s">
        <v>9</v>
      </c>
      <c r="M45" s="16">
        <f t="shared" si="3"/>
        <v>1</v>
      </c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12"/>
    </row>
    <row r="46" spans="1:26" s="3" customFormat="1">
      <c r="A46" s="11"/>
      <c r="B46" s="12" t="str">
        <f>IF(A46="","",IFERROR(VLOOKUP(A46,Story!C:D,2,FALSE),""))</f>
        <v/>
      </c>
      <c r="C46" s="13"/>
      <c r="D46" s="11" t="s">
        <v>235</v>
      </c>
      <c r="E46" s="56" t="s">
        <v>775</v>
      </c>
      <c r="F46" s="13" t="s">
        <v>768</v>
      </c>
      <c r="G46" s="11"/>
      <c r="H46" s="14">
        <f t="shared" si="7"/>
        <v>42940</v>
      </c>
      <c r="I46" s="14">
        <f t="shared" si="2"/>
        <v>42940</v>
      </c>
      <c r="J46" s="297"/>
      <c r="K46" s="297">
        <f t="shared" si="6"/>
        <v>4</v>
      </c>
      <c r="L46" s="11" t="s">
        <v>9</v>
      </c>
      <c r="M46" s="16">
        <f t="shared" si="3"/>
        <v>1</v>
      </c>
      <c r="N46" s="291"/>
      <c r="O46" s="291"/>
      <c r="P46" s="291"/>
      <c r="Q46" s="291"/>
      <c r="R46" s="291"/>
      <c r="S46" s="291"/>
      <c r="T46" s="291"/>
      <c r="U46" s="291"/>
      <c r="V46" s="291"/>
      <c r="W46" s="291">
        <v>4</v>
      </c>
      <c r="X46" s="291"/>
      <c r="Y46" s="291"/>
      <c r="Z46" s="12"/>
    </row>
    <row r="47" spans="1:26" s="3" customFormat="1">
      <c r="A47" s="11"/>
      <c r="B47" s="12" t="str">
        <f>IF(A47="","",IFERROR(VLOOKUP(A47,Story!C:D,2,FALSE),""))</f>
        <v/>
      </c>
      <c r="C47" s="13"/>
      <c r="D47" s="11" t="s">
        <v>235</v>
      </c>
      <c r="E47" s="56" t="s">
        <v>771</v>
      </c>
      <c r="F47" s="13" t="s">
        <v>768</v>
      </c>
      <c r="G47" s="11"/>
      <c r="H47" s="14">
        <f t="shared" si="7"/>
        <v>42940</v>
      </c>
      <c r="I47" s="14">
        <f t="shared" si="2"/>
        <v>42940</v>
      </c>
      <c r="J47" s="297"/>
      <c r="K47" s="297">
        <f t="shared" si="6"/>
        <v>6</v>
      </c>
      <c r="L47" s="11" t="s">
        <v>9</v>
      </c>
      <c r="M47" s="16">
        <f t="shared" si="3"/>
        <v>1</v>
      </c>
      <c r="N47" s="291"/>
      <c r="O47" s="291"/>
      <c r="P47" s="291"/>
      <c r="Q47" s="291"/>
      <c r="R47" s="291"/>
      <c r="S47" s="291"/>
      <c r="T47" s="291"/>
      <c r="U47" s="291"/>
      <c r="V47" s="291">
        <v>6</v>
      </c>
      <c r="W47" s="291"/>
      <c r="X47" s="291"/>
      <c r="Y47" s="291"/>
      <c r="Z47" s="12"/>
    </row>
    <row r="48" spans="1:26" s="3" customFormat="1">
      <c r="A48" s="11"/>
      <c r="B48" s="12" t="str">
        <f>IF(A48="","",IFERROR(VLOOKUP(A48,Story!C:D,2,FALSE),""))</f>
        <v/>
      </c>
      <c r="C48" s="13"/>
      <c r="D48" s="11" t="s">
        <v>235</v>
      </c>
      <c r="E48" s="56" t="s">
        <v>860</v>
      </c>
      <c r="F48" s="13" t="s">
        <v>768</v>
      </c>
      <c r="G48" s="11"/>
      <c r="H48" s="14">
        <f t="shared" si="7"/>
        <v>42940</v>
      </c>
      <c r="I48" s="14">
        <f t="shared" si="2"/>
        <v>42940</v>
      </c>
      <c r="J48" s="297"/>
      <c r="K48" s="297">
        <f t="shared" si="6"/>
        <v>4</v>
      </c>
      <c r="L48" s="11" t="s">
        <v>9</v>
      </c>
      <c r="M48" s="16">
        <f t="shared" si="3"/>
        <v>1</v>
      </c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>
        <v>4</v>
      </c>
      <c r="Z48" s="12"/>
    </row>
    <row r="49" spans="1:26" s="3" customFormat="1">
      <c r="A49" s="11"/>
      <c r="B49" s="12" t="str">
        <f>IF(A49="","",IFERROR(VLOOKUP(A49,Story!C:D,2,FALSE),""))</f>
        <v/>
      </c>
      <c r="C49" s="13"/>
      <c r="D49" s="11" t="s">
        <v>235</v>
      </c>
      <c r="E49" s="56" t="s">
        <v>770</v>
      </c>
      <c r="F49" s="13" t="s">
        <v>885</v>
      </c>
      <c r="G49" s="11"/>
      <c r="H49" s="14">
        <f t="shared" si="7"/>
        <v>42940</v>
      </c>
      <c r="I49" s="14">
        <f t="shared" si="2"/>
        <v>42940</v>
      </c>
      <c r="J49" s="297"/>
      <c r="K49" s="297">
        <f t="shared" si="6"/>
        <v>0</v>
      </c>
      <c r="L49" s="11" t="s">
        <v>248</v>
      </c>
      <c r="M49" s="16">
        <f t="shared" si="3"/>
        <v>0.1</v>
      </c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12"/>
    </row>
    <row r="50" spans="1:26" s="3" customFormat="1">
      <c r="A50" s="11"/>
      <c r="B50" s="12" t="str">
        <f>IF(A50="","",IFERROR(VLOOKUP(A50,Story!C:D,2,FALSE),""))</f>
        <v/>
      </c>
      <c r="C50" s="13"/>
      <c r="D50" s="11" t="s">
        <v>192</v>
      </c>
      <c r="E50" s="56" t="s">
        <v>776</v>
      </c>
      <c r="F50" s="13" t="s">
        <v>233</v>
      </c>
      <c r="G50" s="11"/>
      <c r="H50" s="14">
        <f t="shared" si="7"/>
        <v>42940</v>
      </c>
      <c r="I50" s="14">
        <f t="shared" si="2"/>
        <v>42940</v>
      </c>
      <c r="J50" s="297"/>
      <c r="K50" s="297">
        <f t="shared" si="6"/>
        <v>0</v>
      </c>
      <c r="L50" s="11" t="s">
        <v>248</v>
      </c>
      <c r="M50" s="16">
        <f t="shared" si="3"/>
        <v>0.1</v>
      </c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12"/>
    </row>
    <row r="51" spans="1:26" s="3" customFormat="1">
      <c r="A51" s="11"/>
      <c r="B51" s="12" t="str">
        <f>IF(A51="","",IFERROR(VLOOKUP(A51,Story!C:D,2,FALSE),""))</f>
        <v/>
      </c>
      <c r="C51" s="13"/>
      <c r="D51" s="11" t="s">
        <v>859</v>
      </c>
      <c r="E51" s="56" t="s">
        <v>861</v>
      </c>
      <c r="F51" s="13" t="s">
        <v>768</v>
      </c>
      <c r="G51" s="11"/>
      <c r="H51" s="14">
        <f t="shared" si="7"/>
        <v>42940</v>
      </c>
      <c r="I51" s="14">
        <f t="shared" si="2"/>
        <v>42940</v>
      </c>
      <c r="J51" s="297"/>
      <c r="K51" s="297">
        <f t="shared" ref="K51" si="22">SUM(N51:Y51)</f>
        <v>18</v>
      </c>
      <c r="L51" s="11" t="s">
        <v>9</v>
      </c>
      <c r="M51" s="16">
        <f t="shared" si="3"/>
        <v>1</v>
      </c>
      <c r="N51" s="291">
        <v>4</v>
      </c>
      <c r="O51" s="291">
        <v>4</v>
      </c>
      <c r="P51" s="291">
        <v>6</v>
      </c>
      <c r="Q51" s="291"/>
      <c r="R51" s="291"/>
      <c r="S51" s="291"/>
      <c r="T51" s="291"/>
      <c r="U51" s="291"/>
      <c r="V51" s="291"/>
      <c r="W51" s="291"/>
      <c r="X51" s="291"/>
      <c r="Y51" s="291">
        <v>4</v>
      </c>
      <c r="Z51" s="12"/>
    </row>
    <row r="52" spans="1:26" s="3" customFormat="1">
      <c r="A52" s="11"/>
      <c r="B52" s="12" t="str">
        <f>IF(A52="","",IFERROR(VLOOKUP(A52,Story!C:D,2,FALSE),""))</f>
        <v/>
      </c>
      <c r="C52" s="13"/>
      <c r="D52" s="11"/>
      <c r="E52" s="56"/>
      <c r="F52" s="13"/>
      <c r="G52" s="11"/>
      <c r="H52" s="14"/>
      <c r="I52" s="14"/>
      <c r="J52" s="297"/>
      <c r="K52" s="297"/>
      <c r="L52" s="11"/>
      <c r="M52" s="1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12"/>
    </row>
    <row r="53" spans="1:26" s="3" customFormat="1">
      <c r="A53" s="88" t="s">
        <v>112</v>
      </c>
      <c r="B53" s="12" t="str">
        <f>IF(A53="","",IFERROR(VLOOKUP(A53,Story!C:D,2,FALSE),""))</f>
        <v>迭代计划会议</v>
      </c>
      <c r="C53" s="13"/>
      <c r="D53" s="11"/>
      <c r="E53" s="56"/>
      <c r="F53" s="13"/>
      <c r="G53" s="11"/>
      <c r="H53" s="14" t="str">
        <f>IF(E53="","",'Sprint#20'!$H$1)</f>
        <v/>
      </c>
      <c r="I53" s="14" t="str">
        <f>IF(E53="","",IF(H53+J57/8&gt;'Sprint#20'!$I$1,'Sprint#20'!$I$1,H53+J57/8))</f>
        <v/>
      </c>
      <c r="J53" s="297"/>
      <c r="K53" s="297">
        <f t="shared" si="6"/>
        <v>0</v>
      </c>
      <c r="L53" s="11" t="s">
        <v>18</v>
      </c>
      <c r="M53" s="16">
        <f t="shared" si="3"/>
        <v>0</v>
      </c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119"/>
    </row>
    <row r="54" spans="1:26" s="3" customFormat="1">
      <c r="A54" s="11"/>
      <c r="B54" s="12" t="str">
        <f>IF(A54="","",IFERROR(VLOOKUP(A54,Story!C:D,2,FALSE),""))</f>
        <v/>
      </c>
      <c r="C54" s="13"/>
      <c r="D54" s="11" t="s">
        <v>301</v>
      </c>
      <c r="E54" s="56" t="s">
        <v>837</v>
      </c>
      <c r="F54" s="13" t="s">
        <v>82</v>
      </c>
      <c r="G54" s="11"/>
      <c r="H54" s="14">
        <f t="shared" si="7"/>
        <v>42940</v>
      </c>
      <c r="I54" s="14">
        <f>IF(E54="","",IF(H54+J58/8&gt;'Sprint#20'!$I$1,'Sprint#20'!$I$1,H54+J58/8))</f>
        <v>42937</v>
      </c>
      <c r="J54" s="297"/>
      <c r="K54" s="297">
        <f t="shared" si="6"/>
        <v>1</v>
      </c>
      <c r="L54" s="11" t="s">
        <v>248</v>
      </c>
      <c r="M54" s="16">
        <f t="shared" si="3"/>
        <v>0.1</v>
      </c>
      <c r="N54" s="291">
        <v>1</v>
      </c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12"/>
    </row>
    <row r="55" spans="1:26" s="3" customFormat="1">
      <c r="A55" s="88" t="s">
        <v>114</v>
      </c>
      <c r="B55" s="12" t="str">
        <f>IF(A55="","",IFERROR(VLOOKUP(A55,Story!C:D,2,FALSE),""))</f>
        <v>迭代回顾会议</v>
      </c>
      <c r="C55" s="13"/>
      <c r="D55" s="11"/>
      <c r="E55" s="56"/>
      <c r="F55" s="13"/>
      <c r="G55" s="11"/>
      <c r="H55" s="14" t="str">
        <f>IF(E55="","",'Sprint#20'!$H$1)</f>
        <v/>
      </c>
      <c r="I55" s="14" t="str">
        <f>IF(E55="","",IF(H55+J55/8&gt;'Sprint#20'!$I$1,'Sprint#20'!$I$1,H55+J55/8))</f>
        <v/>
      </c>
      <c r="J55" s="297"/>
      <c r="K55" s="297">
        <f t="shared" ref="K55:K62" si="23">SUM(N55:Y55)</f>
        <v>0</v>
      </c>
      <c r="L55" s="11" t="s">
        <v>18</v>
      </c>
      <c r="M55" s="16">
        <f t="shared" ref="M55:M62" si="24">IF(L55="未开始",0,IF(L55="已完成",1, 0.1))</f>
        <v>0</v>
      </c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119"/>
    </row>
    <row r="56" spans="1:26" s="3" customFormat="1">
      <c r="A56" s="88"/>
      <c r="B56" s="12" t="str">
        <f>IF(A56="","",IFERROR(VLOOKUP(A56,Story!C:D,2,FALSE),""))</f>
        <v/>
      </c>
      <c r="C56" s="13"/>
      <c r="D56" s="11" t="s">
        <v>301</v>
      </c>
      <c r="E56" s="56" t="s">
        <v>836</v>
      </c>
      <c r="F56" s="13" t="s">
        <v>82</v>
      </c>
      <c r="G56" s="11"/>
      <c r="H56" s="14">
        <v>42951</v>
      </c>
      <c r="I56" s="14">
        <v>42951</v>
      </c>
      <c r="J56" s="297"/>
      <c r="K56" s="297">
        <f t="shared" si="23"/>
        <v>0</v>
      </c>
      <c r="L56" s="11" t="s">
        <v>248</v>
      </c>
      <c r="M56" s="16">
        <f t="shared" si="24"/>
        <v>0.1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119"/>
    </row>
    <row r="57" spans="1:26" s="3" customFormat="1">
      <c r="A57" s="88" t="s">
        <v>126</v>
      </c>
      <c r="B57" s="12" t="str">
        <f>IF(A57="","",IFERROR(VLOOKUP(A57,Story!C:D,2,FALSE),""))</f>
        <v>项目管理</v>
      </c>
      <c r="C57" s="13"/>
      <c r="D57" s="11" t="s">
        <v>127</v>
      </c>
      <c r="E57" s="56" t="s">
        <v>675</v>
      </c>
      <c r="F57" s="13" t="s">
        <v>59</v>
      </c>
      <c r="G57" s="11"/>
      <c r="H57" s="14">
        <f t="shared" ref="H57:H65" si="25">IF(E57="","",$H$1)</f>
        <v>42940</v>
      </c>
      <c r="I57" s="14">
        <v>42951</v>
      </c>
      <c r="J57" s="297"/>
      <c r="K57" s="297">
        <f t="shared" si="23"/>
        <v>11.5</v>
      </c>
      <c r="L57" s="11" t="s">
        <v>18</v>
      </c>
      <c r="M57" s="16">
        <f t="shared" si="24"/>
        <v>0</v>
      </c>
      <c r="N57" s="291">
        <v>4</v>
      </c>
      <c r="O57" s="291">
        <v>4</v>
      </c>
      <c r="P57" s="291"/>
      <c r="Q57" s="291"/>
      <c r="R57" s="291">
        <v>3.5</v>
      </c>
      <c r="S57" s="291"/>
      <c r="T57" s="291"/>
      <c r="U57" s="291"/>
      <c r="V57" s="291"/>
      <c r="W57" s="291"/>
      <c r="X57" s="291"/>
      <c r="Y57" s="291"/>
      <c r="Z57" s="119"/>
    </row>
    <row r="58" spans="1:26">
      <c r="A58" s="11" t="s">
        <v>622</v>
      </c>
      <c r="B58" s="12" t="str">
        <f>IF(A58="","",IFERROR(VLOOKUP(A58,Story!C:D,2,FALSE),""))</f>
        <v>公司事务</v>
      </c>
      <c r="C58" s="13"/>
      <c r="D58" s="11"/>
      <c r="E58" s="12"/>
      <c r="F58" s="13"/>
      <c r="G58" s="11"/>
      <c r="H58" s="14" t="str">
        <f t="shared" si="25"/>
        <v/>
      </c>
      <c r="I58" s="14" t="str">
        <f t="shared" ref="I58:I66" si="26">IF(E58="","",IF(H58+J58/8&gt;$I$1,$I$1,H58+J58/8))</f>
        <v/>
      </c>
      <c r="J58" s="297"/>
      <c r="K58" s="297">
        <f t="shared" si="23"/>
        <v>0</v>
      </c>
      <c r="L58" s="11" t="s">
        <v>18</v>
      </c>
      <c r="M58" s="16">
        <f t="shared" si="24"/>
        <v>0</v>
      </c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119"/>
    </row>
    <row r="59" spans="1:26">
      <c r="A59" s="11"/>
      <c r="B59" s="12" t="str">
        <f>IF(A59="","",IFERROR(VLOOKUP(A59,Story!C:D,2,FALSE),""))</f>
        <v/>
      </c>
      <c r="C59" s="13"/>
      <c r="D59" s="11" t="s">
        <v>301</v>
      </c>
      <c r="E59" s="56" t="s">
        <v>661</v>
      </c>
      <c r="F59" s="13" t="s">
        <v>59</v>
      </c>
      <c r="G59" s="11"/>
      <c r="H59" s="14">
        <f t="shared" si="25"/>
        <v>42940</v>
      </c>
      <c r="I59" s="14">
        <f t="shared" si="26"/>
        <v>42940</v>
      </c>
      <c r="J59" s="297"/>
      <c r="K59" s="297">
        <f t="shared" si="23"/>
        <v>1.5</v>
      </c>
      <c r="L59" s="11" t="s">
        <v>9</v>
      </c>
      <c r="M59" s="16">
        <f t="shared" si="24"/>
        <v>1</v>
      </c>
      <c r="N59" s="291">
        <v>1.5</v>
      </c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119"/>
    </row>
    <row r="60" spans="1:26">
      <c r="A60" s="11"/>
      <c r="B60" s="12" t="str">
        <f>IF(A60="","",IFERROR(VLOOKUP(A60,Story!C:D,2,FALSE),""))</f>
        <v/>
      </c>
      <c r="C60" s="13"/>
      <c r="D60" s="11" t="s">
        <v>301</v>
      </c>
      <c r="E60" s="56" t="s">
        <v>661</v>
      </c>
      <c r="F60" s="13" t="s">
        <v>206</v>
      </c>
      <c r="G60" s="11"/>
      <c r="H60" s="14">
        <f t="shared" si="25"/>
        <v>42940</v>
      </c>
      <c r="I60" s="14">
        <f t="shared" si="26"/>
        <v>42940</v>
      </c>
      <c r="J60" s="297"/>
      <c r="K60" s="297">
        <f t="shared" ref="K60" si="27">SUM(N60:Y60)</f>
        <v>1.5</v>
      </c>
      <c r="L60" s="11" t="s">
        <v>9</v>
      </c>
      <c r="M60" s="16">
        <f t="shared" si="24"/>
        <v>1</v>
      </c>
      <c r="N60" s="291">
        <v>1.5</v>
      </c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119"/>
    </row>
    <row r="61" spans="1:26">
      <c r="A61" s="11"/>
      <c r="B61" s="12" t="str">
        <f>IF(A61="","",IFERROR(VLOOKUP(A61,Story!C:D,2,FALSE),""))</f>
        <v/>
      </c>
      <c r="C61" s="13"/>
      <c r="D61" s="24" t="s">
        <v>269</v>
      </c>
      <c r="E61" s="56" t="s">
        <v>340</v>
      </c>
      <c r="F61" s="59" t="s">
        <v>59</v>
      </c>
      <c r="G61" s="11"/>
      <c r="H61" s="14">
        <f t="shared" si="25"/>
        <v>42940</v>
      </c>
      <c r="I61" s="14">
        <f t="shared" si="26"/>
        <v>42940</v>
      </c>
      <c r="J61" s="297"/>
      <c r="K61" s="297">
        <f t="shared" si="23"/>
        <v>1</v>
      </c>
      <c r="L61" s="11" t="s">
        <v>9</v>
      </c>
      <c r="M61" s="16">
        <f t="shared" si="24"/>
        <v>1</v>
      </c>
      <c r="N61" s="291"/>
      <c r="O61" s="291"/>
      <c r="P61" s="291"/>
      <c r="Q61" s="291"/>
      <c r="R61" s="291"/>
      <c r="S61" s="291"/>
      <c r="T61" s="291"/>
      <c r="U61" s="291"/>
      <c r="V61" s="291">
        <v>1</v>
      </c>
      <c r="W61" s="291"/>
      <c r="X61" s="291"/>
      <c r="Y61" s="291"/>
      <c r="Z61" s="119"/>
    </row>
    <row r="62" spans="1:26">
      <c r="A62" s="11"/>
      <c r="B62" s="12" t="str">
        <f>IF(A62="","",IFERROR(VLOOKUP(A62,Story!C:D,2,FALSE),""))</f>
        <v/>
      </c>
      <c r="C62" s="13"/>
      <c r="D62" s="24" t="s">
        <v>269</v>
      </c>
      <c r="E62" s="56" t="s">
        <v>340</v>
      </c>
      <c r="F62" s="59" t="s">
        <v>77</v>
      </c>
      <c r="G62" s="11"/>
      <c r="H62" s="14">
        <f t="shared" si="25"/>
        <v>42940</v>
      </c>
      <c r="I62" s="14">
        <f t="shared" si="26"/>
        <v>42940</v>
      </c>
      <c r="J62" s="297"/>
      <c r="K62" s="297">
        <f t="shared" si="23"/>
        <v>2</v>
      </c>
      <c r="L62" s="11" t="s">
        <v>9</v>
      </c>
      <c r="M62" s="16">
        <f t="shared" si="24"/>
        <v>1</v>
      </c>
      <c r="N62" s="291"/>
      <c r="O62" s="291">
        <v>0.5</v>
      </c>
      <c r="P62" s="291"/>
      <c r="Q62" s="291">
        <v>1</v>
      </c>
      <c r="R62" s="291">
        <v>0.5</v>
      </c>
      <c r="S62" s="291"/>
      <c r="T62" s="291"/>
      <c r="U62" s="291"/>
      <c r="V62" s="291"/>
      <c r="W62" s="291"/>
      <c r="X62" s="291"/>
      <c r="Y62" s="291"/>
      <c r="Z62" s="119"/>
    </row>
    <row r="63" spans="1:26">
      <c r="A63" s="11"/>
      <c r="B63" s="12" t="str">
        <f>IF(A63="","",IFERROR(VLOOKUP(A63,Story!C:D,2,FALSE),""))</f>
        <v/>
      </c>
      <c r="C63" s="13"/>
      <c r="D63" s="24" t="s">
        <v>235</v>
      </c>
      <c r="E63" s="56" t="s">
        <v>865</v>
      </c>
      <c r="F63" s="59" t="s">
        <v>77</v>
      </c>
      <c r="G63" s="11"/>
      <c r="H63" s="14">
        <f t="shared" si="25"/>
        <v>42940</v>
      </c>
      <c r="I63" s="14">
        <f t="shared" si="26"/>
        <v>42940</v>
      </c>
      <c r="J63" s="297"/>
      <c r="K63" s="297">
        <f t="shared" ref="K63:K65" si="28">SUM(N63:Y63)</f>
        <v>3.5</v>
      </c>
      <c r="L63" s="11" t="s">
        <v>9</v>
      </c>
      <c r="M63" s="16">
        <f t="shared" ref="M63:M65" si="29">IF(L63="未开始",0,IF(L63="已完成",1, 0.1))</f>
        <v>1</v>
      </c>
      <c r="N63" s="291"/>
      <c r="O63" s="291">
        <v>2</v>
      </c>
      <c r="P63" s="291">
        <v>1.5</v>
      </c>
      <c r="Q63" s="291"/>
      <c r="R63" s="291"/>
      <c r="S63" s="291"/>
      <c r="T63" s="291"/>
      <c r="U63" s="291"/>
      <c r="V63" s="291"/>
      <c r="W63" s="291"/>
      <c r="X63" s="291"/>
      <c r="Y63" s="291"/>
      <c r="Z63" s="119"/>
    </row>
    <row r="64" spans="1:26">
      <c r="A64" s="11"/>
      <c r="B64" s="12" t="str">
        <f>IF(A64="","",IFERROR(VLOOKUP(A64,Story!C:D,2,FALSE),""))</f>
        <v/>
      </c>
      <c r="C64" s="13"/>
      <c r="D64" s="24" t="s">
        <v>868</v>
      </c>
      <c r="E64" s="56" t="s">
        <v>873</v>
      </c>
      <c r="F64" s="59" t="s">
        <v>59</v>
      </c>
      <c r="G64" s="11"/>
      <c r="H64" s="14">
        <f t="shared" si="25"/>
        <v>42940</v>
      </c>
      <c r="I64" s="14">
        <f t="shared" si="26"/>
        <v>42940</v>
      </c>
      <c r="J64" s="297"/>
      <c r="K64" s="297">
        <f t="shared" si="28"/>
        <v>0.5</v>
      </c>
      <c r="L64" s="11" t="s">
        <v>9</v>
      </c>
      <c r="M64" s="16">
        <f t="shared" si="29"/>
        <v>1</v>
      </c>
      <c r="N64" s="291"/>
      <c r="O64" s="291"/>
      <c r="P64" s="291"/>
      <c r="Q64" s="291"/>
      <c r="R64" s="291"/>
      <c r="S64" s="291"/>
      <c r="T64" s="291"/>
      <c r="U64" s="291">
        <v>0.5</v>
      </c>
      <c r="V64" s="291"/>
      <c r="W64" s="291"/>
      <c r="X64" s="291"/>
      <c r="Y64" s="291"/>
      <c r="Z64" s="119"/>
    </row>
    <row r="65" spans="1:26">
      <c r="A65" s="11"/>
      <c r="B65" s="12" t="str">
        <f>IF(A65="","",IFERROR(VLOOKUP(A65,Story!C:D,2,FALSE),""))</f>
        <v/>
      </c>
      <c r="C65" s="13"/>
      <c r="D65" s="24" t="s">
        <v>868</v>
      </c>
      <c r="E65" s="56" t="s">
        <v>883</v>
      </c>
      <c r="F65" s="59" t="s">
        <v>59</v>
      </c>
      <c r="G65" s="11"/>
      <c r="H65" s="14">
        <f t="shared" si="25"/>
        <v>42940</v>
      </c>
      <c r="I65" s="14">
        <f t="shared" si="26"/>
        <v>42940</v>
      </c>
      <c r="J65" s="297"/>
      <c r="K65" s="297">
        <f t="shared" si="28"/>
        <v>10</v>
      </c>
      <c r="L65" s="11" t="s">
        <v>9</v>
      </c>
      <c r="M65" s="16">
        <f t="shared" si="29"/>
        <v>1</v>
      </c>
      <c r="N65" s="291"/>
      <c r="O65" s="291"/>
      <c r="P65" s="291"/>
      <c r="Q65" s="291"/>
      <c r="R65" s="291"/>
      <c r="S65" s="291"/>
      <c r="T65" s="291"/>
      <c r="U65" s="291">
        <v>5</v>
      </c>
      <c r="V65" s="291"/>
      <c r="W65" s="291"/>
      <c r="X65" s="291">
        <v>5</v>
      </c>
      <c r="Y65" s="291"/>
      <c r="Z65" s="119"/>
    </row>
    <row r="66" spans="1:26">
      <c r="A66" s="11"/>
      <c r="B66" s="12" t="str">
        <f>IF(A66="","",IFERROR(VLOOKUP(A66,Story!C:D,2,FALSE),""))</f>
        <v/>
      </c>
      <c r="C66" s="13"/>
      <c r="D66" s="24" t="s">
        <v>192</v>
      </c>
      <c r="E66" s="56" t="s">
        <v>872</v>
      </c>
      <c r="F66" s="59" t="s">
        <v>59</v>
      </c>
      <c r="G66" s="11"/>
      <c r="H66" s="14">
        <v>42947</v>
      </c>
      <c r="I66" s="14">
        <f t="shared" si="26"/>
        <v>42947</v>
      </c>
      <c r="J66" s="297"/>
      <c r="K66" s="297">
        <f t="shared" ref="K66:K70" si="30">SUM(N66:Y66)</f>
        <v>1</v>
      </c>
      <c r="L66" s="11" t="s">
        <v>9</v>
      </c>
      <c r="M66" s="16">
        <f t="shared" ref="M66:M70" si="31">IF(L66="未开始",0,IF(L66="已完成",1, 0.1))</f>
        <v>1</v>
      </c>
      <c r="N66" s="291"/>
      <c r="O66" s="291"/>
      <c r="P66" s="291"/>
      <c r="Q66" s="291"/>
      <c r="R66" s="291"/>
      <c r="S66" s="291"/>
      <c r="T66" s="291"/>
      <c r="U66" s="291">
        <v>1</v>
      </c>
      <c r="V66" s="291"/>
      <c r="W66" s="291"/>
      <c r="X66" s="291"/>
      <c r="Y66" s="291"/>
      <c r="Z66" s="119"/>
    </row>
    <row r="67" spans="1:26">
      <c r="A67" s="11"/>
      <c r="B67" s="12" t="str">
        <f>IF(A67="","",IFERROR(VLOOKUP(A67,Story!C:D,2,FALSE),""))</f>
        <v/>
      </c>
      <c r="C67" s="13"/>
      <c r="D67" s="24" t="s">
        <v>192</v>
      </c>
      <c r="E67" s="56" t="s">
        <v>872</v>
      </c>
      <c r="F67" s="59" t="s">
        <v>77</v>
      </c>
      <c r="G67" s="11"/>
      <c r="H67" s="14">
        <v>42947</v>
      </c>
      <c r="I67" s="14">
        <f t="shared" ref="I67:I68" si="32">IF(E67="","",IF(H67+J67/8&gt;$I$1,$I$1,H67+J67/8))</f>
        <v>42947</v>
      </c>
      <c r="J67" s="297"/>
      <c r="K67" s="297">
        <f t="shared" si="30"/>
        <v>1</v>
      </c>
      <c r="L67" s="11" t="s">
        <v>9</v>
      </c>
      <c r="M67" s="16">
        <f t="shared" si="31"/>
        <v>1</v>
      </c>
      <c r="N67" s="291"/>
      <c r="O67" s="291"/>
      <c r="P67" s="291"/>
      <c r="Q67" s="291"/>
      <c r="R67" s="291"/>
      <c r="S67" s="291"/>
      <c r="T67" s="291"/>
      <c r="U67" s="291">
        <v>1</v>
      </c>
      <c r="V67" s="291"/>
      <c r="W67" s="291"/>
      <c r="X67" s="291"/>
      <c r="Y67" s="291"/>
      <c r="Z67" s="119"/>
    </row>
    <row r="68" spans="1:26">
      <c r="A68" s="11"/>
      <c r="B68" s="12" t="str">
        <f>IF(A68="","",IFERROR(VLOOKUP(A68,Story!C:D,2,FALSE),""))</f>
        <v/>
      </c>
      <c r="C68" s="13"/>
      <c r="D68" s="24" t="s">
        <v>192</v>
      </c>
      <c r="E68" s="56" t="s">
        <v>872</v>
      </c>
      <c r="F68" s="59" t="s">
        <v>30</v>
      </c>
      <c r="G68" s="11"/>
      <c r="H68" s="14">
        <v>42947</v>
      </c>
      <c r="I68" s="14">
        <f t="shared" si="32"/>
        <v>42947</v>
      </c>
      <c r="J68" s="297"/>
      <c r="K68" s="297">
        <f t="shared" si="30"/>
        <v>1</v>
      </c>
      <c r="L68" s="11" t="s">
        <v>9</v>
      </c>
      <c r="M68" s="16">
        <f t="shared" si="31"/>
        <v>1</v>
      </c>
      <c r="N68" s="291"/>
      <c r="O68" s="291"/>
      <c r="P68" s="291"/>
      <c r="Q68" s="291"/>
      <c r="R68" s="291"/>
      <c r="S68" s="291"/>
      <c r="T68" s="291"/>
      <c r="U68" s="291">
        <v>1</v>
      </c>
      <c r="V68" s="291"/>
      <c r="W68" s="291"/>
      <c r="X68" s="291"/>
      <c r="Y68" s="291"/>
      <c r="Z68" s="119"/>
    </row>
    <row r="69" spans="1:26">
      <c r="A69" s="11"/>
      <c r="B69" s="12" t="str">
        <f>IF(A69="","",IFERROR(VLOOKUP(A69,Story!C:D,2,FALSE),""))</f>
        <v/>
      </c>
      <c r="C69" s="13"/>
      <c r="D69" s="24" t="s">
        <v>204</v>
      </c>
      <c r="E69" s="56" t="s">
        <v>874</v>
      </c>
      <c r="F69" s="59" t="s">
        <v>206</v>
      </c>
      <c r="G69" s="11"/>
      <c r="H69" s="14">
        <v>42948</v>
      </c>
      <c r="I69" s="14">
        <f t="shared" ref="I69" si="33">IF(E69="","",IF(H69+J69/8&gt;$I$1,$I$1,H69+J69/8))</f>
        <v>42948</v>
      </c>
      <c r="J69" s="297"/>
      <c r="K69" s="297">
        <f t="shared" si="30"/>
        <v>22.5</v>
      </c>
      <c r="L69" s="11" t="s">
        <v>9</v>
      </c>
      <c r="M69" s="16">
        <f t="shared" si="31"/>
        <v>1</v>
      </c>
      <c r="N69" s="291"/>
      <c r="O69" s="291"/>
      <c r="P69" s="291"/>
      <c r="Q69" s="291"/>
      <c r="R69" s="291"/>
      <c r="S69" s="291"/>
      <c r="T69" s="291"/>
      <c r="U69" s="291">
        <v>5</v>
      </c>
      <c r="V69" s="291">
        <v>2.5</v>
      </c>
      <c r="W69" s="291">
        <v>8</v>
      </c>
      <c r="X69" s="291">
        <v>7</v>
      </c>
      <c r="Y69" s="291"/>
      <c r="Z69" s="119"/>
    </row>
    <row r="70" spans="1:26">
      <c r="A70" s="11"/>
      <c r="B70" s="12" t="str">
        <f>IF(A70="","",IFERROR(VLOOKUP(A70,Story!C:D,2,FALSE),""))</f>
        <v/>
      </c>
      <c r="C70" s="13"/>
      <c r="D70" s="24" t="s">
        <v>204</v>
      </c>
      <c r="E70" s="56" t="s">
        <v>886</v>
      </c>
      <c r="F70" s="59" t="s">
        <v>206</v>
      </c>
      <c r="G70" s="11"/>
      <c r="H70" s="14">
        <v>42951</v>
      </c>
      <c r="I70" s="14">
        <v>42951</v>
      </c>
      <c r="J70" s="297"/>
      <c r="K70" s="297">
        <f t="shared" si="30"/>
        <v>8</v>
      </c>
      <c r="L70" s="11" t="s">
        <v>9</v>
      </c>
      <c r="M70" s="16">
        <f t="shared" si="31"/>
        <v>1</v>
      </c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>
        <v>8</v>
      </c>
      <c r="Z70" s="119"/>
    </row>
    <row r="71" spans="1:26">
      <c r="A71" s="24" t="s">
        <v>411</v>
      </c>
      <c r="B71" s="12" t="str">
        <f>IF(A71="","",IFERROR(VLOOKUP(A71,Story!C:D,2,FALSE),""))</f>
        <v>售前：QxPlugin</v>
      </c>
      <c r="C71" s="13"/>
      <c r="D71" s="11"/>
      <c r="E71" s="12"/>
      <c r="F71" s="13"/>
      <c r="G71" s="11"/>
      <c r="H71" s="14" t="str">
        <f t="shared" si="7"/>
        <v/>
      </c>
      <c r="I71" s="14" t="str">
        <f t="shared" si="2"/>
        <v/>
      </c>
      <c r="J71" s="297"/>
      <c r="K71" s="297">
        <f t="shared" si="6"/>
        <v>0</v>
      </c>
      <c r="L71" s="11" t="s">
        <v>18</v>
      </c>
      <c r="M71" s="16">
        <f t="shared" si="3"/>
        <v>0</v>
      </c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12"/>
    </row>
    <row r="72" spans="1:26">
      <c r="A72" s="11"/>
      <c r="B72" s="12" t="str">
        <f>IF(A72="","",IFERROR(VLOOKUP(A72,Story!C:D,2,FALSE),""))</f>
        <v/>
      </c>
      <c r="C72" s="13"/>
      <c r="D72" s="11" t="s">
        <v>216</v>
      </c>
      <c r="E72" s="56" t="s">
        <v>846</v>
      </c>
      <c r="F72" s="13" t="s">
        <v>59</v>
      </c>
      <c r="G72" s="11"/>
      <c r="H72" s="14">
        <f t="shared" si="7"/>
        <v>42940</v>
      </c>
      <c r="I72" s="14">
        <f t="shared" si="2"/>
        <v>42940</v>
      </c>
      <c r="J72" s="297"/>
      <c r="K72" s="297">
        <f t="shared" si="6"/>
        <v>26</v>
      </c>
      <c r="L72" s="11" t="s">
        <v>9</v>
      </c>
      <c r="M72" s="16">
        <f t="shared" si="3"/>
        <v>1</v>
      </c>
      <c r="N72" s="291">
        <v>1.5</v>
      </c>
      <c r="O72" s="291">
        <v>4</v>
      </c>
      <c r="P72" s="291">
        <v>8</v>
      </c>
      <c r="Q72" s="291">
        <v>8</v>
      </c>
      <c r="R72" s="291">
        <v>4.5</v>
      </c>
      <c r="S72" s="291"/>
      <c r="T72" s="291"/>
      <c r="U72" s="291"/>
      <c r="V72" s="291"/>
      <c r="W72" s="291"/>
      <c r="X72" s="291"/>
      <c r="Y72" s="291"/>
      <c r="Z72" s="12"/>
    </row>
    <row r="73" spans="1:26">
      <c r="A73" s="11"/>
      <c r="B73" s="12" t="str">
        <f>IF(A73="","",IFERROR(VLOOKUP(A73,Story!C:D,2,FALSE),""))</f>
        <v/>
      </c>
      <c r="C73" s="13"/>
      <c r="D73" s="11" t="s">
        <v>216</v>
      </c>
      <c r="E73" s="56" t="s">
        <v>838</v>
      </c>
      <c r="F73" s="13" t="s">
        <v>206</v>
      </c>
      <c r="G73" s="11"/>
      <c r="H73" s="14">
        <f t="shared" si="7"/>
        <v>42940</v>
      </c>
      <c r="I73" s="14">
        <f t="shared" si="2"/>
        <v>42940</v>
      </c>
      <c r="J73" s="297"/>
      <c r="K73" s="297">
        <f t="shared" si="6"/>
        <v>14.5</v>
      </c>
      <c r="L73" s="11" t="s">
        <v>9</v>
      </c>
      <c r="M73" s="16">
        <f t="shared" si="3"/>
        <v>1</v>
      </c>
      <c r="N73" s="291">
        <v>1</v>
      </c>
      <c r="O73" s="291">
        <v>4</v>
      </c>
      <c r="P73" s="291">
        <v>8</v>
      </c>
      <c r="Q73" s="291"/>
      <c r="R73" s="291">
        <v>1.5</v>
      </c>
      <c r="S73" s="291"/>
      <c r="T73" s="291"/>
      <c r="U73" s="291"/>
      <c r="V73" s="291"/>
      <c r="W73" s="291"/>
      <c r="X73" s="291"/>
      <c r="Y73" s="291"/>
      <c r="Z73" s="12"/>
    </row>
    <row r="74" spans="1:26">
      <c r="A74" s="11"/>
      <c r="B74" s="12" t="str">
        <f>IF(A74="","",IFERROR(VLOOKUP(A74,Story!C:D,2,FALSE),""))</f>
        <v/>
      </c>
      <c r="C74" s="13"/>
      <c r="D74" s="11" t="s">
        <v>216</v>
      </c>
      <c r="E74" s="56" t="s">
        <v>880</v>
      </c>
      <c r="F74" s="13" t="s">
        <v>59</v>
      </c>
      <c r="G74" s="11"/>
      <c r="H74" s="14">
        <v>42949</v>
      </c>
      <c r="I74" s="14">
        <f t="shared" si="2"/>
        <v>42949</v>
      </c>
      <c r="J74" s="297"/>
      <c r="K74" s="297">
        <f t="shared" si="6"/>
        <v>8</v>
      </c>
      <c r="L74" s="11" t="s">
        <v>9</v>
      </c>
      <c r="M74" s="16">
        <f t="shared" si="3"/>
        <v>1</v>
      </c>
      <c r="N74" s="291"/>
      <c r="O74" s="291"/>
      <c r="P74" s="291"/>
      <c r="Q74" s="291"/>
      <c r="R74" s="291"/>
      <c r="S74" s="291"/>
      <c r="T74" s="291"/>
      <c r="U74" s="291"/>
      <c r="V74" s="291"/>
      <c r="W74" s="291">
        <v>5</v>
      </c>
      <c r="X74" s="291">
        <v>3</v>
      </c>
      <c r="Y74" s="291"/>
      <c r="Z74" s="12"/>
    </row>
    <row r="75" spans="1:26">
      <c r="A75" s="11"/>
      <c r="B75" s="12" t="str">
        <f>IF(A75="","",IFERROR(VLOOKUP(A75,Story!C:D,2,FALSE),""))</f>
        <v/>
      </c>
      <c r="C75" s="13"/>
      <c r="D75" s="11" t="s">
        <v>216</v>
      </c>
      <c r="E75" s="56" t="s">
        <v>882</v>
      </c>
      <c r="F75" s="13" t="s">
        <v>59</v>
      </c>
      <c r="G75" s="11"/>
      <c r="H75" s="14">
        <v>42951</v>
      </c>
      <c r="I75" s="14">
        <f t="shared" si="2"/>
        <v>42951</v>
      </c>
      <c r="J75" s="297"/>
      <c r="K75" s="297">
        <f t="shared" si="6"/>
        <v>4</v>
      </c>
      <c r="L75" s="11" t="s">
        <v>9</v>
      </c>
      <c r="M75" s="16">
        <f t="shared" si="3"/>
        <v>1</v>
      </c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>
        <v>4</v>
      </c>
      <c r="Z75" s="12"/>
    </row>
    <row r="76" spans="1:26">
      <c r="A76" s="11"/>
      <c r="B76" s="12" t="str">
        <f>IF(A76="","",IFERROR(VLOOKUP(A76,Story!C:D,2,FALSE),""))</f>
        <v/>
      </c>
      <c r="C76" s="13"/>
      <c r="D76" s="11"/>
      <c r="E76" s="12"/>
      <c r="F76" s="13"/>
      <c r="G76" s="11"/>
      <c r="H76" s="14" t="str">
        <f t="shared" si="7"/>
        <v/>
      </c>
      <c r="I76" s="14" t="str">
        <f t="shared" si="2"/>
        <v/>
      </c>
      <c r="J76" s="297"/>
      <c r="K76" s="297">
        <f t="shared" si="6"/>
        <v>0</v>
      </c>
      <c r="L76" s="11" t="s">
        <v>18</v>
      </c>
      <c r="M76" s="16">
        <f t="shared" si="3"/>
        <v>0</v>
      </c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12"/>
    </row>
    <row r="77" spans="1:26">
      <c r="A77" s="11"/>
      <c r="B77" s="12" t="str">
        <f>IF(A77="","",IFERROR(VLOOKUP(A77,Story!C:D,2,FALSE),""))</f>
        <v/>
      </c>
      <c r="C77" s="13"/>
      <c r="D77" s="11"/>
      <c r="E77" s="12"/>
      <c r="F77" s="13"/>
      <c r="G77" s="11"/>
      <c r="H77" s="14" t="str">
        <f t="shared" si="7"/>
        <v/>
      </c>
      <c r="I77" s="14" t="str">
        <f t="shared" si="2"/>
        <v/>
      </c>
      <c r="J77" s="297"/>
      <c r="K77" s="297">
        <f t="shared" si="6"/>
        <v>0</v>
      </c>
      <c r="L77" s="11" t="s">
        <v>18</v>
      </c>
      <c r="M77" s="16">
        <f t="shared" si="3"/>
        <v>0</v>
      </c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12"/>
    </row>
    <row r="78" spans="1:26">
      <c r="A78" s="11"/>
      <c r="B78" s="12" t="str">
        <f>IF(A78="","",IFERROR(VLOOKUP(A78,Story!C:D,2,FALSE),""))</f>
        <v/>
      </c>
      <c r="C78" s="13"/>
      <c r="D78" s="11"/>
      <c r="E78" s="12"/>
      <c r="F78" s="13"/>
      <c r="G78" s="11"/>
      <c r="H78" s="14" t="str">
        <f t="shared" si="7"/>
        <v/>
      </c>
      <c r="I78" s="14" t="str">
        <f t="shared" si="2"/>
        <v/>
      </c>
      <c r="J78" s="297"/>
      <c r="K78" s="297">
        <f t="shared" si="6"/>
        <v>0</v>
      </c>
      <c r="L78" s="11" t="s">
        <v>18</v>
      </c>
      <c r="M78" s="16">
        <f t="shared" si="3"/>
        <v>0</v>
      </c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12"/>
    </row>
    <row r="79" spans="1:26">
      <c r="A79" s="11"/>
      <c r="B79" s="12" t="str">
        <f>IF(A79="","",IFERROR(VLOOKUP(A79,Story!C:D,2,FALSE),""))</f>
        <v/>
      </c>
      <c r="C79" s="13"/>
      <c r="D79" s="11"/>
      <c r="E79" s="12"/>
      <c r="F79" s="13"/>
      <c r="G79" s="11"/>
      <c r="H79" s="14" t="str">
        <f t="shared" si="7"/>
        <v/>
      </c>
      <c r="I79" s="14" t="str">
        <f t="shared" si="2"/>
        <v/>
      </c>
      <c r="J79" s="297"/>
      <c r="K79" s="297">
        <f t="shared" si="6"/>
        <v>0</v>
      </c>
      <c r="L79" s="11" t="s">
        <v>18</v>
      </c>
      <c r="M79" s="16">
        <f t="shared" si="3"/>
        <v>0</v>
      </c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12"/>
    </row>
    <row r="80" spans="1:26">
      <c r="A80" s="11"/>
      <c r="B80" s="12" t="str">
        <f>IF(A80="","",IFERROR(VLOOKUP(A80,Story!C:D,2,FALSE),""))</f>
        <v/>
      </c>
      <c r="C80" s="13"/>
      <c r="D80" s="11"/>
      <c r="E80" s="12"/>
      <c r="F80" s="13"/>
      <c r="G80" s="11"/>
      <c r="H80" s="14" t="str">
        <f t="shared" si="7"/>
        <v/>
      </c>
      <c r="I80" s="14" t="str">
        <f t="shared" si="2"/>
        <v/>
      </c>
      <c r="J80" s="297"/>
      <c r="K80" s="297">
        <f t="shared" si="6"/>
        <v>0</v>
      </c>
      <c r="L80" s="11" t="s">
        <v>18</v>
      </c>
      <c r="M80" s="16">
        <f t="shared" si="3"/>
        <v>0</v>
      </c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12"/>
    </row>
    <row r="81" spans="1:26">
      <c r="A81" s="11"/>
      <c r="B81" s="12" t="str">
        <f>IF(A81="","",IFERROR(VLOOKUP(A81,Story!C:D,2,FALSE),""))</f>
        <v/>
      </c>
      <c r="C81" s="13"/>
      <c r="D81" s="11"/>
      <c r="E81" s="12"/>
      <c r="F81" s="13"/>
      <c r="G81" s="11"/>
      <c r="H81" s="14" t="str">
        <f t="shared" si="7"/>
        <v/>
      </c>
      <c r="I81" s="14" t="str">
        <f t="shared" si="2"/>
        <v/>
      </c>
      <c r="J81" s="297"/>
      <c r="K81" s="297">
        <f t="shared" si="6"/>
        <v>0</v>
      </c>
      <c r="L81" s="11" t="s">
        <v>18</v>
      </c>
      <c r="M81" s="16">
        <f t="shared" si="3"/>
        <v>0</v>
      </c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12"/>
    </row>
    <row r="82" spans="1:26">
      <c r="A82" s="11"/>
      <c r="B82" s="12" t="str">
        <f>IF(A82="","",IFERROR(VLOOKUP(A82,Story!C:D,2,FALSE),""))</f>
        <v/>
      </c>
      <c r="C82" s="13"/>
      <c r="D82" s="11"/>
      <c r="E82" s="12"/>
      <c r="F82" s="13"/>
      <c r="G82" s="11"/>
      <c r="H82" s="14" t="str">
        <f t="shared" si="7"/>
        <v/>
      </c>
      <c r="I82" s="14" t="str">
        <f t="shared" si="2"/>
        <v/>
      </c>
      <c r="J82" s="297"/>
      <c r="K82" s="297">
        <f t="shared" si="6"/>
        <v>0</v>
      </c>
      <c r="L82" s="11" t="s">
        <v>18</v>
      </c>
      <c r="M82" s="16">
        <f>IF(L82="未开始",0,IF(L82="已完成",1, 0.1))</f>
        <v>0</v>
      </c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12"/>
    </row>
    <row r="83" spans="1:26">
      <c r="A83" s="11"/>
      <c r="B83" s="12" t="str">
        <f>IF(A83="","",IFERROR(VLOOKUP(A83,Story!C:D,2,FALSE),""))</f>
        <v/>
      </c>
      <c r="C83" s="13"/>
      <c r="D83" s="11"/>
      <c r="E83" s="12"/>
      <c r="F83" s="13"/>
      <c r="G83" s="11"/>
      <c r="H83" s="14" t="str">
        <f t="shared" si="7"/>
        <v/>
      </c>
      <c r="I83" s="14" t="str">
        <f t="shared" si="2"/>
        <v/>
      </c>
      <c r="J83" s="297"/>
      <c r="K83" s="297">
        <f t="shared" si="6"/>
        <v>0</v>
      </c>
      <c r="L83" s="11" t="s">
        <v>18</v>
      </c>
      <c r="M83" s="16">
        <f t="shared" ref="M83:M90" si="34">IF(L83="未开始",0,IF(L83="已完成",1, 0.1))</f>
        <v>0</v>
      </c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12"/>
    </row>
    <row r="84" spans="1:26">
      <c r="A84" s="11"/>
      <c r="B84" s="12" t="str">
        <f>IF(A84="","",IFERROR(VLOOKUP(A84,Story!C:D,2,FALSE),""))</f>
        <v/>
      </c>
      <c r="C84" s="13"/>
      <c r="D84" s="11"/>
      <c r="E84" s="12"/>
      <c r="F84" s="13"/>
      <c r="G84" s="11"/>
      <c r="H84" s="14" t="str">
        <f t="shared" si="7"/>
        <v/>
      </c>
      <c r="I84" s="14" t="str">
        <f t="shared" si="2"/>
        <v/>
      </c>
      <c r="J84" s="297"/>
      <c r="K84" s="297">
        <f t="shared" si="6"/>
        <v>0</v>
      </c>
      <c r="L84" s="11" t="s">
        <v>18</v>
      </c>
      <c r="M84" s="16">
        <f t="shared" si="34"/>
        <v>0</v>
      </c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12"/>
    </row>
    <row r="85" spans="1:26">
      <c r="A85" s="11"/>
      <c r="B85" s="12" t="str">
        <f>IF(A85="","",IFERROR(VLOOKUP(A85,Story!C:D,2,FALSE),""))</f>
        <v/>
      </c>
      <c r="C85" s="13"/>
      <c r="D85" s="11"/>
      <c r="E85" s="12"/>
      <c r="F85" s="13"/>
      <c r="G85" s="11"/>
      <c r="H85" s="14" t="str">
        <f t="shared" si="7"/>
        <v/>
      </c>
      <c r="I85" s="14" t="str">
        <f t="shared" si="2"/>
        <v/>
      </c>
      <c r="J85" s="297"/>
      <c r="K85" s="297">
        <f t="shared" si="6"/>
        <v>0</v>
      </c>
      <c r="L85" s="11" t="s">
        <v>18</v>
      </c>
      <c r="M85" s="16">
        <f t="shared" si="34"/>
        <v>0</v>
      </c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12"/>
    </row>
    <row r="86" spans="1:26">
      <c r="A86" s="11"/>
      <c r="B86" s="12" t="str">
        <f>IF(A86="","",IFERROR(VLOOKUP(A86,Story!C:D,2,FALSE),""))</f>
        <v/>
      </c>
      <c r="C86" s="13"/>
      <c r="D86" s="11"/>
      <c r="E86" s="12"/>
      <c r="F86" s="13"/>
      <c r="G86" s="11"/>
      <c r="H86" s="14" t="str">
        <f t="shared" si="7"/>
        <v/>
      </c>
      <c r="I86" s="14" t="str">
        <f t="shared" si="2"/>
        <v/>
      </c>
      <c r="J86" s="297"/>
      <c r="K86" s="297">
        <f t="shared" si="6"/>
        <v>0</v>
      </c>
      <c r="L86" s="11" t="s">
        <v>18</v>
      </c>
      <c r="M86" s="16">
        <f t="shared" si="34"/>
        <v>0</v>
      </c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12"/>
    </row>
    <row r="87" spans="1:26">
      <c r="A87" s="11"/>
      <c r="B87" s="12" t="str">
        <f>IF(A87="","",IFERROR(VLOOKUP(A87,Story!C:D,2,FALSE),""))</f>
        <v/>
      </c>
      <c r="C87" s="13"/>
      <c r="D87" s="11"/>
      <c r="E87" s="12"/>
      <c r="F87" s="13"/>
      <c r="G87" s="11"/>
      <c r="H87" s="14" t="str">
        <f t="shared" si="7"/>
        <v/>
      </c>
      <c r="I87" s="14" t="str">
        <f t="shared" si="2"/>
        <v/>
      </c>
      <c r="J87" s="297"/>
      <c r="K87" s="297">
        <f t="shared" si="6"/>
        <v>0</v>
      </c>
      <c r="L87" s="11" t="s">
        <v>18</v>
      </c>
      <c r="M87" s="16">
        <f t="shared" si="34"/>
        <v>0</v>
      </c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12"/>
    </row>
    <row r="88" spans="1:26">
      <c r="A88" s="11"/>
      <c r="B88" s="12" t="str">
        <f>IF(A88="","",IFERROR(VLOOKUP(A88,Story!C:D,2,FALSE),""))</f>
        <v/>
      </c>
      <c r="C88" s="13"/>
      <c r="D88" s="11"/>
      <c r="E88" s="12"/>
      <c r="F88" s="13"/>
      <c r="G88" s="11"/>
      <c r="H88" s="14" t="str">
        <f t="shared" si="7"/>
        <v/>
      </c>
      <c r="I88" s="14" t="str">
        <f t="shared" si="2"/>
        <v/>
      </c>
      <c r="J88" s="297"/>
      <c r="K88" s="297">
        <f t="shared" si="6"/>
        <v>0</v>
      </c>
      <c r="L88" s="11" t="s">
        <v>18</v>
      </c>
      <c r="M88" s="16">
        <f t="shared" si="34"/>
        <v>0</v>
      </c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12"/>
    </row>
    <row r="89" spans="1:26">
      <c r="A89" s="11"/>
      <c r="B89" s="12" t="str">
        <f>IF(A89="","",IFERROR(VLOOKUP(A89,Story!C:D,2,FALSE),""))</f>
        <v/>
      </c>
      <c r="C89" s="13"/>
      <c r="D89" s="11"/>
      <c r="E89" s="12"/>
      <c r="F89" s="13"/>
      <c r="G89" s="11"/>
      <c r="H89" s="14" t="str">
        <f t="shared" si="7"/>
        <v/>
      </c>
      <c r="I89" s="14" t="str">
        <f t="shared" si="2"/>
        <v/>
      </c>
      <c r="J89" s="297"/>
      <c r="K89" s="297">
        <f t="shared" si="6"/>
        <v>0</v>
      </c>
      <c r="L89" s="11" t="s">
        <v>18</v>
      </c>
      <c r="M89" s="16">
        <f t="shared" si="34"/>
        <v>0</v>
      </c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12"/>
    </row>
    <row r="90" spans="1:26">
      <c r="A90" s="11"/>
      <c r="B90" s="12" t="str">
        <f>IF(A90="","",IFERROR(VLOOKUP(A90,Story!C:D,2,FALSE),""))</f>
        <v/>
      </c>
      <c r="C90" s="13"/>
      <c r="D90" s="11"/>
      <c r="E90" s="12"/>
      <c r="F90" s="13"/>
      <c r="G90" s="11"/>
      <c r="H90" s="14" t="str">
        <f t="shared" si="7"/>
        <v/>
      </c>
      <c r="I90" s="14" t="str">
        <f t="shared" ref="I90" si="35">IF(E90="","",IF(H90+J90/8&gt;$I$1,$I$1,H90+J90/8))</f>
        <v/>
      </c>
      <c r="J90" s="297"/>
      <c r="K90" s="297">
        <f t="shared" si="6"/>
        <v>0</v>
      </c>
      <c r="L90" s="11" t="s">
        <v>18</v>
      </c>
      <c r="M90" s="16">
        <f t="shared" si="34"/>
        <v>0</v>
      </c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12"/>
    </row>
    <row r="91" spans="1:26" s="4" customFormat="1">
      <c r="A91" s="540" t="s">
        <v>238</v>
      </c>
      <c r="B91" s="541"/>
      <c r="C91" s="541"/>
      <c r="D91" s="541"/>
      <c r="E91" s="541"/>
      <c r="F91" s="541"/>
      <c r="G91" s="541"/>
      <c r="H91" s="541"/>
      <c r="I91" s="542"/>
      <c r="J91" s="298">
        <f>SUM(J4:J90)</f>
        <v>76</v>
      </c>
      <c r="K91" s="298">
        <f>SUM(K4:K90)</f>
        <v>337.5</v>
      </c>
      <c r="L91" s="574"/>
      <c r="M91" s="575"/>
      <c r="N91" s="290" t="str">
        <f>MID("一二三四五六日",WEEKDAY($H$1,2),1)</f>
        <v>一</v>
      </c>
      <c r="O91" s="290" t="str">
        <f>MID("一二三四五六日",WEEKDAY($H$1+(COLUMN(O90)-COLUMN($N$2)),2),1)</f>
        <v>二</v>
      </c>
      <c r="P91" s="290" t="str">
        <f t="shared" ref="P91:Y91" si="36">MID("一二三四五六日",WEEKDAY($H$1+(COLUMN(P90)-COLUMN($N$2)),2),1)</f>
        <v>三</v>
      </c>
      <c r="Q91" s="290" t="str">
        <f t="shared" si="36"/>
        <v>四</v>
      </c>
      <c r="R91" s="290" t="str">
        <f t="shared" si="36"/>
        <v>五</v>
      </c>
      <c r="S91" s="290" t="str">
        <f t="shared" si="36"/>
        <v>六</v>
      </c>
      <c r="T91" s="290" t="str">
        <f t="shared" si="36"/>
        <v>日</v>
      </c>
      <c r="U91" s="290" t="str">
        <f t="shared" si="36"/>
        <v>一</v>
      </c>
      <c r="V91" s="290" t="str">
        <f t="shared" si="36"/>
        <v>二</v>
      </c>
      <c r="W91" s="290" t="str">
        <f t="shared" si="36"/>
        <v>三</v>
      </c>
      <c r="X91" s="290" t="str">
        <f t="shared" si="36"/>
        <v>四</v>
      </c>
      <c r="Y91" s="290" t="str">
        <f t="shared" si="36"/>
        <v>五</v>
      </c>
      <c r="Z91" s="153"/>
    </row>
    <row r="92" spans="1:26">
      <c r="J92" s="299">
        <f t="shared" ref="J92:K98" si="37">SUMPRODUCT(($F$4:$F$90=K92)*(J$4:J$90))+J$99</f>
        <v>0</v>
      </c>
      <c r="K92" s="299">
        <f t="shared" si="37"/>
        <v>80</v>
      </c>
      <c r="L92" s="582" t="s">
        <v>59</v>
      </c>
      <c r="M92" s="583"/>
      <c r="N92" s="291">
        <f t="shared" ref="N92:Y98" si="38">SUMPRODUCT(($F$4:$F$90=$L92)*(N$4:N$90))+N$99</f>
        <v>8</v>
      </c>
      <c r="O92" s="291">
        <f t="shared" si="38"/>
        <v>8</v>
      </c>
      <c r="P92" s="291">
        <f t="shared" si="38"/>
        <v>8</v>
      </c>
      <c r="Q92" s="291">
        <f t="shared" si="38"/>
        <v>8</v>
      </c>
      <c r="R92" s="291">
        <f t="shared" si="38"/>
        <v>8</v>
      </c>
      <c r="S92" s="291">
        <f t="shared" si="38"/>
        <v>0</v>
      </c>
      <c r="T92" s="291">
        <f t="shared" si="38"/>
        <v>0</v>
      </c>
      <c r="U92" s="291">
        <f t="shared" si="38"/>
        <v>8</v>
      </c>
      <c r="V92" s="291">
        <f t="shared" si="38"/>
        <v>8</v>
      </c>
      <c r="W92" s="291">
        <f t="shared" si="38"/>
        <v>8</v>
      </c>
      <c r="X92" s="291">
        <f t="shared" si="38"/>
        <v>8</v>
      </c>
      <c r="Y92" s="291">
        <f t="shared" si="38"/>
        <v>8</v>
      </c>
    </row>
    <row r="93" spans="1:26">
      <c r="J93" s="299">
        <f t="shared" si="37"/>
        <v>0</v>
      </c>
      <c r="K93" s="299">
        <f t="shared" si="37"/>
        <v>69</v>
      </c>
      <c r="L93" s="582" t="s">
        <v>206</v>
      </c>
      <c r="M93" s="583"/>
      <c r="N93" s="291">
        <f t="shared" si="38"/>
        <v>8</v>
      </c>
      <c r="O93" s="291">
        <f t="shared" si="38"/>
        <v>8</v>
      </c>
      <c r="P93" s="291">
        <f t="shared" si="38"/>
        <v>8</v>
      </c>
      <c r="Q93" s="291">
        <f t="shared" si="38"/>
        <v>10.5</v>
      </c>
      <c r="R93" s="291">
        <f t="shared" si="38"/>
        <v>8</v>
      </c>
      <c r="S93" s="291">
        <f t="shared" si="38"/>
        <v>0</v>
      </c>
      <c r="T93" s="291">
        <f t="shared" si="38"/>
        <v>0</v>
      </c>
      <c r="U93" s="291">
        <f t="shared" si="38"/>
        <v>8</v>
      </c>
      <c r="V93" s="291">
        <f t="shared" si="38"/>
        <v>9.5</v>
      </c>
      <c r="W93" s="291">
        <f t="shared" si="38"/>
        <v>8</v>
      </c>
      <c r="X93" s="291">
        <f t="shared" si="38"/>
        <v>8</v>
      </c>
      <c r="Y93" s="291">
        <f t="shared" si="38"/>
        <v>8</v>
      </c>
    </row>
    <row r="94" spans="1:26">
      <c r="G94" s="105"/>
      <c r="H94" s="105"/>
      <c r="J94" s="299">
        <f t="shared" si="37"/>
        <v>0</v>
      </c>
      <c r="K94" s="299">
        <f t="shared" si="37"/>
        <v>2.5</v>
      </c>
      <c r="L94" s="582" t="s">
        <v>285</v>
      </c>
      <c r="M94" s="583"/>
      <c r="N94" s="291">
        <f t="shared" si="38"/>
        <v>1</v>
      </c>
      <c r="O94" s="291">
        <f t="shared" si="38"/>
        <v>0</v>
      </c>
      <c r="P94" s="291">
        <f t="shared" si="38"/>
        <v>0</v>
      </c>
      <c r="Q94" s="291">
        <f t="shared" si="38"/>
        <v>0</v>
      </c>
      <c r="R94" s="291">
        <f t="shared" si="38"/>
        <v>0</v>
      </c>
      <c r="S94" s="291">
        <f t="shared" si="38"/>
        <v>0</v>
      </c>
      <c r="T94" s="291">
        <f t="shared" si="38"/>
        <v>0</v>
      </c>
      <c r="U94" s="291">
        <f t="shared" si="38"/>
        <v>1.5</v>
      </c>
      <c r="V94" s="291">
        <f t="shared" si="38"/>
        <v>0</v>
      </c>
      <c r="W94" s="291">
        <f t="shared" si="38"/>
        <v>0</v>
      </c>
      <c r="X94" s="291">
        <f t="shared" si="38"/>
        <v>0</v>
      </c>
      <c r="Y94" s="291">
        <f t="shared" si="38"/>
        <v>0</v>
      </c>
    </row>
    <row r="95" spans="1:26">
      <c r="G95" s="105"/>
      <c r="H95" s="105"/>
      <c r="J95" s="299">
        <f t="shared" si="37"/>
        <v>0</v>
      </c>
      <c r="K95" s="299">
        <f t="shared" si="37"/>
        <v>35.5</v>
      </c>
      <c r="L95" s="582" t="s">
        <v>30</v>
      </c>
      <c r="M95" s="583"/>
      <c r="N95" s="291">
        <f t="shared" si="38"/>
        <v>8</v>
      </c>
      <c r="O95" s="291">
        <f t="shared" si="38"/>
        <v>8</v>
      </c>
      <c r="P95" s="291">
        <f t="shared" si="38"/>
        <v>8</v>
      </c>
      <c r="Q95" s="291">
        <f t="shared" si="38"/>
        <v>8</v>
      </c>
      <c r="R95" s="291">
        <f t="shared" si="38"/>
        <v>8</v>
      </c>
      <c r="S95" s="291">
        <f t="shared" si="38"/>
        <v>0</v>
      </c>
      <c r="T95" s="291">
        <f t="shared" si="38"/>
        <v>0</v>
      </c>
      <c r="U95" s="291">
        <f t="shared" si="38"/>
        <v>8</v>
      </c>
      <c r="V95" s="291">
        <f t="shared" si="38"/>
        <v>8</v>
      </c>
      <c r="W95" s="291">
        <f t="shared" si="38"/>
        <v>8</v>
      </c>
      <c r="X95" s="291">
        <f t="shared" si="38"/>
        <v>8</v>
      </c>
      <c r="Y95" s="291">
        <f t="shared" si="38"/>
        <v>8</v>
      </c>
    </row>
    <row r="96" spans="1:26">
      <c r="G96" s="105"/>
      <c r="H96" s="105"/>
      <c r="J96" s="299">
        <f t="shared" si="37"/>
        <v>0</v>
      </c>
      <c r="K96" s="299">
        <f t="shared" si="37"/>
        <v>41.5</v>
      </c>
      <c r="L96" s="582" t="s">
        <v>233</v>
      </c>
      <c r="M96" s="583"/>
      <c r="N96" s="291">
        <f t="shared" si="38"/>
        <v>8</v>
      </c>
      <c r="O96" s="291">
        <f t="shared" si="38"/>
        <v>8</v>
      </c>
      <c r="P96" s="291">
        <f t="shared" si="38"/>
        <v>8</v>
      </c>
      <c r="Q96" s="291">
        <f t="shared" si="38"/>
        <v>8</v>
      </c>
      <c r="R96" s="291">
        <f t="shared" si="38"/>
        <v>8</v>
      </c>
      <c r="S96" s="291">
        <f t="shared" si="38"/>
        <v>0</v>
      </c>
      <c r="T96" s="291">
        <f t="shared" si="38"/>
        <v>7</v>
      </c>
      <c r="U96" s="291">
        <f t="shared" si="38"/>
        <v>8</v>
      </c>
      <c r="V96" s="291">
        <f t="shared" si="38"/>
        <v>8</v>
      </c>
      <c r="W96" s="291">
        <f t="shared" si="38"/>
        <v>8</v>
      </c>
      <c r="X96" s="291">
        <f t="shared" si="38"/>
        <v>8</v>
      </c>
      <c r="Y96" s="291">
        <f t="shared" si="38"/>
        <v>8</v>
      </c>
    </row>
    <row r="97" spans="7:25">
      <c r="G97" s="105"/>
      <c r="H97" s="105"/>
      <c r="J97" s="299">
        <f t="shared" si="37"/>
        <v>0</v>
      </c>
      <c r="K97" s="299">
        <f t="shared" si="37"/>
        <v>57.5</v>
      </c>
      <c r="L97" s="582" t="s">
        <v>858</v>
      </c>
      <c r="M97" s="583"/>
      <c r="N97" s="291">
        <f t="shared" si="38"/>
        <v>8</v>
      </c>
      <c r="O97" s="291">
        <f t="shared" si="38"/>
        <v>8</v>
      </c>
      <c r="P97" s="291">
        <f t="shared" si="38"/>
        <v>8</v>
      </c>
      <c r="Q97" s="291">
        <f t="shared" si="38"/>
        <v>8</v>
      </c>
      <c r="R97" s="291">
        <f t="shared" si="38"/>
        <v>8</v>
      </c>
      <c r="S97" s="291">
        <f t="shared" si="38"/>
        <v>0</v>
      </c>
      <c r="T97" s="291">
        <f t="shared" si="38"/>
        <v>0</v>
      </c>
      <c r="U97" s="291">
        <f t="shared" si="38"/>
        <v>8</v>
      </c>
      <c r="V97" s="291">
        <f t="shared" si="38"/>
        <v>8</v>
      </c>
      <c r="W97" s="291">
        <f t="shared" si="38"/>
        <v>8</v>
      </c>
      <c r="X97" s="291">
        <f t="shared" si="38"/>
        <v>8</v>
      </c>
      <c r="Y97" s="291">
        <f t="shared" si="38"/>
        <v>8</v>
      </c>
    </row>
    <row r="98" spans="7:25">
      <c r="G98" s="105"/>
      <c r="H98" s="105"/>
      <c r="J98" s="299">
        <f t="shared" si="37"/>
        <v>0</v>
      </c>
      <c r="K98" s="299">
        <f t="shared" si="37"/>
        <v>66.5</v>
      </c>
      <c r="L98" s="582" t="s">
        <v>77</v>
      </c>
      <c r="M98" s="583"/>
      <c r="N98" s="291">
        <f t="shared" si="38"/>
        <v>8</v>
      </c>
      <c r="O98" s="291">
        <f t="shared" si="38"/>
        <v>8</v>
      </c>
      <c r="P98" s="291">
        <f t="shared" si="38"/>
        <v>8</v>
      </c>
      <c r="Q98" s="291">
        <f t="shared" si="38"/>
        <v>8</v>
      </c>
      <c r="R98" s="291">
        <f t="shared" si="38"/>
        <v>8</v>
      </c>
      <c r="S98" s="291">
        <f t="shared" si="38"/>
        <v>0</v>
      </c>
      <c r="T98" s="291">
        <f t="shared" si="38"/>
        <v>0</v>
      </c>
      <c r="U98" s="291">
        <f t="shared" si="38"/>
        <v>8.5</v>
      </c>
      <c r="V98" s="291">
        <f t="shared" si="38"/>
        <v>8</v>
      </c>
      <c r="W98" s="291">
        <f t="shared" si="38"/>
        <v>8</v>
      </c>
      <c r="X98" s="291">
        <f t="shared" si="38"/>
        <v>8</v>
      </c>
      <c r="Y98" s="291">
        <f t="shared" si="38"/>
        <v>8</v>
      </c>
    </row>
    <row r="99" spans="7:25">
      <c r="G99" s="105"/>
      <c r="H99" s="105"/>
      <c r="J99" s="299">
        <f>SUMPRODUCT(($F$4:$F$90=K99)*(J$4:J$90))</f>
        <v>0</v>
      </c>
      <c r="K99" s="299">
        <f>SUMPRODUCT(($F$4:$F$90=L99)*(K$4:K$90))</f>
        <v>2.5</v>
      </c>
      <c r="L99" s="582" t="s">
        <v>82</v>
      </c>
      <c r="M99" s="583"/>
      <c r="N99" s="291">
        <f t="shared" ref="N99:Y99" si="39">SUMPRODUCT(($F$4:$F$90=$L99)*(N$4:N$90))</f>
        <v>1</v>
      </c>
      <c r="O99" s="291">
        <f t="shared" si="39"/>
        <v>0</v>
      </c>
      <c r="P99" s="291">
        <f t="shared" si="39"/>
        <v>0</v>
      </c>
      <c r="Q99" s="291">
        <f t="shared" si="39"/>
        <v>0</v>
      </c>
      <c r="R99" s="291">
        <f t="shared" si="39"/>
        <v>0</v>
      </c>
      <c r="S99" s="291">
        <f t="shared" si="39"/>
        <v>0</v>
      </c>
      <c r="T99" s="291">
        <f t="shared" si="39"/>
        <v>0</v>
      </c>
      <c r="U99" s="291">
        <f t="shared" si="39"/>
        <v>1.5</v>
      </c>
      <c r="V99" s="291">
        <f t="shared" si="39"/>
        <v>0</v>
      </c>
      <c r="W99" s="291">
        <f t="shared" si="39"/>
        <v>0</v>
      </c>
      <c r="X99" s="291">
        <f t="shared" si="39"/>
        <v>0</v>
      </c>
      <c r="Y99" s="291">
        <f t="shared" si="39"/>
        <v>0</v>
      </c>
    </row>
    <row r="100" spans="7:25">
      <c r="G100" s="105"/>
      <c r="H100" s="105"/>
      <c r="L100" s="581" t="s">
        <v>625</v>
      </c>
      <c r="M100" s="104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</row>
    <row r="101" spans="7:25">
      <c r="G101" s="105"/>
      <c r="H101" s="105"/>
      <c r="L101" s="581"/>
      <c r="M101" s="104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</row>
    <row r="102" spans="7:25">
      <c r="G102" s="105"/>
      <c r="H102" s="105"/>
      <c r="L102" s="581"/>
      <c r="M102" s="104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</row>
    <row r="103" spans="7:25">
      <c r="L103" s="581"/>
      <c r="M103" s="104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</row>
    <row r="104" spans="7:25">
      <c r="L104" s="581"/>
      <c r="M104" s="104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</row>
    <row r="105" spans="7:25">
      <c r="L105" s="581"/>
      <c r="M105" s="104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</row>
    <row r="106" spans="7:25"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</row>
    <row r="107" spans="7:25">
      <c r="P107" s="294"/>
      <c r="Q107" s="294"/>
      <c r="R107" s="294"/>
      <c r="S107" s="294"/>
      <c r="T107" s="294"/>
      <c r="U107" s="294"/>
      <c r="V107" s="294"/>
      <c r="W107" s="294"/>
      <c r="X107" s="294"/>
    </row>
    <row r="108" spans="7:25">
      <c r="P108" s="294"/>
      <c r="Q108" s="294"/>
      <c r="R108" s="294"/>
      <c r="S108" s="294"/>
      <c r="T108" s="294"/>
      <c r="U108" s="294"/>
      <c r="V108" s="294"/>
      <c r="W108" s="294"/>
      <c r="X108" s="294"/>
    </row>
    <row r="109" spans="7:25">
      <c r="P109" s="294"/>
      <c r="Q109" s="294"/>
      <c r="R109" s="294"/>
      <c r="S109" s="294"/>
      <c r="T109" s="294"/>
      <c r="U109" s="294"/>
      <c r="V109" s="294"/>
      <c r="W109" s="294"/>
      <c r="X109" s="294"/>
    </row>
    <row r="110" spans="7:25">
      <c r="P110" s="294"/>
      <c r="Q110" s="294"/>
      <c r="R110" s="294"/>
      <c r="S110" s="294"/>
      <c r="T110" s="294"/>
      <c r="U110" s="294"/>
      <c r="V110" s="294"/>
      <c r="W110" s="294"/>
      <c r="X110" s="294"/>
    </row>
    <row r="111" spans="7:25"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</row>
    <row r="112" spans="7:25"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</row>
    <row r="113" spans="1:36"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</row>
    <row r="114" spans="1:36" s="5" customFormat="1">
      <c r="A114"/>
      <c r="B114"/>
      <c r="D114"/>
      <c r="E114"/>
      <c r="G114"/>
      <c r="H114"/>
      <c r="I114"/>
      <c r="J114" s="294"/>
      <c r="K114" s="294"/>
      <c r="L114"/>
      <c r="M11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6"/>
      <c r="Y114" s="296"/>
      <c r="Z114"/>
      <c r="AA114"/>
      <c r="AB114"/>
      <c r="AC114"/>
      <c r="AD114"/>
      <c r="AE114"/>
      <c r="AF114"/>
      <c r="AG114"/>
      <c r="AH114"/>
      <c r="AI114"/>
      <c r="AJ114"/>
    </row>
    <row r="115" spans="1:36"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</row>
    <row r="116" spans="1:36"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</row>
    <row r="117" spans="1:36"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</row>
    <row r="118" spans="1:36"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</row>
    <row r="119" spans="1:36"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</row>
    <row r="120" spans="1:36"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</row>
    <row r="121" spans="1:36"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</row>
    <row r="122" spans="1:36"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</row>
    <row r="123" spans="1:36">
      <c r="N123" s="294"/>
      <c r="O123" s="294"/>
      <c r="P123" s="294"/>
      <c r="Q123" s="294"/>
      <c r="R123" s="294"/>
      <c r="S123" s="294"/>
      <c r="T123" s="294"/>
      <c r="U123" s="294"/>
      <c r="V123" s="294"/>
    </row>
    <row r="124" spans="1:36">
      <c r="N124" s="294"/>
      <c r="O124" s="294"/>
      <c r="P124" s="294"/>
      <c r="Q124" s="294"/>
      <c r="R124" s="294"/>
      <c r="S124" s="294"/>
      <c r="T124" s="294"/>
      <c r="U124" s="294"/>
      <c r="V124" s="294"/>
    </row>
    <row r="125" spans="1:36">
      <c r="N125" s="294"/>
      <c r="O125" s="294"/>
      <c r="P125" s="294"/>
      <c r="Q125" s="294"/>
      <c r="R125" s="294"/>
      <c r="S125" s="294"/>
      <c r="T125" s="294"/>
      <c r="U125" s="294"/>
      <c r="V125" s="294"/>
    </row>
    <row r="126" spans="1:36">
      <c r="N126" s="294"/>
      <c r="O126" s="294"/>
      <c r="P126" s="294"/>
      <c r="Q126" s="294"/>
      <c r="R126" s="294"/>
      <c r="S126" s="294"/>
      <c r="T126" s="294"/>
      <c r="U126" s="294"/>
      <c r="V126" s="294"/>
    </row>
    <row r="127" spans="1:36">
      <c r="N127" s="294"/>
      <c r="O127" s="294"/>
      <c r="P127" s="294"/>
      <c r="Q127" s="294"/>
      <c r="R127" s="294"/>
      <c r="S127" s="294"/>
      <c r="T127" s="294"/>
      <c r="U127" s="294"/>
      <c r="V127" s="294"/>
    </row>
    <row r="128" spans="1:36">
      <c r="N128" s="294"/>
      <c r="O128" s="294"/>
      <c r="P128" s="294"/>
      <c r="Q128" s="294"/>
      <c r="R128" s="294"/>
      <c r="S128" s="294"/>
      <c r="T128" s="294"/>
      <c r="U128" s="294"/>
      <c r="V128" s="294"/>
    </row>
    <row r="129" spans="14:22">
      <c r="N129" s="294"/>
      <c r="O129" s="294"/>
      <c r="P129" s="294"/>
      <c r="Q129" s="294"/>
      <c r="R129" s="294"/>
      <c r="S129" s="294"/>
      <c r="T129" s="294"/>
      <c r="U129" s="294"/>
      <c r="V129" s="294"/>
    </row>
    <row r="130" spans="14:22">
      <c r="N130" s="294"/>
      <c r="O130" s="294"/>
      <c r="P130" s="294"/>
      <c r="Q130" s="294"/>
      <c r="R130" s="294"/>
      <c r="S130" s="294"/>
      <c r="T130" s="294"/>
      <c r="U130" s="294"/>
      <c r="V130" s="294"/>
    </row>
    <row r="131" spans="14:22">
      <c r="N131" s="294"/>
      <c r="O131" s="294"/>
      <c r="P131" s="294"/>
      <c r="Q131" s="294"/>
      <c r="R131" s="294"/>
      <c r="S131" s="294"/>
      <c r="T131" s="294"/>
      <c r="U131" s="294"/>
      <c r="V131" s="294"/>
    </row>
    <row r="132" spans="14:22">
      <c r="N132" s="294"/>
      <c r="O132" s="294"/>
      <c r="P132" s="294"/>
      <c r="Q132" s="294"/>
      <c r="R132" s="294"/>
      <c r="S132" s="294"/>
      <c r="T132" s="294"/>
      <c r="U132" s="294"/>
      <c r="V132" s="294"/>
    </row>
    <row r="133" spans="14:22">
      <c r="N133" s="294"/>
      <c r="O133" s="294"/>
      <c r="P133" s="294"/>
      <c r="Q133" s="294"/>
      <c r="R133" s="294"/>
      <c r="S133" s="294"/>
      <c r="T133" s="294"/>
      <c r="U133" s="294"/>
      <c r="V133" s="294"/>
    </row>
    <row r="134" spans="14:22">
      <c r="N134" s="294"/>
      <c r="O134" s="294"/>
      <c r="P134" s="294"/>
      <c r="Q134" s="294"/>
      <c r="R134" s="294"/>
      <c r="S134" s="294"/>
      <c r="T134" s="294"/>
      <c r="U134" s="294"/>
      <c r="V134" s="294"/>
    </row>
    <row r="135" spans="14:22">
      <c r="N135" s="294"/>
      <c r="O135" s="294"/>
      <c r="P135" s="294"/>
      <c r="Q135" s="294"/>
      <c r="R135" s="294"/>
      <c r="S135" s="294"/>
      <c r="T135" s="294"/>
      <c r="U135" s="294"/>
    </row>
    <row r="136" spans="14:22">
      <c r="N136" s="294"/>
      <c r="O136" s="294"/>
      <c r="P136" s="294"/>
      <c r="Q136" s="294"/>
      <c r="R136" s="294"/>
      <c r="S136" s="294"/>
      <c r="T136" s="294"/>
      <c r="U136" s="294"/>
    </row>
    <row r="137" spans="14:22">
      <c r="N137" s="294"/>
      <c r="O137" s="294"/>
      <c r="P137" s="294"/>
      <c r="Q137" s="294"/>
      <c r="R137" s="294"/>
      <c r="S137" s="294"/>
      <c r="T137" s="294"/>
      <c r="U137" s="294"/>
    </row>
    <row r="138" spans="14:22">
      <c r="N138" s="294"/>
      <c r="O138" s="294"/>
      <c r="P138" s="294"/>
      <c r="Q138" s="294"/>
      <c r="R138" s="294"/>
      <c r="S138" s="294"/>
      <c r="T138" s="294"/>
      <c r="U138" s="294"/>
    </row>
    <row r="139" spans="14:22">
      <c r="N139" s="294"/>
      <c r="O139" s="294"/>
      <c r="P139" s="294"/>
      <c r="Q139" s="294"/>
      <c r="R139" s="294"/>
      <c r="S139" s="294"/>
      <c r="T139" s="294"/>
      <c r="U139" s="294"/>
    </row>
    <row r="140" spans="14:22">
      <c r="N140" s="294"/>
      <c r="O140" s="294"/>
      <c r="P140" s="294"/>
      <c r="Q140" s="294"/>
      <c r="R140" s="294"/>
      <c r="S140" s="294"/>
      <c r="T140" s="294"/>
      <c r="U140" s="294"/>
    </row>
    <row r="141" spans="14:22">
      <c r="N141" s="294"/>
      <c r="O141" s="294"/>
      <c r="P141" s="294"/>
      <c r="Q141" s="294"/>
      <c r="R141" s="294"/>
      <c r="S141" s="294"/>
      <c r="T141" s="294"/>
      <c r="U141" s="294"/>
    </row>
    <row r="142" spans="14:22">
      <c r="N142" s="294"/>
      <c r="O142" s="294"/>
      <c r="P142" s="294"/>
      <c r="Q142" s="294"/>
      <c r="R142" s="294"/>
      <c r="S142" s="294"/>
      <c r="T142" s="294"/>
      <c r="U142" s="294"/>
    </row>
    <row r="143" spans="14:22">
      <c r="N143" s="294"/>
      <c r="O143" s="294"/>
      <c r="P143" s="294"/>
      <c r="Q143" s="294"/>
      <c r="R143" s="294"/>
      <c r="S143" s="294"/>
      <c r="T143" s="294"/>
      <c r="U143" s="294"/>
    </row>
    <row r="144" spans="14:22">
      <c r="N144" s="294"/>
      <c r="O144" s="294"/>
      <c r="P144" s="294"/>
      <c r="Q144" s="294"/>
      <c r="R144" s="294"/>
      <c r="S144" s="294"/>
      <c r="T144" s="294"/>
      <c r="U144" s="294"/>
    </row>
    <row r="145" spans="14:21">
      <c r="N145" s="294"/>
      <c r="O145" s="294"/>
      <c r="P145" s="294"/>
      <c r="Q145" s="294"/>
      <c r="R145" s="294"/>
      <c r="S145" s="294"/>
      <c r="T145" s="294"/>
      <c r="U145" s="294"/>
    </row>
    <row r="146" spans="14:21">
      <c r="N146" s="294"/>
      <c r="O146" s="294"/>
      <c r="P146" s="294"/>
      <c r="Q146" s="294"/>
      <c r="R146" s="294"/>
      <c r="S146" s="294"/>
      <c r="T146" s="294"/>
      <c r="U146" s="294"/>
    </row>
    <row r="147" spans="14:21">
      <c r="N147" s="294"/>
      <c r="O147" s="294"/>
      <c r="P147" s="294"/>
      <c r="Q147" s="294"/>
      <c r="R147" s="294"/>
      <c r="S147" s="294"/>
      <c r="T147" s="294"/>
    </row>
    <row r="148" spans="14:21">
      <c r="N148" s="294"/>
      <c r="O148" s="294"/>
      <c r="P148" s="294"/>
      <c r="Q148" s="294"/>
      <c r="R148" s="294"/>
      <c r="S148" s="294"/>
      <c r="T148" s="294"/>
    </row>
    <row r="149" spans="14:21">
      <c r="N149" s="294"/>
      <c r="O149" s="294"/>
      <c r="P149" s="294"/>
      <c r="Q149" s="294"/>
      <c r="R149" s="294"/>
      <c r="S149" s="294"/>
      <c r="T149" s="294"/>
    </row>
    <row r="150" spans="14:21">
      <c r="N150" s="294"/>
      <c r="O150" s="294"/>
      <c r="P150" s="294"/>
      <c r="Q150" s="294"/>
      <c r="R150" s="294"/>
      <c r="S150" s="294"/>
      <c r="T150" s="294"/>
    </row>
    <row r="151" spans="14:21">
      <c r="N151" s="294"/>
      <c r="O151" s="294"/>
      <c r="P151" s="294"/>
      <c r="Q151" s="294"/>
      <c r="R151" s="294"/>
      <c r="S151" s="294"/>
      <c r="T151" s="294"/>
    </row>
    <row r="152" spans="14:21">
      <c r="N152" s="294"/>
      <c r="O152" s="294"/>
      <c r="P152" s="294"/>
      <c r="Q152" s="294"/>
      <c r="R152" s="294"/>
      <c r="S152" s="294"/>
      <c r="T152" s="294"/>
    </row>
    <row r="153" spans="14:21">
      <c r="N153" s="294"/>
      <c r="O153" s="294"/>
      <c r="P153" s="294"/>
      <c r="Q153" s="294"/>
      <c r="R153" s="294"/>
      <c r="S153" s="294"/>
      <c r="T153" s="294"/>
    </row>
    <row r="154" spans="14:21">
      <c r="N154" s="294"/>
      <c r="O154" s="294"/>
      <c r="P154" s="294"/>
      <c r="Q154" s="294"/>
      <c r="R154" s="294"/>
      <c r="S154" s="294"/>
      <c r="T154" s="294"/>
    </row>
    <row r="155" spans="14:21">
      <c r="N155" s="294"/>
      <c r="O155" s="294"/>
      <c r="P155" s="294"/>
      <c r="Q155" s="294"/>
      <c r="R155" s="294"/>
      <c r="S155" s="294"/>
      <c r="T155" s="294"/>
    </row>
    <row r="156" spans="14:21">
      <c r="N156" s="294"/>
      <c r="O156" s="294"/>
      <c r="P156" s="294"/>
      <c r="Q156" s="294"/>
      <c r="R156" s="294"/>
      <c r="S156" s="294"/>
      <c r="T156" s="294"/>
    </row>
    <row r="157" spans="14:21">
      <c r="N157" s="294"/>
      <c r="O157" s="294"/>
      <c r="P157" s="294"/>
      <c r="Q157" s="294"/>
      <c r="R157" s="294"/>
      <c r="S157" s="294"/>
      <c r="T157" s="294"/>
    </row>
    <row r="158" spans="14:21">
      <c r="N158" s="294"/>
      <c r="O158" s="294"/>
      <c r="P158" s="294"/>
      <c r="Q158" s="294"/>
      <c r="R158" s="294"/>
      <c r="S158" s="294"/>
      <c r="T158" s="294"/>
    </row>
    <row r="159" spans="14:21">
      <c r="N159" s="294"/>
      <c r="O159" s="294"/>
      <c r="P159" s="294"/>
      <c r="Q159" s="294"/>
      <c r="R159" s="294"/>
      <c r="S159" s="294"/>
      <c r="T159" s="294"/>
    </row>
    <row r="160" spans="14:21">
      <c r="N160" s="294"/>
      <c r="O160" s="294"/>
      <c r="P160" s="294"/>
      <c r="Q160" s="294"/>
      <c r="R160" s="294"/>
      <c r="S160" s="294"/>
      <c r="T160" s="294"/>
    </row>
    <row r="161" spans="14:20">
      <c r="N161" s="294"/>
      <c r="O161" s="294"/>
      <c r="P161" s="294"/>
      <c r="Q161" s="294"/>
      <c r="R161" s="294"/>
      <c r="S161" s="294"/>
      <c r="T161" s="294"/>
    </row>
    <row r="162" spans="14:20">
      <c r="N162" s="294"/>
      <c r="O162" s="294"/>
      <c r="P162" s="294"/>
      <c r="Q162" s="294"/>
      <c r="R162" s="294"/>
      <c r="S162" s="294"/>
      <c r="T162" s="294"/>
    </row>
    <row r="163" spans="14:20">
      <c r="N163" s="294"/>
      <c r="O163" s="294"/>
      <c r="P163" s="294"/>
      <c r="Q163" s="294"/>
      <c r="R163" s="294"/>
      <c r="S163" s="294"/>
      <c r="T163" s="294"/>
    </row>
    <row r="164" spans="14:20">
      <c r="N164" s="294"/>
      <c r="O164" s="294"/>
      <c r="P164" s="294"/>
      <c r="Q164" s="294"/>
      <c r="R164" s="294"/>
      <c r="S164" s="294"/>
      <c r="T164" s="294"/>
    </row>
    <row r="165" spans="14:20">
      <c r="N165" s="294"/>
      <c r="O165" s="294"/>
      <c r="P165" s="294"/>
      <c r="Q165" s="294"/>
      <c r="R165" s="294"/>
      <c r="S165" s="294"/>
      <c r="T165" s="294"/>
    </row>
    <row r="166" spans="14:20">
      <c r="N166" s="294"/>
      <c r="O166" s="294"/>
      <c r="P166" s="294"/>
      <c r="Q166" s="294"/>
      <c r="R166" s="294"/>
      <c r="S166" s="294"/>
      <c r="T166" s="294"/>
    </row>
    <row r="167" spans="14:20">
      <c r="N167" s="294"/>
      <c r="O167" s="294"/>
      <c r="P167" s="294"/>
      <c r="Q167" s="294"/>
      <c r="R167" s="294"/>
      <c r="S167" s="294"/>
      <c r="T167" s="294"/>
    </row>
    <row r="168" spans="14:20">
      <c r="N168" s="294"/>
      <c r="O168" s="294"/>
      <c r="P168" s="294"/>
      <c r="Q168" s="294"/>
      <c r="R168" s="294"/>
      <c r="S168" s="294"/>
      <c r="T168" s="294"/>
    </row>
    <row r="169" spans="14:20">
      <c r="N169" s="294"/>
      <c r="O169" s="294"/>
      <c r="P169" s="294"/>
      <c r="Q169" s="294"/>
      <c r="R169" s="294"/>
      <c r="S169" s="294"/>
      <c r="T169" s="294"/>
    </row>
    <row r="170" spans="14:20">
      <c r="N170" s="294"/>
      <c r="O170" s="294"/>
      <c r="P170" s="294"/>
      <c r="Q170" s="294"/>
      <c r="R170" s="294"/>
      <c r="S170" s="294"/>
      <c r="T170" s="294"/>
    </row>
    <row r="171" spans="14:20">
      <c r="N171" s="294"/>
      <c r="O171" s="294"/>
      <c r="P171" s="294"/>
      <c r="Q171" s="294"/>
      <c r="R171" s="294"/>
      <c r="S171" s="294"/>
      <c r="T171" s="294"/>
    </row>
    <row r="172" spans="14:20">
      <c r="N172" s="294"/>
      <c r="O172" s="294"/>
      <c r="P172" s="294"/>
      <c r="Q172" s="294"/>
      <c r="R172" s="294"/>
      <c r="S172" s="294"/>
      <c r="T172" s="294"/>
    </row>
    <row r="173" spans="14:20">
      <c r="N173" s="294"/>
      <c r="O173" s="294"/>
      <c r="P173" s="294"/>
      <c r="Q173" s="294"/>
      <c r="R173" s="294"/>
      <c r="S173" s="294"/>
      <c r="T173" s="294"/>
    </row>
    <row r="174" spans="14:20">
      <c r="N174" s="294"/>
      <c r="O174" s="294"/>
      <c r="P174" s="294"/>
      <c r="Q174" s="294"/>
      <c r="R174" s="294"/>
      <c r="S174" s="294"/>
      <c r="T174" s="294"/>
    </row>
    <row r="175" spans="14:20">
      <c r="N175" s="294"/>
      <c r="O175" s="294"/>
      <c r="P175" s="294"/>
      <c r="Q175" s="294"/>
      <c r="R175" s="294"/>
      <c r="S175" s="294"/>
      <c r="T175" s="294"/>
    </row>
    <row r="176" spans="14:20">
      <c r="N176" s="294"/>
      <c r="O176" s="294"/>
      <c r="P176" s="294"/>
      <c r="Q176" s="294"/>
      <c r="R176" s="294"/>
      <c r="S176" s="294"/>
      <c r="T176" s="294"/>
    </row>
    <row r="177" spans="14:20">
      <c r="N177" s="294"/>
      <c r="O177" s="294"/>
      <c r="P177" s="294"/>
      <c r="Q177" s="294"/>
      <c r="R177" s="294"/>
      <c r="S177" s="294"/>
      <c r="T177" s="294"/>
    </row>
    <row r="178" spans="14:20">
      <c r="N178" s="294"/>
      <c r="O178" s="294"/>
      <c r="P178" s="294"/>
      <c r="Q178" s="294"/>
      <c r="R178" s="294"/>
      <c r="S178" s="294"/>
      <c r="T178" s="294"/>
    </row>
    <row r="179" spans="14:20">
      <c r="N179" s="294"/>
      <c r="O179" s="294"/>
      <c r="P179" s="294"/>
      <c r="Q179" s="294"/>
      <c r="R179" s="294"/>
      <c r="S179" s="294"/>
      <c r="T179" s="294"/>
    </row>
    <row r="180" spans="14:20">
      <c r="N180" s="294"/>
      <c r="O180" s="294"/>
      <c r="P180" s="294"/>
      <c r="Q180" s="294"/>
      <c r="R180" s="294"/>
      <c r="S180" s="294"/>
      <c r="T180" s="294"/>
    </row>
    <row r="181" spans="14:20">
      <c r="N181" s="294"/>
      <c r="O181" s="294"/>
      <c r="P181" s="294"/>
      <c r="Q181" s="294"/>
      <c r="R181" s="294"/>
      <c r="S181" s="294"/>
      <c r="T181" s="294"/>
    </row>
    <row r="182" spans="14:20">
      <c r="N182" s="294"/>
      <c r="O182" s="294"/>
      <c r="P182" s="294"/>
      <c r="Q182" s="294"/>
      <c r="R182" s="294"/>
      <c r="S182" s="294"/>
      <c r="T182" s="294"/>
    </row>
    <row r="183" spans="14:20">
      <c r="N183" s="294"/>
      <c r="O183" s="294"/>
      <c r="P183" s="294"/>
      <c r="Q183" s="294"/>
      <c r="R183" s="294"/>
      <c r="S183" s="294"/>
      <c r="T183" s="294"/>
    </row>
    <row r="184" spans="14:20">
      <c r="N184" s="294"/>
      <c r="O184" s="294"/>
      <c r="P184" s="294"/>
      <c r="Q184" s="294"/>
      <c r="R184" s="294"/>
      <c r="S184" s="294"/>
      <c r="T184" s="294"/>
    </row>
    <row r="185" spans="14:20">
      <c r="N185" s="294"/>
      <c r="O185" s="294"/>
      <c r="P185" s="294"/>
      <c r="Q185" s="294"/>
      <c r="R185" s="294"/>
      <c r="S185" s="294"/>
      <c r="T185" s="294"/>
    </row>
    <row r="186" spans="14:20">
      <c r="N186" s="294"/>
      <c r="O186" s="294"/>
      <c r="P186" s="294"/>
      <c r="Q186" s="294"/>
      <c r="R186" s="294"/>
      <c r="S186" s="294"/>
      <c r="T186" s="294"/>
    </row>
    <row r="187" spans="14:20">
      <c r="N187" s="294"/>
      <c r="O187" s="294"/>
      <c r="P187" s="294"/>
      <c r="Q187" s="294"/>
      <c r="R187" s="294"/>
      <c r="S187" s="294"/>
      <c r="T187" s="294"/>
    </row>
    <row r="188" spans="14:20">
      <c r="N188" s="294"/>
      <c r="O188" s="294"/>
      <c r="P188" s="294"/>
      <c r="Q188" s="294"/>
      <c r="R188" s="294"/>
      <c r="S188" s="294"/>
      <c r="T188" s="294"/>
    </row>
    <row r="189" spans="14:20">
      <c r="N189" s="294"/>
      <c r="O189" s="294"/>
      <c r="P189" s="294"/>
      <c r="Q189" s="294"/>
      <c r="R189" s="294"/>
      <c r="S189" s="294"/>
      <c r="T189" s="294"/>
    </row>
    <row r="190" spans="14:20">
      <c r="N190" s="294"/>
      <c r="O190" s="294"/>
      <c r="P190" s="294"/>
      <c r="Q190" s="294"/>
      <c r="R190" s="294"/>
      <c r="S190" s="294"/>
      <c r="T190" s="294"/>
    </row>
    <row r="191" spans="14:20">
      <c r="N191" s="294"/>
      <c r="O191" s="294"/>
      <c r="P191" s="294"/>
      <c r="Q191" s="294"/>
      <c r="R191" s="294"/>
      <c r="S191" s="294"/>
      <c r="T191" s="294"/>
    </row>
    <row r="192" spans="14:20">
      <c r="N192" s="294"/>
      <c r="O192" s="294"/>
      <c r="P192" s="294"/>
      <c r="Q192" s="294"/>
      <c r="R192" s="294"/>
      <c r="S192" s="294"/>
      <c r="T192" s="294"/>
    </row>
    <row r="193" spans="14:20">
      <c r="N193" s="294"/>
      <c r="O193" s="294"/>
      <c r="P193" s="294"/>
      <c r="Q193" s="294"/>
      <c r="R193" s="294"/>
      <c r="S193" s="294"/>
      <c r="T193" s="294"/>
    </row>
    <row r="194" spans="14:20">
      <c r="N194" s="294"/>
      <c r="O194" s="294"/>
      <c r="P194" s="294"/>
      <c r="Q194" s="294"/>
      <c r="R194" s="294"/>
      <c r="S194" s="294"/>
    </row>
    <row r="195" spans="14:20">
      <c r="N195" s="294"/>
      <c r="O195" s="294"/>
      <c r="P195" s="294"/>
      <c r="Q195" s="294"/>
      <c r="R195" s="294"/>
      <c r="S195" s="294"/>
    </row>
    <row r="196" spans="14:20">
      <c r="N196" s="294"/>
      <c r="O196" s="294"/>
      <c r="P196" s="294"/>
      <c r="Q196" s="294"/>
      <c r="R196" s="294"/>
      <c r="S196" s="294"/>
    </row>
    <row r="197" spans="14:20">
      <c r="N197" s="294"/>
      <c r="O197" s="294"/>
      <c r="P197" s="294"/>
      <c r="Q197" s="294"/>
      <c r="R197" s="294"/>
      <c r="S197" s="294"/>
    </row>
    <row r="198" spans="14:20">
      <c r="N198" s="294"/>
      <c r="O198" s="294"/>
      <c r="P198" s="294"/>
      <c r="Q198" s="294"/>
      <c r="R198" s="294"/>
      <c r="S198" s="294"/>
    </row>
    <row r="199" spans="14:20">
      <c r="N199" s="294"/>
      <c r="O199" s="294"/>
      <c r="P199" s="294"/>
      <c r="Q199" s="294"/>
      <c r="R199" s="294"/>
      <c r="S199" s="294"/>
    </row>
    <row r="200" spans="14:20">
      <c r="N200" s="294"/>
      <c r="O200" s="294"/>
      <c r="P200" s="294"/>
      <c r="Q200" s="294"/>
      <c r="R200" s="294"/>
      <c r="S200" s="294"/>
    </row>
    <row r="201" spans="14:20">
      <c r="N201" s="294"/>
      <c r="O201" s="294"/>
      <c r="P201" s="294"/>
      <c r="Q201" s="294"/>
      <c r="R201" s="294"/>
      <c r="S201" s="294"/>
    </row>
    <row r="202" spans="14:20">
      <c r="N202" s="294"/>
      <c r="O202" s="294"/>
      <c r="P202" s="294"/>
      <c r="Q202" s="294"/>
      <c r="R202" s="294"/>
      <c r="S202" s="294"/>
    </row>
    <row r="203" spans="14:20">
      <c r="N203" s="294"/>
      <c r="O203" s="294"/>
      <c r="P203" s="294"/>
      <c r="Q203" s="294"/>
      <c r="R203" s="294"/>
      <c r="S203" s="294"/>
    </row>
    <row r="204" spans="14:20">
      <c r="N204" s="294"/>
      <c r="O204" s="294"/>
      <c r="P204" s="294"/>
      <c r="Q204" s="294"/>
      <c r="R204" s="294"/>
      <c r="S204" s="294"/>
    </row>
    <row r="205" spans="14:20">
      <c r="N205" s="294"/>
      <c r="O205" s="294"/>
      <c r="P205" s="294"/>
      <c r="Q205" s="294"/>
      <c r="R205" s="294"/>
      <c r="S205" s="294"/>
    </row>
    <row r="206" spans="14:20">
      <c r="N206" s="294"/>
      <c r="O206" s="294"/>
      <c r="P206" s="294"/>
      <c r="Q206" s="294"/>
      <c r="R206" s="294"/>
      <c r="S206" s="294"/>
    </row>
    <row r="207" spans="14:20">
      <c r="N207" s="294"/>
      <c r="O207" s="294"/>
      <c r="P207" s="294"/>
      <c r="Q207" s="294"/>
      <c r="R207" s="294"/>
      <c r="S207" s="294"/>
    </row>
    <row r="208" spans="14:20">
      <c r="N208" s="294"/>
      <c r="O208" s="294"/>
      <c r="P208" s="294"/>
      <c r="Q208" s="294"/>
      <c r="R208" s="294"/>
      <c r="S208" s="294"/>
    </row>
    <row r="209" spans="14:19">
      <c r="N209" s="294"/>
      <c r="O209" s="294"/>
      <c r="P209" s="294"/>
      <c r="Q209" s="294"/>
      <c r="R209" s="294"/>
      <c r="S209" s="294"/>
    </row>
    <row r="210" spans="14:19">
      <c r="N210" s="294"/>
      <c r="O210" s="294"/>
      <c r="P210" s="294"/>
      <c r="Q210" s="294"/>
      <c r="R210" s="294"/>
      <c r="S210" s="294"/>
    </row>
    <row r="211" spans="14:19">
      <c r="N211" s="294"/>
      <c r="O211" s="294"/>
      <c r="P211" s="294"/>
      <c r="Q211" s="294"/>
      <c r="R211" s="294"/>
      <c r="S211" s="294"/>
    </row>
    <row r="212" spans="14:19">
      <c r="N212" s="294"/>
      <c r="O212" s="294"/>
      <c r="P212" s="294"/>
      <c r="Q212" s="294"/>
      <c r="R212" s="294"/>
      <c r="S212" s="294"/>
    </row>
    <row r="213" spans="14:19">
      <c r="N213" s="294"/>
      <c r="O213" s="294"/>
      <c r="P213" s="294"/>
      <c r="Q213" s="294"/>
      <c r="R213" s="294"/>
      <c r="S213" s="294"/>
    </row>
    <row r="214" spans="14:19">
      <c r="N214" s="294"/>
      <c r="O214" s="294"/>
      <c r="P214" s="294"/>
      <c r="Q214" s="294"/>
      <c r="R214" s="294"/>
      <c r="S214" s="294"/>
    </row>
    <row r="215" spans="14:19">
      <c r="N215" s="294"/>
      <c r="O215" s="294"/>
      <c r="P215" s="294"/>
      <c r="Q215" s="294"/>
      <c r="R215" s="294"/>
      <c r="S215" s="294"/>
    </row>
    <row r="216" spans="14:19">
      <c r="N216" s="294"/>
      <c r="O216" s="294"/>
      <c r="P216" s="294"/>
      <c r="Q216" s="294"/>
      <c r="R216" s="294"/>
    </row>
    <row r="217" spans="14:19">
      <c r="N217" s="294"/>
      <c r="O217" s="294"/>
      <c r="P217" s="294"/>
      <c r="Q217" s="294"/>
      <c r="R217" s="294"/>
    </row>
    <row r="218" spans="14:19">
      <c r="N218" s="294"/>
      <c r="O218" s="294"/>
      <c r="P218" s="294"/>
      <c r="Q218" s="294"/>
      <c r="R218" s="294"/>
    </row>
    <row r="219" spans="14:19">
      <c r="N219" s="294"/>
      <c r="O219" s="294"/>
      <c r="P219" s="294"/>
      <c r="Q219" s="294"/>
      <c r="R219" s="294"/>
    </row>
    <row r="220" spans="14:19">
      <c r="N220" s="294"/>
      <c r="O220" s="294"/>
      <c r="P220" s="294"/>
      <c r="Q220" s="294"/>
      <c r="R220" s="294"/>
    </row>
    <row r="221" spans="14:19">
      <c r="N221" s="294"/>
      <c r="O221" s="294"/>
      <c r="P221" s="294"/>
      <c r="Q221" s="294"/>
      <c r="R221" s="294"/>
    </row>
    <row r="222" spans="14:19">
      <c r="N222" s="294"/>
      <c r="O222" s="294"/>
      <c r="P222" s="294"/>
      <c r="Q222" s="294"/>
      <c r="R222" s="294"/>
    </row>
    <row r="223" spans="14:19">
      <c r="N223" s="294"/>
      <c r="O223" s="294"/>
      <c r="P223" s="294"/>
      <c r="Q223" s="294"/>
      <c r="R223" s="294"/>
    </row>
    <row r="224" spans="14:19">
      <c r="N224" s="294"/>
      <c r="O224" s="294"/>
      <c r="P224" s="294"/>
      <c r="Q224" s="294"/>
      <c r="R224" s="294"/>
    </row>
    <row r="225" spans="14:18">
      <c r="N225" s="294"/>
      <c r="O225" s="294"/>
      <c r="P225" s="294"/>
      <c r="Q225" s="294"/>
      <c r="R225" s="294"/>
    </row>
    <row r="226" spans="14:18">
      <c r="N226" s="294"/>
      <c r="O226" s="294"/>
      <c r="P226" s="294"/>
      <c r="Q226" s="294"/>
      <c r="R226" s="294"/>
    </row>
    <row r="227" spans="14:18">
      <c r="N227" s="294"/>
      <c r="O227" s="294"/>
      <c r="P227" s="294"/>
      <c r="Q227" s="294"/>
      <c r="R227" s="294"/>
    </row>
    <row r="228" spans="14:18">
      <c r="N228" s="294"/>
      <c r="O228" s="294"/>
      <c r="P228" s="294"/>
      <c r="Q228" s="294"/>
      <c r="R228" s="294"/>
    </row>
    <row r="229" spans="14:18">
      <c r="N229" s="294"/>
      <c r="O229" s="294"/>
      <c r="P229" s="294"/>
      <c r="Q229" s="294"/>
      <c r="R229" s="294"/>
    </row>
    <row r="230" spans="14:18">
      <c r="N230" s="294"/>
      <c r="O230" s="294"/>
      <c r="P230" s="294"/>
      <c r="Q230" s="294"/>
      <c r="R230" s="294"/>
    </row>
    <row r="231" spans="14:18">
      <c r="N231" s="294"/>
      <c r="O231" s="294"/>
      <c r="P231" s="294"/>
      <c r="Q231" s="294"/>
      <c r="R231" s="294"/>
    </row>
    <row r="232" spans="14:18">
      <c r="N232" s="294"/>
      <c r="O232" s="294"/>
      <c r="P232" s="294"/>
      <c r="Q232" s="294"/>
      <c r="R232" s="294"/>
    </row>
    <row r="233" spans="14:18">
      <c r="N233" s="294"/>
      <c r="O233" s="294"/>
      <c r="P233" s="294"/>
      <c r="Q233" s="294"/>
      <c r="R233" s="294"/>
    </row>
    <row r="234" spans="14:18">
      <c r="N234" s="294"/>
      <c r="O234" s="294"/>
      <c r="P234" s="294"/>
      <c r="Q234" s="294"/>
      <c r="R234" s="294"/>
    </row>
    <row r="235" spans="14:18">
      <c r="N235" s="294"/>
      <c r="O235" s="294"/>
      <c r="P235" s="294"/>
      <c r="Q235" s="294"/>
      <c r="R235" s="294"/>
    </row>
    <row r="236" spans="14:18">
      <c r="N236" s="294"/>
      <c r="O236" s="294"/>
      <c r="P236" s="294"/>
      <c r="Q236" s="294"/>
      <c r="R236" s="294"/>
    </row>
    <row r="237" spans="14:18">
      <c r="N237" s="294"/>
      <c r="O237" s="294"/>
      <c r="P237" s="294"/>
      <c r="Q237" s="294"/>
      <c r="R237" s="294"/>
    </row>
    <row r="238" spans="14:18">
      <c r="N238" s="294"/>
      <c r="O238" s="294"/>
      <c r="P238" s="294"/>
      <c r="Q238" s="294"/>
      <c r="R238" s="294"/>
    </row>
    <row r="239" spans="14:18">
      <c r="N239" s="294"/>
      <c r="O239" s="294"/>
      <c r="P239" s="294"/>
      <c r="Q239" s="294"/>
      <c r="R239" s="294"/>
    </row>
    <row r="240" spans="14:18">
      <c r="N240" s="294"/>
      <c r="O240" s="294"/>
      <c r="P240" s="294"/>
      <c r="Q240" s="294"/>
      <c r="R240" s="294"/>
    </row>
    <row r="241" spans="14:18">
      <c r="N241" s="294"/>
      <c r="O241" s="294"/>
      <c r="P241" s="294"/>
      <c r="Q241" s="294"/>
      <c r="R241" s="294"/>
    </row>
    <row r="242" spans="14:18">
      <c r="N242" s="294"/>
      <c r="O242" s="294"/>
      <c r="P242" s="294"/>
      <c r="Q242" s="294"/>
      <c r="R242" s="294"/>
    </row>
    <row r="243" spans="14:18">
      <c r="N243" s="294"/>
      <c r="O243" s="294"/>
      <c r="P243" s="294"/>
      <c r="Q243" s="294"/>
      <c r="R243" s="294"/>
    </row>
    <row r="244" spans="14:18">
      <c r="N244" s="294"/>
      <c r="O244" s="294"/>
      <c r="P244" s="294"/>
      <c r="Q244" s="294"/>
      <c r="R244" s="294"/>
    </row>
    <row r="245" spans="14:18">
      <c r="N245" s="294"/>
      <c r="O245" s="294"/>
      <c r="P245" s="294"/>
      <c r="Q245" s="294"/>
      <c r="R245" s="294"/>
    </row>
    <row r="246" spans="14:18">
      <c r="N246" s="294"/>
      <c r="O246" s="294"/>
      <c r="P246" s="294"/>
      <c r="Q246" s="294"/>
      <c r="R246" s="294"/>
    </row>
    <row r="247" spans="14:18">
      <c r="N247" s="294"/>
      <c r="O247" s="294"/>
      <c r="P247" s="294"/>
      <c r="Q247" s="294"/>
      <c r="R247" s="294"/>
    </row>
    <row r="248" spans="14:18">
      <c r="N248" s="294"/>
      <c r="O248" s="294"/>
      <c r="P248" s="294"/>
      <c r="Q248" s="294"/>
      <c r="R248" s="294"/>
    </row>
    <row r="249" spans="14:18">
      <c r="N249" s="294"/>
      <c r="O249" s="294"/>
      <c r="P249" s="294"/>
      <c r="Q249" s="294"/>
      <c r="R249" s="294"/>
    </row>
    <row r="250" spans="14:18">
      <c r="N250" s="294"/>
      <c r="O250" s="294"/>
      <c r="P250" s="294"/>
      <c r="Q250" s="294"/>
      <c r="R250" s="294"/>
    </row>
    <row r="251" spans="14:18">
      <c r="N251" s="294"/>
      <c r="O251" s="294"/>
      <c r="P251" s="294"/>
      <c r="Q251" s="294"/>
      <c r="R251" s="294"/>
    </row>
    <row r="252" spans="14:18">
      <c r="N252" s="294"/>
      <c r="O252" s="294"/>
      <c r="P252" s="294"/>
      <c r="Q252" s="294"/>
      <c r="R252" s="294"/>
    </row>
    <row r="253" spans="14:18">
      <c r="N253" s="294"/>
      <c r="O253" s="294"/>
      <c r="P253" s="294"/>
      <c r="Q253" s="294"/>
      <c r="R253" s="294"/>
    </row>
    <row r="254" spans="14:18">
      <c r="N254" s="294"/>
      <c r="O254" s="294"/>
      <c r="P254" s="294"/>
      <c r="Q254" s="294"/>
      <c r="R254" s="294"/>
    </row>
    <row r="255" spans="14:18">
      <c r="N255" s="294"/>
      <c r="O255" s="294"/>
      <c r="P255" s="294"/>
      <c r="Q255" s="294"/>
      <c r="R255" s="294"/>
    </row>
    <row r="256" spans="14:18">
      <c r="N256" s="294"/>
      <c r="O256" s="294"/>
      <c r="P256" s="294"/>
      <c r="Q256" s="294"/>
      <c r="R256" s="294"/>
    </row>
    <row r="257" spans="14:18">
      <c r="N257" s="294"/>
      <c r="O257" s="294"/>
      <c r="P257" s="294"/>
      <c r="Q257" s="294"/>
      <c r="R257" s="294"/>
    </row>
    <row r="258" spans="14:18">
      <c r="N258" s="294"/>
      <c r="O258" s="294"/>
      <c r="P258" s="294"/>
      <c r="Q258" s="294"/>
      <c r="R258" s="294"/>
    </row>
    <row r="259" spans="14:18">
      <c r="N259" s="294"/>
      <c r="O259" s="294"/>
      <c r="P259" s="294"/>
      <c r="Q259" s="294"/>
      <c r="R259" s="294"/>
    </row>
    <row r="260" spans="14:18">
      <c r="N260" s="294"/>
      <c r="O260" s="294"/>
      <c r="P260" s="294"/>
      <c r="Q260" s="294"/>
      <c r="R260" s="294"/>
    </row>
    <row r="261" spans="14:18">
      <c r="N261" s="294"/>
      <c r="O261" s="294"/>
      <c r="P261" s="294"/>
      <c r="Q261" s="294"/>
      <c r="R261" s="294"/>
    </row>
    <row r="262" spans="14:18">
      <c r="N262" s="294"/>
      <c r="O262" s="294"/>
      <c r="P262" s="294"/>
      <c r="Q262" s="294"/>
      <c r="R262" s="294"/>
    </row>
    <row r="263" spans="14:18">
      <c r="N263" s="294"/>
      <c r="O263" s="294"/>
      <c r="P263" s="294"/>
      <c r="Q263" s="294"/>
      <c r="R263" s="294"/>
    </row>
    <row r="264" spans="14:18">
      <c r="N264" s="294"/>
      <c r="O264" s="294"/>
      <c r="P264" s="294"/>
      <c r="Q264" s="294"/>
      <c r="R264" s="294"/>
    </row>
    <row r="265" spans="14:18">
      <c r="N265" s="294"/>
      <c r="O265" s="294"/>
      <c r="P265" s="294"/>
      <c r="Q265" s="294"/>
      <c r="R265" s="294"/>
    </row>
    <row r="266" spans="14:18">
      <c r="N266" s="294"/>
      <c r="O266" s="294"/>
      <c r="P266" s="294"/>
      <c r="Q266" s="294"/>
      <c r="R266" s="294"/>
    </row>
    <row r="267" spans="14:18">
      <c r="N267" s="294"/>
      <c r="O267" s="294"/>
      <c r="P267" s="294"/>
      <c r="Q267" s="294"/>
      <c r="R267" s="294"/>
    </row>
    <row r="268" spans="14:18">
      <c r="N268" s="294"/>
      <c r="O268" s="294"/>
      <c r="P268" s="294"/>
      <c r="Q268" s="294"/>
      <c r="R268" s="294"/>
    </row>
    <row r="269" spans="14:18">
      <c r="N269" s="294"/>
      <c r="O269" s="294"/>
      <c r="P269" s="294"/>
      <c r="Q269" s="294"/>
      <c r="R269" s="294"/>
    </row>
    <row r="270" spans="14:18">
      <c r="N270" s="294"/>
      <c r="O270" s="294"/>
      <c r="P270" s="294"/>
      <c r="Q270" s="294"/>
      <c r="R270" s="294"/>
    </row>
    <row r="271" spans="14:18">
      <c r="N271" s="294"/>
      <c r="O271" s="294"/>
      <c r="P271" s="294"/>
      <c r="Q271" s="294"/>
      <c r="R271" s="294"/>
    </row>
    <row r="272" spans="14:18">
      <c r="N272" s="294"/>
      <c r="O272" s="294"/>
      <c r="P272" s="294"/>
      <c r="Q272" s="294"/>
      <c r="R272" s="294"/>
    </row>
    <row r="273" spans="14:18">
      <c r="N273" s="294"/>
      <c r="O273" s="294"/>
      <c r="P273" s="294"/>
      <c r="Q273" s="294"/>
      <c r="R273" s="294"/>
    </row>
    <row r="274" spans="14:18">
      <c r="N274" s="294"/>
      <c r="O274" s="294"/>
      <c r="P274" s="294"/>
      <c r="Q274" s="294"/>
      <c r="R274" s="294"/>
    </row>
    <row r="275" spans="14:18">
      <c r="N275" s="294"/>
      <c r="O275" s="294"/>
      <c r="P275" s="294"/>
      <c r="Q275" s="294"/>
      <c r="R275" s="294"/>
    </row>
    <row r="276" spans="14:18">
      <c r="N276" s="294"/>
      <c r="O276" s="294"/>
      <c r="P276" s="294"/>
      <c r="Q276" s="294"/>
      <c r="R276" s="294"/>
    </row>
    <row r="277" spans="14:18">
      <c r="N277" s="294"/>
      <c r="O277" s="294"/>
      <c r="P277" s="294"/>
      <c r="Q277" s="294"/>
      <c r="R277" s="294"/>
    </row>
    <row r="278" spans="14:18">
      <c r="N278" s="294"/>
      <c r="O278" s="294"/>
      <c r="P278" s="294"/>
      <c r="Q278" s="294"/>
      <c r="R278" s="294"/>
    </row>
    <row r="279" spans="14:18">
      <c r="N279" s="294"/>
      <c r="O279" s="294"/>
      <c r="P279" s="294"/>
      <c r="Q279" s="294"/>
      <c r="R279" s="294"/>
    </row>
    <row r="280" spans="14:18">
      <c r="N280" s="294"/>
      <c r="O280" s="294"/>
      <c r="P280" s="294"/>
      <c r="Q280" s="294"/>
      <c r="R280" s="294"/>
    </row>
    <row r="281" spans="14:18">
      <c r="N281" s="294"/>
      <c r="O281" s="294"/>
      <c r="P281" s="294"/>
      <c r="Q281" s="294"/>
      <c r="R281" s="294"/>
    </row>
    <row r="282" spans="14:18">
      <c r="N282" s="294"/>
      <c r="O282" s="294"/>
      <c r="P282" s="294"/>
      <c r="Q282" s="294"/>
      <c r="R282" s="294"/>
    </row>
    <row r="283" spans="14:18">
      <c r="N283" s="294"/>
      <c r="O283" s="294"/>
      <c r="P283" s="294"/>
      <c r="Q283" s="294"/>
      <c r="R283" s="294"/>
    </row>
    <row r="284" spans="14:18">
      <c r="N284" s="294"/>
      <c r="O284" s="294"/>
      <c r="P284" s="294"/>
      <c r="Q284" s="294"/>
      <c r="R284" s="294"/>
    </row>
    <row r="285" spans="14:18">
      <c r="N285" s="294"/>
      <c r="O285" s="294"/>
      <c r="P285" s="294"/>
      <c r="Q285" s="294"/>
      <c r="R285" s="294"/>
    </row>
    <row r="286" spans="14:18">
      <c r="N286" s="294"/>
      <c r="O286" s="294"/>
      <c r="P286" s="294"/>
      <c r="Q286" s="294"/>
      <c r="R286" s="294"/>
    </row>
    <row r="287" spans="14:18">
      <c r="N287" s="294"/>
      <c r="O287" s="294"/>
      <c r="P287" s="294"/>
      <c r="Q287" s="294"/>
      <c r="R287" s="294"/>
    </row>
    <row r="288" spans="14:18">
      <c r="N288" s="294"/>
      <c r="O288" s="294"/>
      <c r="P288" s="294"/>
      <c r="Q288" s="294"/>
      <c r="R288" s="294"/>
    </row>
    <row r="289" spans="14:18">
      <c r="N289" s="294"/>
      <c r="O289" s="294"/>
      <c r="P289" s="294"/>
      <c r="Q289" s="294"/>
      <c r="R289" s="294"/>
    </row>
    <row r="290" spans="14:18">
      <c r="N290" s="294"/>
      <c r="O290" s="294"/>
      <c r="P290" s="294"/>
      <c r="Q290" s="294"/>
      <c r="R290" s="294"/>
    </row>
    <row r="291" spans="14:18">
      <c r="N291" s="294"/>
      <c r="O291" s="294"/>
      <c r="P291" s="294"/>
      <c r="Q291" s="294"/>
      <c r="R291" s="294"/>
    </row>
    <row r="292" spans="14:18">
      <c r="N292" s="294"/>
      <c r="O292" s="294"/>
      <c r="P292" s="294"/>
      <c r="Q292" s="294"/>
      <c r="R292" s="294"/>
    </row>
    <row r="293" spans="14:18">
      <c r="N293" s="294"/>
      <c r="O293" s="294"/>
      <c r="P293" s="294"/>
      <c r="Q293" s="294"/>
      <c r="R293" s="294"/>
    </row>
    <row r="294" spans="14:18">
      <c r="N294" s="294"/>
      <c r="O294" s="294"/>
      <c r="P294" s="294"/>
      <c r="Q294" s="294"/>
      <c r="R294" s="294"/>
    </row>
    <row r="295" spans="14:18">
      <c r="N295" s="294"/>
      <c r="O295" s="294"/>
      <c r="P295" s="294"/>
      <c r="Q295" s="294"/>
      <c r="R295" s="294"/>
    </row>
    <row r="296" spans="14:18">
      <c r="N296" s="294"/>
      <c r="O296" s="294"/>
      <c r="P296" s="294"/>
      <c r="Q296" s="294"/>
      <c r="R296" s="294"/>
    </row>
    <row r="297" spans="14:18">
      <c r="N297" s="294"/>
      <c r="O297" s="294"/>
      <c r="P297" s="294"/>
      <c r="Q297" s="294"/>
      <c r="R297" s="294"/>
    </row>
    <row r="298" spans="14:18">
      <c r="N298" s="294"/>
      <c r="O298" s="294"/>
      <c r="P298" s="294"/>
      <c r="Q298" s="294"/>
      <c r="R298" s="294"/>
    </row>
    <row r="299" spans="14:18">
      <c r="N299" s="294"/>
      <c r="O299" s="294"/>
      <c r="P299" s="294"/>
      <c r="Q299" s="294"/>
      <c r="R299" s="294"/>
    </row>
    <row r="300" spans="14:18">
      <c r="N300" s="294"/>
      <c r="O300" s="294"/>
      <c r="P300" s="294"/>
      <c r="Q300" s="294"/>
      <c r="R300" s="294"/>
    </row>
    <row r="301" spans="14:18">
      <c r="N301" s="294"/>
      <c r="O301" s="294"/>
      <c r="P301" s="294"/>
      <c r="Q301" s="294"/>
      <c r="R301" s="294"/>
    </row>
    <row r="302" spans="14:18">
      <c r="N302" s="294"/>
      <c r="O302" s="294"/>
      <c r="P302" s="294"/>
      <c r="Q302" s="294"/>
      <c r="R302" s="294"/>
    </row>
    <row r="303" spans="14:18">
      <c r="N303" s="294"/>
      <c r="O303" s="294"/>
      <c r="P303" s="294"/>
      <c r="Q303" s="294"/>
      <c r="R303" s="294"/>
    </row>
    <row r="304" spans="14:18">
      <c r="N304" s="294"/>
      <c r="O304" s="294"/>
      <c r="P304" s="294"/>
      <c r="Q304" s="294"/>
      <c r="R304" s="294"/>
    </row>
    <row r="305" spans="14:18">
      <c r="N305" s="294"/>
      <c r="O305" s="294"/>
      <c r="P305" s="294"/>
      <c r="Q305" s="294"/>
      <c r="R305" s="294"/>
    </row>
    <row r="306" spans="14:18">
      <c r="N306" s="294"/>
      <c r="O306" s="294"/>
      <c r="P306" s="294"/>
      <c r="Q306" s="294"/>
      <c r="R306" s="294"/>
    </row>
    <row r="307" spans="14:18">
      <c r="N307" s="294"/>
      <c r="O307" s="294"/>
      <c r="P307" s="294"/>
      <c r="Q307" s="294"/>
      <c r="R307" s="294"/>
    </row>
    <row r="308" spans="14:18">
      <c r="N308" s="294"/>
      <c r="O308" s="294"/>
      <c r="P308" s="294"/>
      <c r="Q308" s="294"/>
      <c r="R308" s="294"/>
    </row>
    <row r="309" spans="14:18">
      <c r="N309" s="294"/>
      <c r="O309" s="294"/>
      <c r="P309" s="294"/>
      <c r="Q309" s="294"/>
      <c r="R309" s="294"/>
    </row>
    <row r="310" spans="14:18">
      <c r="N310" s="294"/>
      <c r="O310" s="294"/>
      <c r="P310" s="294"/>
      <c r="Q310" s="294"/>
      <c r="R310" s="294"/>
    </row>
    <row r="311" spans="14:18">
      <c r="N311" s="294"/>
      <c r="O311" s="294"/>
      <c r="P311" s="294"/>
      <c r="Q311" s="294"/>
      <c r="R311" s="294"/>
    </row>
    <row r="312" spans="14:18">
      <c r="N312" s="294"/>
      <c r="O312" s="294"/>
      <c r="P312" s="294"/>
      <c r="Q312" s="294"/>
      <c r="R312" s="294"/>
    </row>
    <row r="313" spans="14:18">
      <c r="N313" s="294"/>
      <c r="O313" s="294"/>
      <c r="P313" s="294"/>
      <c r="Q313" s="294"/>
      <c r="R313" s="294"/>
    </row>
    <row r="314" spans="14:18">
      <c r="N314" s="294"/>
      <c r="O314" s="294"/>
      <c r="P314" s="294"/>
      <c r="Q314" s="294"/>
      <c r="R314" s="294"/>
    </row>
    <row r="315" spans="14:18">
      <c r="N315" s="294"/>
      <c r="O315" s="294"/>
      <c r="P315" s="294"/>
      <c r="Q315" s="294"/>
      <c r="R315" s="294"/>
    </row>
    <row r="316" spans="14:18">
      <c r="N316" s="294"/>
      <c r="O316" s="294"/>
      <c r="P316" s="294"/>
      <c r="Q316" s="294"/>
      <c r="R316" s="294"/>
    </row>
    <row r="317" spans="14:18">
      <c r="N317" s="294"/>
      <c r="O317" s="294"/>
      <c r="P317" s="294"/>
      <c r="Q317" s="294"/>
      <c r="R317" s="294"/>
    </row>
    <row r="318" spans="14:18">
      <c r="N318" s="294"/>
      <c r="O318" s="294"/>
      <c r="P318" s="294"/>
      <c r="Q318" s="294"/>
      <c r="R318" s="294"/>
    </row>
    <row r="319" spans="14:18">
      <c r="N319" s="294"/>
      <c r="O319" s="294"/>
      <c r="P319" s="294"/>
      <c r="Q319" s="294"/>
      <c r="R319" s="294"/>
    </row>
    <row r="320" spans="14:18">
      <c r="N320" s="294"/>
      <c r="O320" s="294"/>
      <c r="P320" s="294"/>
      <c r="Q320" s="294"/>
    </row>
    <row r="321" spans="14:17">
      <c r="N321" s="294"/>
      <c r="O321" s="294"/>
      <c r="P321" s="294"/>
      <c r="Q321" s="294"/>
    </row>
    <row r="322" spans="14:17">
      <c r="N322" s="294"/>
      <c r="O322" s="294"/>
      <c r="P322" s="294"/>
      <c r="Q322" s="294"/>
    </row>
    <row r="323" spans="14:17">
      <c r="N323" s="294"/>
      <c r="O323" s="294"/>
      <c r="P323" s="294"/>
      <c r="Q323" s="294"/>
    </row>
    <row r="324" spans="14:17">
      <c r="N324" s="294"/>
      <c r="O324" s="294"/>
      <c r="P324" s="294"/>
      <c r="Q324" s="294"/>
    </row>
    <row r="325" spans="14:17">
      <c r="N325" s="294"/>
      <c r="O325" s="294"/>
      <c r="P325" s="294"/>
      <c r="Q325" s="294"/>
    </row>
    <row r="326" spans="14:17">
      <c r="N326" s="294"/>
      <c r="O326" s="294"/>
      <c r="P326" s="294"/>
      <c r="Q326" s="294"/>
    </row>
    <row r="327" spans="14:17">
      <c r="N327" s="294"/>
      <c r="O327" s="294"/>
      <c r="P327" s="294"/>
      <c r="Q327" s="294"/>
    </row>
    <row r="328" spans="14:17">
      <c r="N328" s="294"/>
      <c r="O328" s="294"/>
      <c r="P328" s="294"/>
      <c r="Q328" s="294"/>
    </row>
    <row r="329" spans="14:17">
      <c r="N329" s="294"/>
      <c r="O329" s="294"/>
      <c r="P329" s="294"/>
      <c r="Q329" s="294"/>
    </row>
    <row r="330" spans="14:17">
      <c r="N330" s="294"/>
      <c r="O330" s="294"/>
      <c r="P330" s="294"/>
      <c r="Q330" s="294"/>
    </row>
    <row r="331" spans="14:17">
      <c r="N331" s="294"/>
      <c r="O331" s="294"/>
      <c r="P331" s="294"/>
      <c r="Q331" s="294"/>
    </row>
    <row r="332" spans="14:17">
      <c r="N332" s="294"/>
      <c r="O332" s="294"/>
      <c r="P332" s="294"/>
      <c r="Q332" s="294"/>
    </row>
    <row r="333" spans="14:17">
      <c r="N333" s="294"/>
      <c r="O333" s="294"/>
      <c r="P333" s="294"/>
      <c r="Q333" s="294"/>
    </row>
    <row r="334" spans="14:17">
      <c r="N334" s="294"/>
      <c r="O334" s="294"/>
      <c r="P334" s="294"/>
      <c r="Q334" s="294"/>
    </row>
    <row r="335" spans="14:17">
      <c r="N335" s="294"/>
      <c r="O335" s="294"/>
      <c r="P335" s="294"/>
      <c r="Q335" s="294"/>
    </row>
    <row r="336" spans="14:17">
      <c r="N336" s="294"/>
      <c r="O336" s="294"/>
      <c r="P336" s="294"/>
      <c r="Q336" s="294"/>
    </row>
    <row r="337" spans="14:17">
      <c r="N337" s="294"/>
      <c r="O337" s="294"/>
      <c r="P337" s="294"/>
      <c r="Q337" s="294"/>
    </row>
    <row r="338" spans="14:17">
      <c r="N338" s="294"/>
      <c r="O338" s="294"/>
      <c r="P338" s="294"/>
      <c r="Q338" s="294"/>
    </row>
    <row r="339" spans="14:17">
      <c r="N339" s="294"/>
      <c r="O339" s="294"/>
      <c r="P339" s="294"/>
      <c r="Q339" s="294"/>
    </row>
    <row r="340" spans="14:17">
      <c r="N340" s="294"/>
      <c r="O340" s="294"/>
      <c r="P340" s="294"/>
      <c r="Q340" s="294"/>
    </row>
    <row r="341" spans="14:17">
      <c r="N341" s="294"/>
      <c r="O341" s="294"/>
      <c r="P341" s="294"/>
      <c r="Q341" s="294"/>
    </row>
    <row r="342" spans="14:17">
      <c r="N342" s="294"/>
      <c r="O342" s="294"/>
      <c r="P342" s="294"/>
      <c r="Q342" s="294"/>
    </row>
    <row r="343" spans="14:17">
      <c r="N343" s="294"/>
      <c r="O343" s="294"/>
      <c r="P343" s="294"/>
      <c r="Q343" s="294"/>
    </row>
    <row r="344" spans="14:17">
      <c r="N344" s="294"/>
      <c r="O344" s="294"/>
      <c r="P344" s="294"/>
      <c r="Q344" s="294"/>
    </row>
    <row r="345" spans="14:17">
      <c r="N345" s="294"/>
      <c r="O345" s="294"/>
      <c r="P345" s="294"/>
      <c r="Q345" s="294"/>
    </row>
    <row r="346" spans="14:17">
      <c r="N346" s="294"/>
      <c r="O346" s="294"/>
      <c r="P346" s="294"/>
      <c r="Q346" s="294"/>
    </row>
    <row r="347" spans="14:17">
      <c r="N347" s="294"/>
      <c r="O347" s="294"/>
      <c r="P347" s="294"/>
      <c r="Q347" s="294"/>
    </row>
    <row r="348" spans="14:17">
      <c r="N348" s="294"/>
      <c r="O348" s="294"/>
      <c r="P348" s="294"/>
      <c r="Q348" s="294"/>
    </row>
    <row r="349" spans="14:17">
      <c r="N349" s="294"/>
      <c r="O349" s="294"/>
      <c r="P349" s="294"/>
      <c r="Q349" s="294"/>
    </row>
    <row r="350" spans="14:17">
      <c r="N350" s="294"/>
      <c r="O350" s="294"/>
      <c r="P350" s="294"/>
      <c r="Q350" s="294"/>
    </row>
    <row r="351" spans="14:17">
      <c r="N351" s="294"/>
      <c r="O351" s="294"/>
      <c r="P351" s="294"/>
      <c r="Q351" s="294"/>
    </row>
    <row r="352" spans="14:17">
      <c r="N352" s="294"/>
      <c r="O352" s="294"/>
      <c r="P352" s="294"/>
      <c r="Q352" s="294"/>
    </row>
    <row r="353" spans="14:17">
      <c r="N353" s="294"/>
      <c r="O353" s="294"/>
      <c r="P353" s="294"/>
      <c r="Q353" s="294"/>
    </row>
    <row r="354" spans="14:17">
      <c r="N354" s="294"/>
      <c r="O354" s="294"/>
      <c r="P354" s="294"/>
      <c r="Q354" s="294"/>
    </row>
    <row r="355" spans="14:17">
      <c r="N355" s="294"/>
      <c r="O355" s="294"/>
      <c r="P355" s="294"/>
      <c r="Q355" s="294"/>
    </row>
    <row r="356" spans="14:17">
      <c r="N356" s="294"/>
      <c r="O356" s="294"/>
      <c r="P356" s="294"/>
      <c r="Q356" s="294"/>
    </row>
    <row r="357" spans="14:17">
      <c r="N357" s="294"/>
      <c r="O357" s="294"/>
      <c r="P357" s="294"/>
      <c r="Q357" s="294"/>
    </row>
    <row r="358" spans="14:17">
      <c r="N358" s="294"/>
      <c r="O358" s="294"/>
      <c r="P358" s="294"/>
      <c r="Q358" s="294"/>
    </row>
    <row r="359" spans="14:17">
      <c r="N359" s="294"/>
      <c r="O359" s="294"/>
      <c r="P359" s="294"/>
      <c r="Q359" s="294"/>
    </row>
    <row r="360" spans="14:17">
      <c r="N360" s="294"/>
      <c r="O360" s="294"/>
      <c r="P360" s="294"/>
      <c r="Q360" s="294"/>
    </row>
    <row r="361" spans="14:17">
      <c r="N361" s="294"/>
      <c r="O361" s="294"/>
      <c r="P361" s="294"/>
      <c r="Q361" s="294"/>
    </row>
    <row r="362" spans="14:17">
      <c r="N362" s="294"/>
      <c r="O362" s="294"/>
      <c r="P362" s="294"/>
      <c r="Q362" s="294"/>
    </row>
    <row r="363" spans="14:17">
      <c r="N363" s="294"/>
      <c r="O363" s="294"/>
      <c r="P363" s="294"/>
      <c r="Q363" s="294"/>
    </row>
    <row r="364" spans="14:17">
      <c r="N364" s="294"/>
      <c r="O364" s="294"/>
      <c r="P364" s="294"/>
      <c r="Q364" s="294"/>
    </row>
    <row r="365" spans="14:17">
      <c r="N365" s="294"/>
      <c r="O365" s="294"/>
      <c r="P365" s="294"/>
      <c r="Q365" s="294"/>
    </row>
    <row r="366" spans="14:17">
      <c r="N366" s="294"/>
      <c r="O366" s="294"/>
      <c r="P366" s="294"/>
      <c r="Q366" s="294"/>
    </row>
    <row r="367" spans="14:17">
      <c r="N367" s="294"/>
      <c r="O367" s="294"/>
      <c r="P367" s="294"/>
      <c r="Q367" s="294"/>
    </row>
    <row r="368" spans="14:17">
      <c r="N368" s="294"/>
      <c r="O368" s="294"/>
      <c r="P368" s="294"/>
      <c r="Q368" s="294"/>
    </row>
    <row r="369" spans="14:17">
      <c r="N369" s="294"/>
      <c r="O369" s="294"/>
      <c r="P369" s="294"/>
      <c r="Q369" s="294"/>
    </row>
    <row r="370" spans="14:17">
      <c r="N370" s="294"/>
      <c r="O370" s="294"/>
      <c r="P370" s="294"/>
      <c r="Q370" s="294"/>
    </row>
    <row r="371" spans="14:17">
      <c r="N371" s="294"/>
      <c r="O371" s="294"/>
      <c r="P371" s="294"/>
      <c r="Q371" s="294"/>
    </row>
    <row r="372" spans="14:17">
      <c r="N372" s="294"/>
      <c r="O372" s="294"/>
      <c r="P372" s="294"/>
      <c r="Q372" s="294"/>
    </row>
    <row r="373" spans="14:17">
      <c r="N373" s="294"/>
      <c r="O373" s="294"/>
      <c r="P373" s="294"/>
      <c r="Q373" s="294"/>
    </row>
    <row r="374" spans="14:17">
      <c r="N374" s="294"/>
      <c r="O374" s="294"/>
      <c r="P374" s="294"/>
      <c r="Q374" s="294"/>
    </row>
    <row r="375" spans="14:17">
      <c r="N375" s="294"/>
      <c r="O375" s="294"/>
      <c r="P375" s="294"/>
      <c r="Q375" s="294"/>
    </row>
    <row r="376" spans="14:17">
      <c r="N376" s="294"/>
      <c r="O376" s="294"/>
      <c r="P376" s="294"/>
      <c r="Q376" s="294"/>
    </row>
    <row r="377" spans="14:17">
      <c r="N377" s="294"/>
      <c r="O377" s="294"/>
      <c r="P377" s="294"/>
      <c r="Q377" s="294"/>
    </row>
    <row r="378" spans="14:17">
      <c r="N378" s="294"/>
      <c r="O378" s="294"/>
      <c r="P378" s="294"/>
      <c r="Q378" s="294"/>
    </row>
    <row r="379" spans="14:17">
      <c r="N379" s="294"/>
      <c r="O379" s="294"/>
      <c r="P379" s="294"/>
      <c r="Q379" s="294"/>
    </row>
    <row r="380" spans="14:17">
      <c r="N380" s="294"/>
      <c r="O380" s="294"/>
      <c r="P380" s="294"/>
      <c r="Q380" s="294"/>
    </row>
    <row r="381" spans="14:17">
      <c r="N381" s="294"/>
      <c r="O381" s="294"/>
      <c r="P381" s="294"/>
      <c r="Q381" s="294"/>
    </row>
    <row r="382" spans="14:17">
      <c r="N382" s="294"/>
      <c r="O382" s="294"/>
      <c r="P382" s="294"/>
      <c r="Q382" s="294"/>
    </row>
    <row r="383" spans="14:17">
      <c r="N383" s="294"/>
      <c r="O383" s="294"/>
      <c r="P383" s="294"/>
      <c r="Q383" s="294"/>
    </row>
    <row r="384" spans="14:17">
      <c r="N384" s="294"/>
      <c r="O384" s="294"/>
      <c r="P384" s="294"/>
      <c r="Q384" s="294"/>
    </row>
    <row r="385" spans="14:17">
      <c r="N385" s="294"/>
      <c r="O385" s="294"/>
      <c r="P385" s="294"/>
      <c r="Q385" s="294"/>
    </row>
    <row r="386" spans="14:17">
      <c r="N386" s="294"/>
      <c r="O386" s="294"/>
      <c r="P386" s="294"/>
      <c r="Q386" s="294"/>
    </row>
    <row r="387" spans="14:17">
      <c r="N387" s="294"/>
      <c r="O387" s="294"/>
      <c r="P387" s="294"/>
      <c r="Q387" s="294"/>
    </row>
    <row r="388" spans="14:17">
      <c r="N388" s="294"/>
      <c r="O388" s="294"/>
      <c r="P388" s="294"/>
      <c r="Q388" s="294"/>
    </row>
    <row r="389" spans="14:17">
      <c r="N389" s="294"/>
      <c r="O389" s="294"/>
      <c r="P389" s="294"/>
      <c r="Q389" s="294"/>
    </row>
    <row r="390" spans="14:17">
      <c r="N390" s="294"/>
      <c r="O390" s="294"/>
      <c r="P390" s="294"/>
    </row>
    <row r="391" spans="14:17">
      <c r="N391" s="294"/>
      <c r="O391" s="294"/>
      <c r="P391" s="294"/>
    </row>
    <row r="392" spans="14:17">
      <c r="N392" s="294"/>
      <c r="O392" s="294"/>
      <c r="P392" s="294"/>
    </row>
    <row r="393" spans="14:17">
      <c r="N393" s="294"/>
      <c r="O393" s="294"/>
      <c r="P393" s="294"/>
    </row>
    <row r="394" spans="14:17">
      <c r="N394" s="294"/>
      <c r="O394" s="294"/>
      <c r="P394" s="294"/>
    </row>
    <row r="395" spans="14:17">
      <c r="N395" s="294"/>
      <c r="O395" s="294"/>
      <c r="P395" s="294"/>
    </row>
    <row r="396" spans="14:17">
      <c r="N396" s="294"/>
      <c r="O396" s="294"/>
      <c r="P396" s="294"/>
    </row>
    <row r="397" spans="14:17">
      <c r="N397" s="294"/>
      <c r="O397" s="294"/>
      <c r="P397" s="294"/>
    </row>
    <row r="398" spans="14:17">
      <c r="N398" s="294"/>
      <c r="O398" s="294"/>
      <c r="P398" s="294"/>
    </row>
    <row r="399" spans="14:17">
      <c r="N399" s="294"/>
      <c r="O399" s="294"/>
      <c r="P399" s="294"/>
    </row>
    <row r="400" spans="14:17">
      <c r="N400" s="294"/>
      <c r="O400" s="294"/>
      <c r="P400" s="294"/>
    </row>
    <row r="401" spans="14:16">
      <c r="N401" s="294"/>
      <c r="O401" s="294"/>
      <c r="P401" s="294"/>
    </row>
    <row r="402" spans="14:16">
      <c r="N402" s="294"/>
      <c r="O402" s="294"/>
    </row>
    <row r="403" spans="14:16">
      <c r="N403" s="294"/>
      <c r="O403" s="294"/>
    </row>
    <row r="404" spans="14:16">
      <c r="N404" s="294"/>
      <c r="O404" s="294"/>
    </row>
    <row r="405" spans="14:16">
      <c r="N405" s="294"/>
      <c r="O405" s="294"/>
    </row>
    <row r="406" spans="14:16">
      <c r="N406" s="294"/>
      <c r="O406" s="294"/>
    </row>
    <row r="407" spans="14:16">
      <c r="N407" s="294"/>
      <c r="O407" s="294"/>
    </row>
    <row r="408" spans="14:16">
      <c r="N408" s="294"/>
      <c r="O408" s="294"/>
    </row>
    <row r="409" spans="14:16">
      <c r="N409" s="294"/>
      <c r="O409" s="294"/>
    </row>
    <row r="410" spans="14:16">
      <c r="N410" s="294"/>
      <c r="O410" s="294"/>
    </row>
    <row r="411" spans="14:16">
      <c r="N411" s="294"/>
      <c r="O411" s="294"/>
    </row>
    <row r="412" spans="14:16">
      <c r="N412" s="294"/>
      <c r="O412" s="294"/>
    </row>
    <row r="413" spans="14:16">
      <c r="N413" s="294"/>
      <c r="O413" s="294"/>
    </row>
    <row r="414" spans="14:16">
      <c r="N414" s="294"/>
      <c r="O414" s="294"/>
    </row>
    <row r="415" spans="14:16">
      <c r="N415" s="294"/>
      <c r="O415" s="294"/>
    </row>
    <row r="416" spans="14:16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  <c r="O499" s="294"/>
    </row>
    <row r="500" spans="14:15">
      <c r="N500" s="294"/>
      <c r="O500" s="294"/>
    </row>
    <row r="501" spans="14:15">
      <c r="N501" s="294"/>
      <c r="O501" s="294"/>
    </row>
    <row r="502" spans="14:15">
      <c r="N502" s="294"/>
      <c r="O502" s="294"/>
    </row>
    <row r="503" spans="14:15">
      <c r="N503" s="294"/>
      <c r="O503" s="294"/>
    </row>
    <row r="504" spans="14:15">
      <c r="N504" s="294"/>
      <c r="O504" s="294"/>
    </row>
    <row r="505" spans="14:15">
      <c r="N505" s="294"/>
      <c r="O505" s="294"/>
    </row>
    <row r="506" spans="14:15">
      <c r="N506" s="294"/>
      <c r="O506" s="294"/>
    </row>
    <row r="507" spans="14:15">
      <c r="N507" s="294"/>
      <c r="O507" s="294"/>
    </row>
    <row r="508" spans="14:15">
      <c r="N508" s="294"/>
      <c r="O508" s="294"/>
    </row>
    <row r="509" spans="14:15">
      <c r="N509" s="294"/>
      <c r="O509" s="294"/>
    </row>
    <row r="510" spans="14:15">
      <c r="N510" s="294"/>
      <c r="O510" s="294"/>
    </row>
    <row r="511" spans="14:15">
      <c r="N511" s="294"/>
      <c r="O511" s="294"/>
    </row>
    <row r="512" spans="14:15">
      <c r="N512" s="294"/>
      <c r="O512" s="294"/>
    </row>
    <row r="513" spans="14:15">
      <c r="N513" s="294"/>
      <c r="O513" s="294"/>
    </row>
    <row r="514" spans="14:15">
      <c r="N514" s="294"/>
      <c r="O514" s="294"/>
    </row>
    <row r="515" spans="14:15">
      <c r="N515" s="294"/>
    </row>
    <row r="516" spans="14:15">
      <c r="N516" s="294"/>
    </row>
    <row r="517" spans="14:15">
      <c r="N517" s="294"/>
    </row>
    <row r="518" spans="14:15">
      <c r="N518" s="294"/>
    </row>
    <row r="519" spans="14:15">
      <c r="N519" s="294"/>
    </row>
    <row r="520" spans="14:15">
      <c r="N520" s="294"/>
    </row>
    <row r="521" spans="14:15">
      <c r="N521" s="294"/>
    </row>
    <row r="522" spans="14:15">
      <c r="N522" s="294"/>
    </row>
    <row r="523" spans="14:15">
      <c r="N523" s="294"/>
    </row>
    <row r="524" spans="14:15">
      <c r="N524" s="294"/>
    </row>
    <row r="525" spans="14:15">
      <c r="N525" s="294"/>
    </row>
    <row r="526" spans="14:15">
      <c r="N526" s="294"/>
    </row>
    <row r="527" spans="14:15">
      <c r="N527" s="294"/>
    </row>
    <row r="528" spans="14:15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  <row r="652" spans="14:14">
      <c r="N652" s="294"/>
    </row>
    <row r="653" spans="14:14">
      <c r="N653" s="294"/>
    </row>
    <row r="654" spans="14:14">
      <c r="N654" s="294"/>
    </row>
    <row r="655" spans="14:14">
      <c r="N655" s="294"/>
    </row>
    <row r="656" spans="14:14">
      <c r="N656" s="294"/>
    </row>
    <row r="657" spans="14:14">
      <c r="N657" s="294"/>
    </row>
    <row r="658" spans="14:14">
      <c r="N658" s="294"/>
    </row>
    <row r="659" spans="14:14">
      <c r="N659" s="294"/>
    </row>
    <row r="660" spans="14:14">
      <c r="N660" s="294"/>
    </row>
    <row r="661" spans="14:14">
      <c r="N661" s="294"/>
    </row>
    <row r="662" spans="14:14">
      <c r="N662" s="294"/>
    </row>
    <row r="663" spans="14:14">
      <c r="N663" s="294"/>
    </row>
    <row r="664" spans="14:14">
      <c r="N664" s="294"/>
    </row>
    <row r="665" spans="14:14">
      <c r="N665" s="294"/>
    </row>
    <row r="666" spans="14:14">
      <c r="N666" s="294"/>
    </row>
    <row r="667" spans="14:14">
      <c r="N667" s="294"/>
    </row>
  </sheetData>
  <autoFilter ref="A2:M99" xr:uid="{00000000-0009-0000-0000-00000F000000}"/>
  <mergeCells count="25">
    <mergeCell ref="F2:F3"/>
    <mergeCell ref="L100:L105"/>
    <mergeCell ref="M2:M3"/>
    <mergeCell ref="L94:M94"/>
    <mergeCell ref="L95:M95"/>
    <mergeCell ref="L96:M96"/>
    <mergeCell ref="L98:M98"/>
    <mergeCell ref="L99:M99"/>
    <mergeCell ref="L97:M97"/>
    <mergeCell ref="Z2:Z3"/>
    <mergeCell ref="A91:I91"/>
    <mergeCell ref="L91:M91"/>
    <mergeCell ref="L92:M92"/>
    <mergeCell ref="L93:M93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Y3">
    <cfRule type="containsText" dxfId="5010" priority="171" operator="containsText" text="日">
      <formula>NOT(ISERROR(SEARCH("日",N3)))</formula>
    </cfRule>
    <cfRule type="containsText" dxfId="5009" priority="172" operator="containsText" text="六">
      <formula>NOT(ISERROR(SEARCH("六",N3)))</formula>
    </cfRule>
  </conditionalFormatting>
  <conditionalFormatting sqref="N91:Y91">
    <cfRule type="containsText" dxfId="5008" priority="167" operator="containsText" text="日">
      <formula>NOT(ISERROR(SEARCH("日",N91)))</formula>
    </cfRule>
    <cfRule type="containsText" dxfId="5007" priority="168" operator="containsText" text="六">
      <formula>NOT(ISERROR(SEARCH("六",N91)))</formula>
    </cfRule>
  </conditionalFormatting>
  <conditionalFormatting sqref="N99:Y99">
    <cfRule type="cellIs" dxfId="5006" priority="154" operator="greaterThan">
      <formula>0</formula>
    </cfRule>
  </conditionalFormatting>
  <conditionalFormatting sqref="G71:G90 G4:G17 G54:G56 G23:G52">
    <cfRule type="cellIs" dxfId="5005" priority="160" operator="equal">
      <formula>"重要不紧急"</formula>
    </cfRule>
    <cfRule type="cellIs" dxfId="5004" priority="161" operator="equal">
      <formula>"重要且紧急"</formula>
    </cfRule>
    <cfRule type="cellIs" dxfId="5003" priority="162" operator="equal">
      <formula>"紧急不重要"</formula>
    </cfRule>
  </conditionalFormatting>
  <conditionalFormatting sqref="L4:L17 L71:L90 L54:L56 L23:L52">
    <cfRule type="containsText" dxfId="5002" priority="163" operator="containsText" text="进行中">
      <formula>NOT(ISERROR(SEARCH("进行中",L4)))</formula>
    </cfRule>
    <cfRule type="containsText" dxfId="5001" priority="164" operator="containsText" text="延迟">
      <formula>NOT(ISERROR(SEARCH("延迟",L4)))</formula>
    </cfRule>
    <cfRule type="containsText" dxfId="5000" priority="165" operator="containsText" text="已完成">
      <formula>NOT(ISERROR(SEARCH("已完成",L4)))</formula>
    </cfRule>
    <cfRule type="containsText" dxfId="4999" priority="166" operator="containsText" text="已中止">
      <formula>NOT(ISERROR(SEARCH("已中止",L4)))</formula>
    </cfRule>
  </conditionalFormatting>
  <conditionalFormatting sqref="A4:Z4 A5:B5 A6:A17 F5:Z5 A72:A90 A54 C55:Z56 I57 G6:Z6 G51:J52 M51:Z52 G7:G17 H7:I21 A33:A36 J7:Z15 J17:Z17 G35:Z35 G34:T34 V34:Z34 X16:Z16 J16:V16 G23:Z33 G37:Z50 A38:A52 A24:A28 C24:F28 C38:F52 C36:Z36 C54:I54 C71:Z90 C33:F35 C6:C17 B6:B90">
    <cfRule type="expression" dxfId="4998" priority="157">
      <formula>CELL("row")=ROW()</formula>
    </cfRule>
    <cfRule type="expression" dxfId="4997" priority="158">
      <formula>$A4&lt;&gt;""</formula>
    </cfRule>
  </conditionalFormatting>
  <conditionalFormatting sqref="N71:Y90 N55:Z56 N54:Y54 N4:Y15 N17:Y17 N34:T34 V34:Y34 X16:Y16 N16:V16 N23:Y33 N35:Y52">
    <cfRule type="cellIs" dxfId="4996" priority="159" operator="greaterThan">
      <formula>0</formula>
    </cfRule>
  </conditionalFormatting>
  <conditionalFormatting sqref="J92:K99">
    <cfRule type="expression" dxfId="4995" priority="152">
      <formula>CELL("row")=ROW()</formula>
    </cfRule>
    <cfRule type="expression" dxfId="4994" priority="153">
      <formula>$A92&lt;&gt;""</formula>
    </cfRule>
  </conditionalFormatting>
  <conditionalFormatting sqref="N92:Y98">
    <cfRule type="cellIs" dxfId="4993" priority="169" operator="greaterThanOrEqual">
      <formula>8</formula>
    </cfRule>
    <cfRule type="cellIs" dxfId="4992" priority="170" operator="between">
      <formula>0.01</formula>
      <formula>7.99</formula>
    </cfRule>
  </conditionalFormatting>
  <conditionalFormatting sqref="N668:Y1048576 O515:Y667 P402:Y514 Q390:Y401 R320:Y389 S216:Y319 T194:Y215 U147:Y193 V135:Y146 W123:Y134 X111:Y122 Y107:Y110">
    <cfRule type="cellIs" dxfId="4991" priority="173" operator="between">
      <formula>6</formula>
      <formula>24</formula>
    </cfRule>
    <cfRule type="cellIs" dxfId="4990" priority="174" operator="between">
      <formula>4</formula>
      <formula>6</formula>
    </cfRule>
    <cfRule type="cellIs" dxfId="4989" priority="175" operator="between">
      <formula>0.01</formula>
      <formula>3</formula>
    </cfRule>
  </conditionalFormatting>
  <conditionalFormatting sqref="N100:Y105">
    <cfRule type="cellIs" dxfId="4988" priority="151" operator="greaterThan">
      <formula>0</formula>
    </cfRule>
  </conditionalFormatting>
  <conditionalFormatting sqref="D16:D17 F16:F17 D6:F15">
    <cfRule type="expression" dxfId="4987" priority="147">
      <formula>CELL("row")=ROW()</formula>
    </cfRule>
    <cfRule type="expression" dxfId="4986" priority="148">
      <formula>$A6&lt;&gt;""</formula>
    </cfRule>
  </conditionalFormatting>
  <conditionalFormatting sqref="D5:E5">
    <cfRule type="expression" dxfId="4985" priority="149">
      <formula>CELL("row")=ROW()</formula>
    </cfRule>
    <cfRule type="expression" dxfId="4984" priority="150">
      <formula>$A5&lt;&gt;""</formula>
    </cfRule>
  </conditionalFormatting>
  <conditionalFormatting sqref="A32">
    <cfRule type="expression" dxfId="4983" priority="129">
      <formula>CELL("row")=ROW()</formula>
    </cfRule>
    <cfRule type="expression" dxfId="4982" priority="130">
      <formula>$A32&lt;&gt;""</formula>
    </cfRule>
  </conditionalFormatting>
  <conditionalFormatting sqref="A23 A29:A31 C29:F31 C23:F23">
    <cfRule type="expression" dxfId="4981" priority="143">
      <formula>CELL("row")=ROW()</formula>
    </cfRule>
    <cfRule type="expression" dxfId="4980" priority="144">
      <formula>$A23&lt;&gt;""</formula>
    </cfRule>
  </conditionalFormatting>
  <conditionalFormatting sqref="A37 C37:F37">
    <cfRule type="expression" dxfId="4979" priority="139">
      <formula>CELL("row")=ROW()</formula>
    </cfRule>
    <cfRule type="expression" dxfId="4978" priority="140">
      <formula>$A37&lt;&gt;""</formula>
    </cfRule>
  </conditionalFormatting>
  <conditionalFormatting sqref="C32:F32">
    <cfRule type="expression" dxfId="4977" priority="131">
      <formula>CELL("row")=ROW()</formula>
    </cfRule>
    <cfRule type="expression" dxfId="4976" priority="132">
      <formula>$A32&lt;&gt;""</formula>
    </cfRule>
  </conditionalFormatting>
  <conditionalFormatting sqref="E16:E17">
    <cfRule type="expression" dxfId="4975" priority="127">
      <formula>CELL("row")=ROW()</formula>
    </cfRule>
    <cfRule type="expression" dxfId="4974" priority="128">
      <formula>$A16&lt;&gt;""</formula>
    </cfRule>
  </conditionalFormatting>
  <conditionalFormatting sqref="M71:M90 M4:M17 M54 M23:M52">
    <cfRule type="dataBar" priority="185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{0B2A528C-C437-4207-8BB1-5626AEDFBDE1}</x14:id>
        </ext>
      </extLst>
    </cfRule>
    <cfRule type="dataBar" priority="185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{60899137-FF8F-4AC5-848F-E74CEDEB1E75}</x14:id>
        </ext>
      </extLst>
    </cfRule>
  </conditionalFormatting>
  <conditionalFormatting sqref="A55">
    <cfRule type="expression" dxfId="4973" priority="112">
      <formula>MOD(ROW(),2)=1</formula>
    </cfRule>
  </conditionalFormatting>
  <conditionalFormatting sqref="A56">
    <cfRule type="expression" dxfId="4972" priority="110">
      <formula>MOD(ROW(),2)=1</formula>
    </cfRule>
  </conditionalFormatting>
  <conditionalFormatting sqref="M55:M56">
    <cfRule type="dataBar" priority="188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{8032A989-DA1B-40E7-B86A-5C624C5DF459}</x14:id>
        </ext>
      </extLst>
    </cfRule>
    <cfRule type="dataBar" priority="18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{71D5CE07-FD7C-45B4-A99C-D15857DF2C57}</x14:id>
        </ext>
      </extLst>
    </cfRule>
  </conditionalFormatting>
  <conditionalFormatting sqref="J54:Z54 K51:M52">
    <cfRule type="expression" dxfId="4971" priority="1897">
      <formula>CELL("row")=ROW()</formula>
    </cfRule>
    <cfRule type="expression" dxfId="4970" priority="1898">
      <formula>#REF!&lt;&gt;""</formula>
    </cfRule>
  </conditionalFormatting>
  <conditionalFormatting sqref="G57">
    <cfRule type="cellIs" dxfId="4969" priority="97" operator="equal">
      <formula>"重要不紧急"</formula>
    </cfRule>
    <cfRule type="cellIs" dxfId="4968" priority="98" operator="equal">
      <formula>"重要且紧急"</formula>
    </cfRule>
    <cfRule type="cellIs" dxfId="4967" priority="99" operator="equal">
      <formula>"紧急不重要"</formula>
    </cfRule>
  </conditionalFormatting>
  <conditionalFormatting sqref="L57">
    <cfRule type="containsText" dxfId="4966" priority="100" operator="containsText" text="进行中">
      <formula>NOT(ISERROR(SEARCH("进行中",L57)))</formula>
    </cfRule>
    <cfRule type="containsText" dxfId="4965" priority="101" operator="containsText" text="延迟">
      <formula>NOT(ISERROR(SEARCH("延迟",L57)))</formula>
    </cfRule>
    <cfRule type="containsText" dxfId="4964" priority="102" operator="containsText" text="已完成">
      <formula>NOT(ISERROR(SEARCH("已完成",L57)))</formula>
    </cfRule>
    <cfRule type="containsText" dxfId="4963" priority="103" operator="containsText" text="已中止">
      <formula>NOT(ISERROR(SEARCH("已中止",L57)))</formula>
    </cfRule>
  </conditionalFormatting>
  <conditionalFormatting sqref="H57 J57:Y57">
    <cfRule type="expression" dxfId="4962" priority="94">
      <formula>CELL("row")=ROW()</formula>
    </cfRule>
    <cfRule type="expression" dxfId="4961" priority="95">
      <formula>$A57&lt;&gt;""</formula>
    </cfRule>
  </conditionalFormatting>
  <conditionalFormatting sqref="N57:Y57">
    <cfRule type="cellIs" dxfId="4960" priority="96" operator="greaterThan">
      <formula>0</formula>
    </cfRule>
  </conditionalFormatting>
  <conditionalFormatting sqref="C57:G57">
    <cfRule type="expression" dxfId="4959" priority="92">
      <formula>CELL("row")=ROW()</formula>
    </cfRule>
    <cfRule type="expression" dxfId="4958" priority="93">
      <formula>$A57&lt;&gt;""</formula>
    </cfRule>
  </conditionalFormatting>
  <conditionalFormatting sqref="A57">
    <cfRule type="expression" dxfId="4957" priority="91">
      <formula>MOD(ROW(),2)=1</formula>
    </cfRule>
  </conditionalFormatting>
  <conditionalFormatting sqref="M57">
    <cfRule type="dataBar" priority="10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{76ECDE7F-E1C1-497F-B48E-2A85BD80DE11}</x14:id>
        </ext>
      </extLst>
    </cfRule>
    <cfRule type="dataBar" priority="10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{7065850E-2857-4901-A99E-1B77663BC5E5}</x14:id>
        </ext>
      </extLst>
    </cfRule>
  </conditionalFormatting>
  <conditionalFormatting sqref="Z57">
    <cfRule type="expression" dxfId="4956" priority="88">
      <formula>CELL("row")=ROW()</formula>
    </cfRule>
    <cfRule type="expression" dxfId="4955" priority="89">
      <formula>$A57&lt;&gt;""</formula>
    </cfRule>
  </conditionalFormatting>
  <conditionalFormatting sqref="Z57">
    <cfRule type="cellIs" dxfId="4954" priority="90" operator="greaterThan">
      <formula>0</formula>
    </cfRule>
  </conditionalFormatting>
  <conditionalFormatting sqref="G58:G59 G61:G66">
    <cfRule type="cellIs" dxfId="4953" priority="79" operator="equal">
      <formula>"重要不紧急"</formula>
    </cfRule>
    <cfRule type="cellIs" dxfId="4952" priority="80" operator="equal">
      <formula>"重要且紧急"</formula>
    </cfRule>
    <cfRule type="cellIs" dxfId="4951" priority="81" operator="equal">
      <formula>"紧急不重要"</formula>
    </cfRule>
  </conditionalFormatting>
  <conditionalFormatting sqref="L58:L70">
    <cfRule type="containsText" dxfId="4950" priority="82" operator="containsText" text="进行中">
      <formula>NOT(ISERROR(SEARCH("进行中",L58)))</formula>
    </cfRule>
    <cfRule type="containsText" dxfId="4949" priority="83" operator="containsText" text="延迟">
      <formula>NOT(ISERROR(SEARCH("延迟",L58)))</formula>
    </cfRule>
    <cfRule type="containsText" dxfId="4948" priority="84" operator="containsText" text="已完成">
      <formula>NOT(ISERROR(SEARCH("已完成",L58)))</formula>
    </cfRule>
    <cfRule type="containsText" dxfId="4947" priority="85" operator="containsText" text="已中止">
      <formula>NOT(ISERROR(SEARCH("已中止",L58)))</formula>
    </cfRule>
  </conditionalFormatting>
  <conditionalFormatting sqref="A61:A66 E62:E66 A58:A59 F64:Y65 F66:J66 N66:Y66 H67:H70 I70 F61:K63 M61:Y63 L60:L63 M60 K66:M70 C58:Y59 C61:C66">
    <cfRule type="expression" dxfId="4946" priority="76">
      <formula>CELL("row")=ROW()</formula>
    </cfRule>
    <cfRule type="expression" dxfId="4945" priority="77">
      <formula>$A58&lt;&gt;""</formula>
    </cfRule>
  </conditionalFormatting>
  <conditionalFormatting sqref="N58:Y59 N61:Y66">
    <cfRule type="cellIs" dxfId="4944" priority="78" operator="greaterThan">
      <formula>0</formula>
    </cfRule>
  </conditionalFormatting>
  <conditionalFormatting sqref="D62:D66">
    <cfRule type="expression" dxfId="4943" priority="75">
      <formula>$A62&lt;&gt;""</formula>
    </cfRule>
  </conditionalFormatting>
  <conditionalFormatting sqref="D62:D66">
    <cfRule type="expression" dxfId="4942" priority="74">
      <formula>CELL("row")=ROW()</formula>
    </cfRule>
  </conditionalFormatting>
  <conditionalFormatting sqref="E61">
    <cfRule type="expression" dxfId="4941" priority="70">
      <formula>CELL("row")=ROW()</formula>
    </cfRule>
    <cfRule type="expression" dxfId="4940" priority="71">
      <formula>$A61&lt;&gt;""</formula>
    </cfRule>
  </conditionalFormatting>
  <conditionalFormatting sqref="D61">
    <cfRule type="expression" dxfId="4939" priority="73">
      <formula>$A61&lt;&gt;""</formula>
    </cfRule>
  </conditionalFormatting>
  <conditionalFormatting sqref="D61">
    <cfRule type="expression" dxfId="4938" priority="72">
      <formula>CELL("row")=ROW()</formula>
    </cfRule>
  </conditionalFormatting>
  <conditionalFormatting sqref="M58:M70">
    <cfRule type="dataBar" priority="8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{C7F69DF8-5961-49B2-BBB3-E8ADFD5C82CB}</x14:id>
        </ext>
      </extLst>
    </cfRule>
    <cfRule type="dataBar" priority="8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{0BED86CB-9391-4891-A3A3-51E6C58CCBCF}</x14:id>
        </ext>
      </extLst>
    </cfRule>
  </conditionalFormatting>
  <conditionalFormatting sqref="Z58:Z59 Z61:Z66">
    <cfRule type="expression" dxfId="4937" priority="67">
      <formula>CELL("row")=ROW()</formula>
    </cfRule>
    <cfRule type="expression" dxfId="4936" priority="68">
      <formula>$A58&lt;&gt;""</formula>
    </cfRule>
  </conditionalFormatting>
  <conditionalFormatting sqref="Z58:Z59 Z61:Z66">
    <cfRule type="cellIs" dxfId="4935" priority="69" operator="greaterThan">
      <formula>0</formula>
    </cfRule>
  </conditionalFormatting>
  <conditionalFormatting sqref="A71">
    <cfRule type="expression" dxfId="4934" priority="66">
      <formula>MOD(ROW(),2)=1</formula>
    </cfRule>
  </conditionalFormatting>
  <conditionalFormatting sqref="G53">
    <cfRule type="cellIs" dxfId="4933" priority="57" operator="equal">
      <formula>"重要不紧急"</formula>
    </cfRule>
    <cfRule type="cellIs" dxfId="4932" priority="58" operator="equal">
      <formula>"重要且紧急"</formula>
    </cfRule>
    <cfRule type="cellIs" dxfId="4931" priority="59" operator="equal">
      <formula>"紧急不重要"</formula>
    </cfRule>
  </conditionalFormatting>
  <conditionalFormatting sqref="L53">
    <cfRule type="containsText" dxfId="4930" priority="60" operator="containsText" text="进行中">
      <formula>NOT(ISERROR(SEARCH("进行中",L53)))</formula>
    </cfRule>
    <cfRule type="containsText" dxfId="4929" priority="61" operator="containsText" text="延迟">
      <formula>NOT(ISERROR(SEARCH("延迟",L53)))</formula>
    </cfRule>
    <cfRule type="containsText" dxfId="4928" priority="62" operator="containsText" text="已完成">
      <formula>NOT(ISERROR(SEARCH("已完成",L53)))</formula>
    </cfRule>
    <cfRule type="containsText" dxfId="4927" priority="63" operator="containsText" text="已中止">
      <formula>NOT(ISERROR(SEARCH("已中止",L53)))</formula>
    </cfRule>
  </conditionalFormatting>
  <conditionalFormatting sqref="C53:Z53">
    <cfRule type="expression" dxfId="4926" priority="54">
      <formula>CELL("row")=ROW()</formula>
    </cfRule>
    <cfRule type="expression" dxfId="4925" priority="55">
      <formula>$A53&lt;&gt;""</formula>
    </cfRule>
  </conditionalFormatting>
  <conditionalFormatting sqref="N53:Z53">
    <cfRule type="cellIs" dxfId="4924" priority="56" operator="greaterThan">
      <formula>0</formula>
    </cfRule>
  </conditionalFormatting>
  <conditionalFormatting sqref="A53">
    <cfRule type="expression" dxfId="4923" priority="53">
      <formula>MOD(ROW(),2)=1</formula>
    </cfRule>
  </conditionalFormatting>
  <conditionalFormatting sqref="M53">
    <cfRule type="dataBar" priority="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{153DE694-A079-4C91-911F-A46BE897DF93}</x14:id>
        </ext>
      </extLst>
    </cfRule>
    <cfRule type="dataBar" priority="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{E2C31E8F-ACF5-4408-812B-0A1D9ABD2473}</x14:id>
        </ext>
      </extLst>
    </cfRule>
  </conditionalFormatting>
  <conditionalFormatting sqref="G60">
    <cfRule type="cellIs" dxfId="4922" priority="44" operator="equal">
      <formula>"重要不紧急"</formula>
    </cfRule>
    <cfRule type="cellIs" dxfId="4921" priority="45" operator="equal">
      <formula>"重要且紧急"</formula>
    </cfRule>
    <cfRule type="cellIs" dxfId="4920" priority="46" operator="equal">
      <formula>"紧急不重要"</formula>
    </cfRule>
  </conditionalFormatting>
  <conditionalFormatting sqref="A60 N60:Y60 C60:K60">
    <cfRule type="expression" dxfId="4919" priority="41">
      <formula>CELL("row")=ROW()</formula>
    </cfRule>
    <cfRule type="expression" dxfId="4918" priority="42">
      <formula>$A60&lt;&gt;""</formula>
    </cfRule>
  </conditionalFormatting>
  <conditionalFormatting sqref="N60:Y60">
    <cfRule type="cellIs" dxfId="4917" priority="43" operator="greaterThan">
      <formula>0</formula>
    </cfRule>
  </conditionalFormatting>
  <conditionalFormatting sqref="Z60">
    <cfRule type="expression" dxfId="4916" priority="38">
      <formula>CELL("row")=ROW()</formula>
    </cfRule>
    <cfRule type="expression" dxfId="4915" priority="39">
      <formula>$A60&lt;&gt;""</formula>
    </cfRule>
  </conditionalFormatting>
  <conditionalFormatting sqref="Z60">
    <cfRule type="cellIs" dxfId="4914" priority="40" operator="greaterThan">
      <formula>0</formula>
    </cfRule>
  </conditionalFormatting>
  <conditionalFormatting sqref="G18:G22">
    <cfRule type="cellIs" dxfId="4913" priority="27" operator="equal">
      <formula>"重要不紧急"</formula>
    </cfRule>
    <cfRule type="cellIs" dxfId="4912" priority="28" operator="equal">
      <formula>"重要且紧急"</formula>
    </cfRule>
    <cfRule type="cellIs" dxfId="4911" priority="29" operator="equal">
      <formula>"紧急不重要"</formula>
    </cfRule>
  </conditionalFormatting>
  <conditionalFormatting sqref="L18:L22">
    <cfRule type="containsText" dxfId="4910" priority="30" operator="containsText" text="进行中">
      <formula>NOT(ISERROR(SEARCH("进行中",L18)))</formula>
    </cfRule>
    <cfRule type="containsText" dxfId="4909" priority="31" operator="containsText" text="延迟">
      <formula>NOT(ISERROR(SEARCH("延迟",L18)))</formula>
    </cfRule>
    <cfRule type="containsText" dxfId="4908" priority="32" operator="containsText" text="已完成">
      <formula>NOT(ISERROR(SEARCH("已完成",L18)))</formula>
    </cfRule>
    <cfRule type="containsText" dxfId="4907" priority="33" operator="containsText" text="已中止">
      <formula>NOT(ISERROR(SEARCH("已中止",L18)))</formula>
    </cfRule>
  </conditionalFormatting>
  <conditionalFormatting sqref="M18:Z22 A18:A22 F22:J22 F19:G21 J18:J21 C19:D22 C18:G18">
    <cfRule type="expression" dxfId="4906" priority="24">
      <formula>CELL("row")=ROW()</formula>
    </cfRule>
    <cfRule type="expression" dxfId="4905" priority="25">
      <formula>$A18&lt;&gt;""</formula>
    </cfRule>
  </conditionalFormatting>
  <conditionalFormatting sqref="N18:Y22">
    <cfRule type="cellIs" dxfId="4904" priority="26" operator="greaterThan">
      <formula>0</formula>
    </cfRule>
  </conditionalFormatting>
  <conditionalFormatting sqref="M18:M22">
    <cfRule type="dataBar" priority="3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{62C67C15-4166-4374-99C5-6132B6645E82}</x14:id>
        </ext>
      </extLst>
    </cfRule>
    <cfRule type="dataBar" priority="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{B57DCEEB-965E-4731-BACE-5ABC1301E422}</x14:id>
        </ext>
      </extLst>
    </cfRule>
  </conditionalFormatting>
  <conditionalFormatting sqref="K18:M22">
    <cfRule type="expression" dxfId="4903" priority="36">
      <formula>CELL("row")=ROW()</formula>
    </cfRule>
    <cfRule type="expression" dxfId="4902" priority="37">
      <formula>#REF!&lt;&gt;""</formula>
    </cfRule>
  </conditionalFormatting>
  <conditionalFormatting sqref="E19:E22">
    <cfRule type="expression" dxfId="4901" priority="22">
      <formula>CELL("row")=ROW()</formula>
    </cfRule>
    <cfRule type="expression" dxfId="4900" priority="23">
      <formula>$A19&lt;&gt;""</formula>
    </cfRule>
  </conditionalFormatting>
  <conditionalFormatting sqref="G67:G70">
    <cfRule type="cellIs" dxfId="4899" priority="13" operator="equal">
      <formula>"重要不紧急"</formula>
    </cfRule>
    <cfRule type="cellIs" dxfId="4898" priority="14" operator="equal">
      <formula>"重要且紧急"</formula>
    </cfRule>
    <cfRule type="cellIs" dxfId="4897" priority="15" operator="equal">
      <formula>"紧急不重要"</formula>
    </cfRule>
  </conditionalFormatting>
  <conditionalFormatting sqref="A67:A70 E67:G67 F68:G70 N67:Y70 I67:J69 J70 C67:C70">
    <cfRule type="expression" dxfId="4896" priority="10">
      <formula>CELL("row")=ROW()</formula>
    </cfRule>
    <cfRule type="expression" dxfId="4895" priority="11">
      <formula>$A67&lt;&gt;""</formula>
    </cfRule>
  </conditionalFormatting>
  <conditionalFormatting sqref="N67:Y70">
    <cfRule type="cellIs" dxfId="4894" priority="12" operator="greaterThan">
      <formula>0</formula>
    </cfRule>
  </conditionalFormatting>
  <conditionalFormatting sqref="D67">
    <cfRule type="expression" dxfId="4893" priority="9">
      <formula>$A67&lt;&gt;""</formula>
    </cfRule>
  </conditionalFormatting>
  <conditionalFormatting sqref="D67">
    <cfRule type="expression" dxfId="4892" priority="8">
      <formula>CELL("row")=ROW()</formula>
    </cfRule>
  </conditionalFormatting>
  <conditionalFormatting sqref="Z67:Z70">
    <cfRule type="expression" dxfId="4891" priority="5">
      <formula>CELL("row")=ROW()</formula>
    </cfRule>
    <cfRule type="expression" dxfId="4890" priority="6">
      <formula>$A67&lt;&gt;""</formula>
    </cfRule>
  </conditionalFormatting>
  <conditionalFormatting sqref="Z67:Z70">
    <cfRule type="cellIs" dxfId="4889" priority="7" operator="greaterThan">
      <formula>0</formula>
    </cfRule>
  </conditionalFormatting>
  <conditionalFormatting sqref="E68:E70">
    <cfRule type="expression" dxfId="4888" priority="3">
      <formula>CELL("row")=ROW()</formula>
    </cfRule>
    <cfRule type="expression" dxfId="4887" priority="4">
      <formula>$A68&lt;&gt;""</formula>
    </cfRule>
  </conditionalFormatting>
  <conditionalFormatting sqref="D68:D70">
    <cfRule type="expression" dxfId="4886" priority="2">
      <formula>$A68&lt;&gt;""</formula>
    </cfRule>
  </conditionalFormatting>
  <conditionalFormatting sqref="D68:D70">
    <cfRule type="expression" dxfId="4885" priority="1">
      <formula>CELL("row")=ROW()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2A528C-C437-4207-8BB1-5626AEDFBDE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899137-FF8F-4AC5-848F-E74CEDEB1E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M71:M90 M4:M17 M54 M23:M52</xm:sqref>
        </x14:conditionalFormatting>
        <x14:conditionalFormatting xmlns:xm="http://schemas.microsoft.com/office/excel/2006/main">
          <x14:cfRule type="dataBar" id="{8032A989-DA1B-40E7-B86A-5C624C5DF45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1D5CE07-FD7C-45B4-A99C-D15857DF2C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M55:M56</xm:sqref>
        </x14:conditionalFormatting>
        <x14:conditionalFormatting xmlns:xm="http://schemas.microsoft.com/office/excel/2006/main">
          <x14:cfRule type="dataBar" id="{76ECDE7F-E1C1-497F-B48E-2A85BD80DE1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065850E-2857-4901-A99E-1B77663BC5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C7F69DF8-5961-49B2-BBB3-E8ADFD5C82C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BED86CB-9391-4891-A3A3-51E6C58CCB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M58:M70</xm:sqref>
        </x14:conditionalFormatting>
        <x14:conditionalFormatting xmlns:xm="http://schemas.microsoft.com/office/excel/2006/main">
          <x14:cfRule type="dataBar" id="{153DE694-A079-4C91-911F-A46BE897DF9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2C31E8F-ACF5-4408-812B-0A1D9ABD24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62C67C15-4166-4374-99C5-6132B6645E8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7DCEEB-965E-4731-BACE-5ABC1301E4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M18:M22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F00-000000000000}">
          <x14:formula1>
            <xm:f>Data!$I$2:$I$7</xm:f>
          </x14:formula1>
          <xm:sqref>L4:L90</xm:sqref>
        </x14:dataValidation>
        <x14:dataValidation type="list" allowBlank="1" showInputMessage="1" showErrorMessage="1" xr:uid="{00000000-0002-0000-0F00-000001000000}">
          <x14:formula1>
            <xm:f>Data!$H$2:$H$6</xm:f>
          </x14:formula1>
          <xm:sqref>G4:G90</xm:sqref>
        </x14:dataValidation>
        <x14:dataValidation type="list" allowBlank="1" showInputMessage="1" showErrorMessage="1" xr:uid="{00000000-0002-0000-0F00-000002000000}">
          <x14:formula1>
            <xm:f>Data!$J$2:$J$11</xm:f>
          </x14:formula1>
          <xm:sqref>F4:F90</xm:sqref>
        </x14:dataValidation>
        <x14:dataValidation type="list" allowBlank="1" showInputMessage="1" showErrorMessage="1" xr:uid="{00000000-0002-0000-0F00-000003000000}">
          <x14:formula1>
            <xm:f>Data!$A$2:$A$25</xm:f>
          </x14:formula1>
          <xm:sqref>D4:D90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670"/>
  <sheetViews>
    <sheetView zoomScaleNormal="100" workbookViewId="0">
      <pane xSplit="6" ySplit="3" topLeftCell="G67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37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8" width="9.625" customWidth="1"/>
    <col min="9" max="9" width="10.62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8" width="3.125" style="296" customWidth="1"/>
    <col min="19" max="20" width="3.125" style="296" hidden="1" customWidth="1"/>
    <col min="21" max="26" width="3.125" style="296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186</v>
      </c>
      <c r="B1" s="7" t="s">
        <v>923</v>
      </c>
      <c r="C1" s="8"/>
      <c r="D1" s="7"/>
      <c r="F1" s="9"/>
      <c r="G1" s="6" t="s">
        <v>69</v>
      </c>
      <c r="H1" s="10">
        <f>VLOOKUP(B1,与!A4:C10001,2,FALSE)</f>
        <v>42954</v>
      </c>
      <c r="I1" s="10">
        <f>VLOOKUP(B1,与!A4:C10001,3,FALSE)</f>
        <v>42965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15"/>
    </row>
    <row r="2" spans="1:37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7</v>
      </c>
      <c r="O2" s="289">
        <f>DAY($H$1+(COLUMN(O2)-COLUMN($N$2)))</f>
        <v>8</v>
      </c>
      <c r="P2" s="289">
        <f t="shared" ref="P2:Z2" si="0">DAY($H$1+(COLUMN(P2)-COLUMN($N$2)))</f>
        <v>9</v>
      </c>
      <c r="Q2" s="289">
        <f t="shared" si="0"/>
        <v>10</v>
      </c>
      <c r="R2" s="289">
        <f t="shared" si="0"/>
        <v>11</v>
      </c>
      <c r="S2" s="289">
        <f t="shared" si="0"/>
        <v>12</v>
      </c>
      <c r="T2" s="289">
        <f t="shared" si="0"/>
        <v>13</v>
      </c>
      <c r="U2" s="289">
        <f t="shared" si="0"/>
        <v>14</v>
      </c>
      <c r="V2" s="289">
        <f t="shared" si="0"/>
        <v>15</v>
      </c>
      <c r="W2" s="289">
        <f t="shared" si="0"/>
        <v>16</v>
      </c>
      <c r="X2" s="289">
        <f t="shared" si="0"/>
        <v>17</v>
      </c>
      <c r="Y2" s="289">
        <f t="shared" si="0"/>
        <v>18</v>
      </c>
      <c r="Z2" s="289">
        <f t="shared" si="0"/>
        <v>19</v>
      </c>
      <c r="AA2" s="527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Y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ref="Z3" si="2">MID("一二三四五六日",WEEKDAY($H$1+(COLUMN(Z2)-COLUMN($N$2)),2),1)</f>
        <v>六</v>
      </c>
      <c r="AA3" s="527"/>
      <c r="AB3"/>
      <c r="AC3"/>
      <c r="AD3"/>
      <c r="AE3"/>
      <c r="AF3"/>
      <c r="AG3"/>
      <c r="AH3"/>
      <c r="AI3"/>
      <c r="AJ3"/>
      <c r="AK3"/>
    </row>
    <row r="4" spans="1:37" s="3" customFormat="1">
      <c r="A4" s="11" t="s">
        <v>739</v>
      </c>
      <c r="B4" s="12" t="str">
        <f>IF(A4="","",IFERROR(VLOOKUP(A4,Story!C:D,2,FALSE),""))</f>
        <v>Ribbon系统按钮及开始页</v>
      </c>
      <c r="C4" s="13"/>
      <c r="D4" s="11"/>
      <c r="E4" s="12"/>
      <c r="F4" s="13"/>
      <c r="G4" s="11"/>
      <c r="H4" s="14" t="str">
        <f t="shared" ref="H4:H39" si="3">IF(E4="","",$H$1)</f>
        <v/>
      </c>
      <c r="I4" s="14" t="str">
        <f t="shared" ref="I4:I39" si="4">IF(E4="","",IF(H4+J4/8&gt;$I$1,$I$1,H4+J4/8))</f>
        <v/>
      </c>
      <c r="J4" s="297"/>
      <c r="K4" s="297">
        <f>SUM(N4:Z4)</f>
        <v>0</v>
      </c>
      <c r="L4" s="24" t="s">
        <v>1001</v>
      </c>
      <c r="M4" s="16">
        <f t="shared" ref="M4:M67" si="5">IF(L4="未开始",0,IF(L4="已完成",1, 0.1))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12"/>
    </row>
    <row r="5" spans="1:37" s="3" customFormat="1">
      <c r="A5" s="11"/>
      <c r="B5" s="12" t="str">
        <f>IF(A5="","",IFERROR(VLOOKUP(A5,Story!C:D,2,FALSE),""))</f>
        <v/>
      </c>
      <c r="C5" s="13"/>
      <c r="D5" s="11" t="s">
        <v>326</v>
      </c>
      <c r="E5" s="56" t="s">
        <v>925</v>
      </c>
      <c r="F5" s="13" t="s">
        <v>77</v>
      </c>
      <c r="G5" s="11"/>
      <c r="H5" s="14">
        <v>42940</v>
      </c>
      <c r="I5" s="14">
        <v>42940</v>
      </c>
      <c r="J5" s="297"/>
      <c r="K5" s="297">
        <f t="shared" ref="K5:K68" si="6">SUM(N5:Z5)</f>
        <v>18</v>
      </c>
      <c r="L5" s="11" t="s">
        <v>248</v>
      </c>
      <c r="M5" s="16">
        <v>0</v>
      </c>
      <c r="N5" s="291"/>
      <c r="O5" s="291"/>
      <c r="P5" s="291"/>
      <c r="Q5" s="291"/>
      <c r="R5" s="291"/>
      <c r="S5" s="291"/>
      <c r="T5" s="291"/>
      <c r="U5" s="291">
        <v>2</v>
      </c>
      <c r="V5" s="291"/>
      <c r="W5" s="291"/>
      <c r="X5" s="291">
        <v>8</v>
      </c>
      <c r="Y5" s="291">
        <v>8</v>
      </c>
      <c r="Z5" s="291"/>
      <c r="AA5" s="12"/>
    </row>
    <row r="6" spans="1:37" s="3" customFormat="1">
      <c r="A6" s="11"/>
      <c r="B6" s="12" t="str">
        <f>IF(A6="","",IFERROR(VLOOKUP(A6,Story!C:D,2,FALSE),""))</f>
        <v/>
      </c>
      <c r="C6" s="13"/>
      <c r="D6" s="11" t="s">
        <v>196</v>
      </c>
      <c r="E6" s="56" t="s">
        <v>924</v>
      </c>
      <c r="F6" s="13" t="s">
        <v>77</v>
      </c>
      <c r="G6" s="11"/>
      <c r="H6" s="14">
        <f t="shared" ref="H6:H21" si="7">IF(E6="","",$H$1)</f>
        <v>42954</v>
      </c>
      <c r="I6" s="14">
        <f t="shared" ref="I6:I21" si="8">IF(E6="","",IF(H6+J6/8&gt;$I$1,$I$1,H6+J6/8))</f>
        <v>42954</v>
      </c>
      <c r="J6" s="297"/>
      <c r="K6" s="297">
        <f t="shared" si="6"/>
        <v>48</v>
      </c>
      <c r="L6" s="11" t="s">
        <v>16</v>
      </c>
      <c r="M6" s="16">
        <v>0.8</v>
      </c>
      <c r="N6" s="291">
        <v>8</v>
      </c>
      <c r="O6" s="291">
        <v>4</v>
      </c>
      <c r="P6" s="291">
        <v>8</v>
      </c>
      <c r="Q6" s="291">
        <v>4</v>
      </c>
      <c r="R6" s="291">
        <v>2</v>
      </c>
      <c r="S6" s="291"/>
      <c r="T6" s="291"/>
      <c r="U6" s="291">
        <v>6</v>
      </c>
      <c r="V6" s="291">
        <v>8</v>
      </c>
      <c r="W6" s="291">
        <v>8</v>
      </c>
      <c r="X6" s="291"/>
      <c r="Y6" s="291"/>
      <c r="Z6" s="291"/>
      <c r="AA6" s="12"/>
    </row>
    <row r="7" spans="1:37" s="3" customFormat="1">
      <c r="A7" s="11"/>
      <c r="B7" s="12" t="str">
        <f>IF(A7="","",IFERROR(VLOOKUP(A7,Story!C:D,2,FALSE),""))</f>
        <v/>
      </c>
      <c r="C7" s="13"/>
      <c r="D7" s="11" t="s">
        <v>223</v>
      </c>
      <c r="E7" s="56" t="s">
        <v>926</v>
      </c>
      <c r="F7" s="13" t="s">
        <v>77</v>
      </c>
      <c r="G7" s="11"/>
      <c r="H7" s="14"/>
      <c r="I7" s="14"/>
      <c r="J7" s="297"/>
      <c r="K7" s="297">
        <f t="shared" si="6"/>
        <v>16</v>
      </c>
      <c r="L7" s="11" t="s">
        <v>16</v>
      </c>
      <c r="M7" s="16">
        <v>0.2</v>
      </c>
      <c r="N7" s="291"/>
      <c r="O7" s="291">
        <v>2</v>
      </c>
      <c r="P7" s="291"/>
      <c r="Q7" s="291">
        <v>4</v>
      </c>
      <c r="R7" s="291">
        <v>4</v>
      </c>
      <c r="S7" s="291"/>
      <c r="T7" s="291"/>
      <c r="U7" s="291"/>
      <c r="V7" s="291"/>
      <c r="W7" s="291"/>
      <c r="X7" s="291"/>
      <c r="Y7" s="291"/>
      <c r="Z7" s="291">
        <v>6</v>
      </c>
      <c r="AA7" s="12"/>
    </row>
    <row r="8" spans="1:37" s="3" customFormat="1">
      <c r="A8" s="11"/>
      <c r="B8" s="12" t="str">
        <f>IF(A8="","",IFERROR(VLOOKUP(A8,Story!C:D,2,FALSE),""))</f>
        <v/>
      </c>
      <c r="C8" s="13"/>
      <c r="D8" s="11" t="s">
        <v>223</v>
      </c>
      <c r="E8" s="56" t="s">
        <v>927</v>
      </c>
      <c r="F8" s="13" t="s">
        <v>30</v>
      </c>
      <c r="G8" s="11"/>
      <c r="H8" s="14">
        <f t="shared" si="7"/>
        <v>42954</v>
      </c>
      <c r="I8" s="14">
        <f t="shared" si="8"/>
        <v>42954</v>
      </c>
      <c r="J8" s="297"/>
      <c r="K8" s="297">
        <f t="shared" si="6"/>
        <v>24</v>
      </c>
      <c r="L8" s="11" t="s">
        <v>16</v>
      </c>
      <c r="M8" s="16">
        <f t="shared" si="5"/>
        <v>0.1</v>
      </c>
      <c r="N8" s="291">
        <v>3</v>
      </c>
      <c r="O8" s="291"/>
      <c r="P8" s="291"/>
      <c r="Q8" s="291">
        <v>6</v>
      </c>
      <c r="R8" s="291">
        <v>7.5</v>
      </c>
      <c r="S8" s="291"/>
      <c r="T8" s="291"/>
      <c r="U8" s="291"/>
      <c r="V8" s="291">
        <v>7.5</v>
      </c>
      <c r="W8" s="291"/>
      <c r="X8" s="291"/>
      <c r="Y8" s="291"/>
      <c r="Z8" s="291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204</v>
      </c>
      <c r="E9" s="56" t="s">
        <v>928</v>
      </c>
      <c r="F9" s="13" t="s">
        <v>233</v>
      </c>
      <c r="G9" s="11"/>
      <c r="H9" s="14">
        <f t="shared" si="7"/>
        <v>42954</v>
      </c>
      <c r="I9" s="14">
        <f t="shared" si="8"/>
        <v>42954</v>
      </c>
      <c r="J9" s="297"/>
      <c r="K9" s="297">
        <f t="shared" si="6"/>
        <v>2</v>
      </c>
      <c r="L9" s="11" t="s">
        <v>9</v>
      </c>
      <c r="M9" s="16">
        <f t="shared" si="5"/>
        <v>1</v>
      </c>
      <c r="N9" s="291"/>
      <c r="O9" s="291"/>
      <c r="P9" s="291"/>
      <c r="Q9" s="291">
        <v>2</v>
      </c>
      <c r="R9" s="291"/>
      <c r="S9" s="291"/>
      <c r="T9" s="291"/>
      <c r="U9" s="291"/>
      <c r="V9" s="291"/>
      <c r="W9" s="291"/>
      <c r="X9" s="291"/>
      <c r="Y9" s="291"/>
      <c r="Z9" s="291"/>
      <c r="AA9" s="12"/>
    </row>
    <row r="10" spans="1:37" s="3" customFormat="1">
      <c r="A10" s="11"/>
      <c r="B10" s="12" t="str">
        <f>IF(A10="","",IFERROR(VLOOKUP(A10,Story!C:D,2,FALSE),""))</f>
        <v/>
      </c>
      <c r="C10" s="13"/>
      <c r="D10" s="24" t="s">
        <v>254</v>
      </c>
      <c r="E10" s="56" t="s">
        <v>892</v>
      </c>
      <c r="F10" s="13" t="s">
        <v>233</v>
      </c>
      <c r="G10" s="11"/>
      <c r="H10" s="14">
        <f t="shared" si="7"/>
        <v>42954</v>
      </c>
      <c r="I10" s="14">
        <f t="shared" si="8"/>
        <v>42954</v>
      </c>
      <c r="J10" s="297"/>
      <c r="K10" s="297">
        <f t="shared" si="6"/>
        <v>15.5</v>
      </c>
      <c r="L10" s="11" t="s">
        <v>9</v>
      </c>
      <c r="M10" s="16">
        <f t="shared" si="5"/>
        <v>1</v>
      </c>
      <c r="N10" s="291"/>
      <c r="O10" s="291">
        <v>6</v>
      </c>
      <c r="P10" s="291">
        <v>9.5</v>
      </c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12"/>
    </row>
    <row r="11" spans="1:37" s="3" customFormat="1">
      <c r="A11" s="11"/>
      <c r="B11" s="12" t="str">
        <f>IF(A11="","",IFERROR(VLOOKUP(A11,Story!C:D,2,FALSE),""))</f>
        <v/>
      </c>
      <c r="C11" s="13"/>
      <c r="D11" s="11" t="s">
        <v>899</v>
      </c>
      <c r="E11" s="56" t="s">
        <v>929</v>
      </c>
      <c r="F11" s="13" t="s">
        <v>77</v>
      </c>
      <c r="G11" s="11"/>
      <c r="H11" s="14">
        <f t="shared" si="7"/>
        <v>42954</v>
      </c>
      <c r="I11" s="14">
        <f t="shared" si="8"/>
        <v>42954</v>
      </c>
      <c r="J11" s="297"/>
      <c r="K11" s="297">
        <f t="shared" si="6"/>
        <v>2</v>
      </c>
      <c r="L11" s="11" t="s">
        <v>9</v>
      </c>
      <c r="M11" s="16">
        <f t="shared" si="5"/>
        <v>1</v>
      </c>
      <c r="N11" s="291"/>
      <c r="O11" s="291"/>
      <c r="P11" s="291"/>
      <c r="Q11" s="291"/>
      <c r="R11" s="291">
        <v>2</v>
      </c>
      <c r="S11" s="291"/>
      <c r="T11" s="291"/>
      <c r="U11" s="291"/>
      <c r="V11" s="291"/>
      <c r="W11" s="291"/>
      <c r="X11" s="291"/>
      <c r="Y11" s="291"/>
      <c r="Z11" s="291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11" t="s">
        <v>219</v>
      </c>
      <c r="E12" s="56" t="s">
        <v>930</v>
      </c>
      <c r="F12" s="13" t="s">
        <v>206</v>
      </c>
      <c r="G12" s="11"/>
      <c r="H12" s="14">
        <f t="shared" si="7"/>
        <v>42954</v>
      </c>
      <c r="I12" s="14">
        <f t="shared" si="8"/>
        <v>42954</v>
      </c>
      <c r="J12" s="297"/>
      <c r="K12" s="297">
        <f t="shared" si="6"/>
        <v>5.5</v>
      </c>
      <c r="L12" s="11" t="s">
        <v>9</v>
      </c>
      <c r="M12" s="16">
        <f t="shared" si="5"/>
        <v>1</v>
      </c>
      <c r="N12" s="291"/>
      <c r="O12" s="291">
        <v>1.5</v>
      </c>
      <c r="P12" s="291">
        <v>4</v>
      </c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231</v>
      </c>
      <c r="E13" s="56" t="s">
        <v>931</v>
      </c>
      <c r="F13" s="13" t="s">
        <v>932</v>
      </c>
      <c r="G13" s="11"/>
      <c r="H13" s="14">
        <f t="shared" si="7"/>
        <v>42954</v>
      </c>
      <c r="I13" s="14">
        <f t="shared" si="8"/>
        <v>42954</v>
      </c>
      <c r="J13" s="297"/>
      <c r="K13" s="297">
        <f t="shared" si="6"/>
        <v>18</v>
      </c>
      <c r="L13" s="11" t="s">
        <v>9</v>
      </c>
      <c r="M13" s="16"/>
      <c r="N13" s="291">
        <v>8</v>
      </c>
      <c r="O13" s="291"/>
      <c r="P13" s="291"/>
      <c r="Q13" s="291">
        <v>2</v>
      </c>
      <c r="R13" s="291"/>
      <c r="S13" s="291"/>
      <c r="T13" s="291"/>
      <c r="U13" s="291"/>
      <c r="V13" s="291"/>
      <c r="W13" s="291"/>
      <c r="X13" s="291"/>
      <c r="Y13" s="291">
        <v>8</v>
      </c>
      <c r="Z13" s="291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24" t="s">
        <v>933</v>
      </c>
      <c r="E14" s="56" t="s">
        <v>913</v>
      </c>
      <c r="F14" s="59" t="s">
        <v>233</v>
      </c>
      <c r="G14" s="11"/>
      <c r="H14" s="14">
        <f t="shared" si="7"/>
        <v>42954</v>
      </c>
      <c r="I14" s="14">
        <f t="shared" si="8"/>
        <v>42954</v>
      </c>
      <c r="J14" s="297"/>
      <c r="K14" s="297">
        <f t="shared" si="6"/>
        <v>10</v>
      </c>
      <c r="L14" s="11" t="s">
        <v>9</v>
      </c>
      <c r="M14" s="16">
        <f t="shared" si="5"/>
        <v>1</v>
      </c>
      <c r="N14" s="291"/>
      <c r="O14" s="291"/>
      <c r="P14" s="291"/>
      <c r="Q14" s="291">
        <v>2</v>
      </c>
      <c r="R14" s="291">
        <v>8</v>
      </c>
      <c r="S14" s="291"/>
      <c r="T14" s="291"/>
      <c r="U14" s="291"/>
      <c r="V14" s="291"/>
      <c r="W14" s="291"/>
      <c r="X14" s="291"/>
      <c r="Y14" s="291"/>
      <c r="Z14" s="291"/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24" t="s">
        <v>254</v>
      </c>
      <c r="E15" s="56" t="s">
        <v>934</v>
      </c>
      <c r="F15" s="59" t="s">
        <v>768</v>
      </c>
      <c r="G15" s="11"/>
      <c r="H15" s="14">
        <f t="shared" si="7"/>
        <v>42954</v>
      </c>
      <c r="I15" s="14">
        <f t="shared" si="8"/>
        <v>42954</v>
      </c>
      <c r="J15" s="297"/>
      <c r="K15" s="297">
        <f t="shared" si="6"/>
        <v>12</v>
      </c>
      <c r="L15" s="11" t="s">
        <v>9</v>
      </c>
      <c r="M15" s="16"/>
      <c r="N15" s="291"/>
      <c r="O15" s="291"/>
      <c r="P15" s="291"/>
      <c r="Q15" s="291"/>
      <c r="R15" s="291"/>
      <c r="S15" s="291"/>
      <c r="T15" s="291"/>
      <c r="U15" s="291">
        <v>8</v>
      </c>
      <c r="V15" s="291">
        <v>4</v>
      </c>
      <c r="W15" s="291"/>
      <c r="X15" s="291"/>
      <c r="Y15" s="291"/>
      <c r="Z15" s="291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24" t="s">
        <v>204</v>
      </c>
      <c r="E16" s="56" t="s">
        <v>935</v>
      </c>
      <c r="F16" s="59" t="s">
        <v>768</v>
      </c>
      <c r="G16" s="11"/>
      <c r="H16" s="14">
        <f t="shared" si="7"/>
        <v>42954</v>
      </c>
      <c r="I16" s="14">
        <f t="shared" si="8"/>
        <v>42954</v>
      </c>
      <c r="J16" s="297"/>
      <c r="K16" s="297">
        <f t="shared" si="6"/>
        <v>2</v>
      </c>
      <c r="L16" s="11" t="s">
        <v>9</v>
      </c>
      <c r="M16" s="16"/>
      <c r="N16" s="291"/>
      <c r="O16" s="291"/>
      <c r="P16" s="291"/>
      <c r="Q16" s="291"/>
      <c r="R16" s="291"/>
      <c r="S16" s="291"/>
      <c r="T16" s="291"/>
      <c r="U16" s="291"/>
      <c r="V16" s="291">
        <v>2</v>
      </c>
      <c r="W16" s="291"/>
      <c r="X16" s="291"/>
      <c r="Y16" s="291"/>
      <c r="Z16" s="291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24" t="s">
        <v>165</v>
      </c>
      <c r="E17" s="56" t="s">
        <v>920</v>
      </c>
      <c r="F17" s="59" t="s">
        <v>233</v>
      </c>
      <c r="G17" s="11"/>
      <c r="H17" s="14">
        <f t="shared" si="7"/>
        <v>42954</v>
      </c>
      <c r="I17" s="14">
        <f t="shared" si="8"/>
        <v>42954</v>
      </c>
      <c r="J17" s="297"/>
      <c r="K17" s="297">
        <f t="shared" si="6"/>
        <v>8</v>
      </c>
      <c r="L17" s="11" t="s">
        <v>9</v>
      </c>
      <c r="M17" s="16"/>
      <c r="N17" s="291"/>
      <c r="O17" s="291"/>
      <c r="P17" s="291"/>
      <c r="Q17" s="291"/>
      <c r="R17" s="291"/>
      <c r="S17" s="291"/>
      <c r="T17" s="291"/>
      <c r="U17" s="291"/>
      <c r="V17" s="291">
        <v>8</v>
      </c>
      <c r="W17" s="291"/>
      <c r="X17" s="291"/>
      <c r="Y17" s="291"/>
      <c r="Z17" s="291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24" t="s">
        <v>254</v>
      </c>
      <c r="E18" s="56" t="s">
        <v>936</v>
      </c>
      <c r="F18" s="59" t="s">
        <v>233</v>
      </c>
      <c r="G18" s="11"/>
      <c r="H18" s="14">
        <f t="shared" si="7"/>
        <v>42954</v>
      </c>
      <c r="I18" s="14">
        <f t="shared" si="8"/>
        <v>42954</v>
      </c>
      <c r="J18" s="297"/>
      <c r="K18" s="297">
        <f t="shared" si="6"/>
        <v>8</v>
      </c>
      <c r="L18" s="11" t="s">
        <v>9</v>
      </c>
      <c r="M18" s="16"/>
      <c r="N18" s="291"/>
      <c r="O18" s="291"/>
      <c r="P18" s="291"/>
      <c r="Q18" s="291"/>
      <c r="R18" s="291"/>
      <c r="S18" s="291"/>
      <c r="T18" s="291"/>
      <c r="U18" s="291">
        <v>8</v>
      </c>
      <c r="V18" s="291"/>
      <c r="W18" s="291"/>
      <c r="X18" s="291"/>
      <c r="Y18" s="291"/>
      <c r="Z18" s="291"/>
      <c r="AA18" s="12"/>
    </row>
    <row r="19" spans="1:27" s="3" customFormat="1">
      <c r="A19" s="11"/>
      <c r="B19" s="12" t="str">
        <f>IF(A19="","",IFERROR(VLOOKUP(A19,Story!C:D,2,FALSE),""))</f>
        <v/>
      </c>
      <c r="C19" s="13"/>
      <c r="D19" s="24" t="s">
        <v>165</v>
      </c>
      <c r="E19" s="56" t="s">
        <v>937</v>
      </c>
      <c r="F19" s="59" t="s">
        <v>768</v>
      </c>
      <c r="G19" s="11"/>
      <c r="H19" s="14">
        <f t="shared" si="7"/>
        <v>42954</v>
      </c>
      <c r="I19" s="14">
        <f t="shared" si="8"/>
        <v>42954</v>
      </c>
      <c r="J19" s="297"/>
      <c r="K19" s="297">
        <f t="shared" si="6"/>
        <v>2</v>
      </c>
      <c r="L19" s="11" t="s">
        <v>9</v>
      </c>
      <c r="M19" s="16"/>
      <c r="N19" s="291"/>
      <c r="O19" s="291"/>
      <c r="P19" s="291"/>
      <c r="Q19" s="291"/>
      <c r="R19" s="291"/>
      <c r="S19" s="291"/>
      <c r="T19" s="291"/>
      <c r="U19" s="291"/>
      <c r="V19" s="291">
        <v>2</v>
      </c>
      <c r="W19" s="291"/>
      <c r="X19" s="291"/>
      <c r="Y19" s="291"/>
      <c r="Z19" s="291"/>
      <c r="AA19" s="12"/>
    </row>
    <row r="20" spans="1:27" s="3" customFormat="1">
      <c r="A20" s="11"/>
      <c r="B20" s="12" t="str">
        <f>IF(A20="","",IFERROR(VLOOKUP(A20,Story!C:D,2,FALSE),""))</f>
        <v/>
      </c>
      <c r="C20" s="13"/>
      <c r="D20" s="24" t="s">
        <v>231</v>
      </c>
      <c r="E20" s="56" t="s">
        <v>922</v>
      </c>
      <c r="F20" s="59" t="s">
        <v>768</v>
      </c>
      <c r="G20" s="11"/>
      <c r="H20" s="14">
        <f t="shared" si="7"/>
        <v>42954</v>
      </c>
      <c r="I20" s="14">
        <f t="shared" si="8"/>
        <v>42954</v>
      </c>
      <c r="J20" s="297"/>
      <c r="K20" s="297">
        <f t="shared" si="6"/>
        <v>24</v>
      </c>
      <c r="L20" s="11" t="s">
        <v>9</v>
      </c>
      <c r="M20" s="16"/>
      <c r="N20" s="291"/>
      <c r="O20" s="291"/>
      <c r="P20" s="291"/>
      <c r="Q20" s="291"/>
      <c r="R20" s="291"/>
      <c r="S20" s="291"/>
      <c r="T20" s="291"/>
      <c r="U20" s="291"/>
      <c r="V20" s="291"/>
      <c r="W20" s="291">
        <v>8</v>
      </c>
      <c r="X20" s="291">
        <v>8</v>
      </c>
      <c r="Y20" s="291">
        <v>8</v>
      </c>
      <c r="Z20" s="291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24" t="s">
        <v>204</v>
      </c>
      <c r="E21" s="56" t="s">
        <v>938</v>
      </c>
      <c r="F21" s="59" t="s">
        <v>233</v>
      </c>
      <c r="G21" s="11"/>
      <c r="H21" s="14">
        <f t="shared" si="7"/>
        <v>42954</v>
      </c>
      <c r="I21" s="14">
        <f t="shared" si="8"/>
        <v>42954</v>
      </c>
      <c r="J21" s="297"/>
      <c r="K21" s="297">
        <f t="shared" si="6"/>
        <v>16</v>
      </c>
      <c r="L21" s="11" t="s">
        <v>9</v>
      </c>
      <c r="M21" s="16"/>
      <c r="N21" s="291"/>
      <c r="O21" s="291"/>
      <c r="P21" s="291"/>
      <c r="Q21" s="291"/>
      <c r="R21" s="291"/>
      <c r="S21" s="291"/>
      <c r="T21" s="291"/>
      <c r="U21" s="291"/>
      <c r="V21" s="291"/>
      <c r="W21" s="291">
        <v>8</v>
      </c>
      <c r="X21" s="291">
        <v>8</v>
      </c>
      <c r="Y21" s="291"/>
      <c r="Z21" s="291"/>
      <c r="AA21" s="12"/>
    </row>
    <row r="22" spans="1:27" s="3" customFormat="1">
      <c r="A22" s="11" t="s">
        <v>812</v>
      </c>
      <c r="B22" s="12" t="str">
        <f>IF(A22="","",IFERROR(VLOOKUP(A22,Story!C:D,2,FALSE),""))</f>
        <v>Ribbon快速访问栏</v>
      </c>
      <c r="C22" s="13"/>
      <c r="D22" s="11"/>
      <c r="E22" s="12"/>
      <c r="F22" s="13"/>
      <c r="G22" s="11"/>
      <c r="H22" s="14" t="str">
        <f t="shared" si="3"/>
        <v/>
      </c>
      <c r="I22" s="14" t="str">
        <f t="shared" si="4"/>
        <v/>
      </c>
      <c r="J22" s="297"/>
      <c r="K22" s="297">
        <f t="shared" si="6"/>
        <v>0</v>
      </c>
      <c r="L22" s="11" t="s">
        <v>9</v>
      </c>
      <c r="M22" s="16">
        <f t="shared" si="5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196</v>
      </c>
      <c r="E23" s="56" t="s">
        <v>738</v>
      </c>
      <c r="F23" s="13" t="s">
        <v>77</v>
      </c>
      <c r="G23" s="11"/>
      <c r="H23" s="14">
        <f t="shared" si="3"/>
        <v>42954</v>
      </c>
      <c r="I23" s="14">
        <f t="shared" si="4"/>
        <v>42954</v>
      </c>
      <c r="J23" s="297"/>
      <c r="K23" s="297">
        <f t="shared" si="6"/>
        <v>0</v>
      </c>
      <c r="L23" s="11" t="s">
        <v>9</v>
      </c>
      <c r="M23" s="16">
        <f t="shared" si="5"/>
        <v>1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11" t="s">
        <v>231</v>
      </c>
      <c r="E24" s="56" t="s">
        <v>738</v>
      </c>
      <c r="F24" s="13" t="s">
        <v>233</v>
      </c>
      <c r="G24" s="11"/>
      <c r="H24" s="14">
        <f t="shared" si="3"/>
        <v>42954</v>
      </c>
      <c r="I24" s="14">
        <f t="shared" si="4"/>
        <v>42954</v>
      </c>
      <c r="J24" s="297"/>
      <c r="K24" s="297">
        <f t="shared" si="6"/>
        <v>0</v>
      </c>
      <c r="L24" s="11" t="s">
        <v>9</v>
      </c>
      <c r="M24" s="16">
        <f t="shared" si="5"/>
        <v>1</v>
      </c>
      <c r="N24" s="291"/>
      <c r="O24" s="291"/>
      <c r="P24" s="291"/>
      <c r="Q24" s="291"/>
      <c r="R24" s="291"/>
      <c r="S24" s="291"/>
      <c r="T24" s="291"/>
      <c r="U24" s="348"/>
      <c r="V24" s="291"/>
      <c r="W24" s="291"/>
      <c r="X24" s="291"/>
      <c r="Y24" s="291"/>
      <c r="Z24" s="291"/>
      <c r="AA24" s="12"/>
    </row>
    <row r="25" spans="1:27" s="3" customFormat="1">
      <c r="A25" s="11"/>
      <c r="B25" s="12" t="str">
        <f>IF(A25="","",IFERROR(VLOOKUP(A25,Story!C:D,2,FALSE),""))</f>
        <v/>
      </c>
      <c r="C25" s="13"/>
      <c r="D25" s="11" t="s">
        <v>196</v>
      </c>
      <c r="E25" s="56" t="s">
        <v>939</v>
      </c>
      <c r="F25" s="13" t="s">
        <v>30</v>
      </c>
      <c r="G25" s="11"/>
      <c r="H25" s="14"/>
      <c r="I25" s="14"/>
      <c r="J25" s="297"/>
      <c r="K25" s="297">
        <f t="shared" si="6"/>
        <v>28</v>
      </c>
      <c r="L25" s="11" t="s">
        <v>9</v>
      </c>
      <c r="M25" s="16">
        <f t="shared" si="5"/>
        <v>1</v>
      </c>
      <c r="N25" s="291"/>
      <c r="O25" s="291"/>
      <c r="P25" s="291"/>
      <c r="Q25" s="291"/>
      <c r="R25" s="291"/>
      <c r="S25" s="291"/>
      <c r="T25" s="291"/>
      <c r="U25" s="291">
        <v>4</v>
      </c>
      <c r="V25" s="291"/>
      <c r="W25" s="291">
        <v>8</v>
      </c>
      <c r="X25" s="291">
        <v>8</v>
      </c>
      <c r="Y25" s="291">
        <v>8</v>
      </c>
      <c r="Z25" s="291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24" t="s">
        <v>940</v>
      </c>
      <c r="E26" s="56" t="s">
        <v>900</v>
      </c>
      <c r="F26" s="13" t="s">
        <v>77</v>
      </c>
      <c r="G26" s="11"/>
      <c r="H26" s="14"/>
      <c r="I26" s="14"/>
      <c r="J26" s="297"/>
      <c r="K26" s="297">
        <f t="shared" si="6"/>
        <v>2</v>
      </c>
      <c r="L26" s="11" t="s">
        <v>9</v>
      </c>
      <c r="M26" s="16">
        <f t="shared" si="5"/>
        <v>1</v>
      </c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>
        <v>2</v>
      </c>
      <c r="AA26" s="12"/>
    </row>
    <row r="27" spans="1:27" s="3" customFormat="1">
      <c r="A27" s="11" t="s">
        <v>385</v>
      </c>
      <c r="B27" s="12" t="str">
        <f>IF(A27="","",IFERROR(VLOOKUP(A27,Story!C:D,2,FALSE),""))</f>
        <v>Qt远程调用库</v>
      </c>
      <c r="C27" s="13"/>
      <c r="D27" s="11"/>
      <c r="E27" s="12"/>
      <c r="F27" s="13"/>
      <c r="G27" s="11"/>
      <c r="H27" s="14" t="str">
        <f t="shared" si="3"/>
        <v/>
      </c>
      <c r="I27" s="14" t="str">
        <f t="shared" si="4"/>
        <v/>
      </c>
      <c r="J27" s="297"/>
      <c r="K27" s="297">
        <f t="shared" si="6"/>
        <v>0</v>
      </c>
      <c r="L27" s="11" t="s">
        <v>248</v>
      </c>
      <c r="M27" s="16">
        <v>0</v>
      </c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12"/>
    </row>
    <row r="28" spans="1:27" s="3" customFormat="1">
      <c r="A28" s="11"/>
      <c r="B28" s="12" t="str">
        <f>IF(A28="","",IFERROR(VLOOKUP(A28,Story!C:D,2,FALSE),""))</f>
        <v/>
      </c>
      <c r="C28" s="13"/>
      <c r="D28" s="11" t="s">
        <v>196</v>
      </c>
      <c r="E28" s="56" t="s">
        <v>562</v>
      </c>
      <c r="F28" s="13" t="s">
        <v>59</v>
      </c>
      <c r="G28" s="11" t="s">
        <v>207</v>
      </c>
      <c r="H28" s="14">
        <f t="shared" si="3"/>
        <v>42954</v>
      </c>
      <c r="I28" s="14">
        <f t="shared" si="4"/>
        <v>42954</v>
      </c>
      <c r="J28" s="297"/>
      <c r="K28" s="297">
        <f t="shared" si="6"/>
        <v>0</v>
      </c>
      <c r="L28" s="11" t="s">
        <v>248</v>
      </c>
      <c r="M28" s="16">
        <v>0</v>
      </c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12"/>
    </row>
    <row r="29" spans="1:27" s="3" customFormat="1">
      <c r="A29" s="11"/>
      <c r="B29" s="12" t="str">
        <f>IF(A29="","",IFERROR(VLOOKUP(A29,Story!C:D,2,FALSE),""))</f>
        <v/>
      </c>
      <c r="C29" s="13"/>
      <c r="D29" s="11" t="s">
        <v>196</v>
      </c>
      <c r="E29" s="56" t="s">
        <v>941</v>
      </c>
      <c r="F29" s="13" t="s">
        <v>59</v>
      </c>
      <c r="G29" s="11" t="s">
        <v>207</v>
      </c>
      <c r="H29" s="14">
        <f t="shared" si="3"/>
        <v>42954</v>
      </c>
      <c r="I29" s="14">
        <f t="shared" si="4"/>
        <v>42954</v>
      </c>
      <c r="J29" s="297"/>
      <c r="K29" s="297">
        <f t="shared" si="6"/>
        <v>0</v>
      </c>
      <c r="L29" s="11" t="s">
        <v>248</v>
      </c>
      <c r="M29" s="16">
        <v>0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12"/>
    </row>
    <row r="30" spans="1:27" s="3" customFormat="1">
      <c r="A30" s="11"/>
      <c r="B30" s="12" t="str">
        <f>IF(A30="","",IFERROR(VLOOKUP(A30,Story!C:D,2,FALSE),""))</f>
        <v/>
      </c>
      <c r="C30" s="13"/>
      <c r="D30" s="11" t="s">
        <v>196</v>
      </c>
      <c r="E30" s="56" t="s">
        <v>942</v>
      </c>
      <c r="F30" s="13" t="s">
        <v>59</v>
      </c>
      <c r="G30" s="11" t="s">
        <v>207</v>
      </c>
      <c r="H30" s="14">
        <f t="shared" si="3"/>
        <v>42954</v>
      </c>
      <c r="I30" s="14">
        <f t="shared" si="4"/>
        <v>42954</v>
      </c>
      <c r="J30" s="297"/>
      <c r="K30" s="297">
        <f t="shared" si="6"/>
        <v>0</v>
      </c>
      <c r="L30" s="11" t="s">
        <v>248</v>
      </c>
      <c r="M30" s="16">
        <v>0</v>
      </c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12"/>
    </row>
    <row r="31" spans="1:27" s="3" customFormat="1">
      <c r="A31" s="11"/>
      <c r="B31" s="12" t="str">
        <f>IF(A31="","",IFERROR(VLOOKUP(A31,Story!C:D,2,FALSE),""))</f>
        <v/>
      </c>
      <c r="C31" s="13"/>
      <c r="D31" s="11" t="s">
        <v>196</v>
      </c>
      <c r="E31" s="12" t="s">
        <v>943</v>
      </c>
      <c r="F31" s="13" t="s">
        <v>59</v>
      </c>
      <c r="G31" s="11" t="s">
        <v>207</v>
      </c>
      <c r="H31" s="14">
        <f t="shared" si="3"/>
        <v>42954</v>
      </c>
      <c r="I31" s="14">
        <f t="shared" si="4"/>
        <v>42954</v>
      </c>
      <c r="J31" s="297"/>
      <c r="K31" s="297">
        <f t="shared" si="6"/>
        <v>0</v>
      </c>
      <c r="L31" s="11" t="s">
        <v>248</v>
      </c>
      <c r="M31" s="16">
        <v>0</v>
      </c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12"/>
    </row>
    <row r="32" spans="1:27" s="3" customFormat="1">
      <c r="A32" s="11"/>
      <c r="B32" s="12" t="str">
        <f>IF(A32="","",IFERROR(VLOOKUP(A32,Story!C:D,2,FALSE),""))</f>
        <v/>
      </c>
      <c r="C32" s="13"/>
      <c r="D32" s="11" t="s">
        <v>279</v>
      </c>
      <c r="E32" s="56" t="s">
        <v>944</v>
      </c>
      <c r="F32" s="13" t="s">
        <v>59</v>
      </c>
      <c r="G32" s="11" t="s">
        <v>207</v>
      </c>
      <c r="H32" s="14">
        <f t="shared" si="3"/>
        <v>42954</v>
      </c>
      <c r="I32" s="14">
        <f t="shared" si="4"/>
        <v>42954</v>
      </c>
      <c r="J32" s="297"/>
      <c r="K32" s="297">
        <f t="shared" si="6"/>
        <v>38</v>
      </c>
      <c r="L32" s="11" t="s">
        <v>248</v>
      </c>
      <c r="M32" s="16">
        <v>0</v>
      </c>
      <c r="N32" s="291"/>
      <c r="O32" s="291">
        <v>2</v>
      </c>
      <c r="P32" s="291">
        <v>6</v>
      </c>
      <c r="Q32" s="291">
        <v>6.5</v>
      </c>
      <c r="R32" s="291">
        <v>5.5</v>
      </c>
      <c r="S32" s="291"/>
      <c r="T32" s="291"/>
      <c r="U32" s="291"/>
      <c r="V32" s="291">
        <v>5.5</v>
      </c>
      <c r="W32" s="291"/>
      <c r="X32" s="291">
        <v>4.5</v>
      </c>
      <c r="Y32" s="291">
        <v>8</v>
      </c>
      <c r="Z32" s="291"/>
      <c r="AA32" s="12"/>
    </row>
    <row r="33" spans="1:27" s="3" customFormat="1">
      <c r="A33" s="24" t="s">
        <v>945</v>
      </c>
      <c r="B33" s="12" t="str">
        <f>IF(A33="","",IFERROR(VLOOKUP(A33,Story!C:D,2,FALSE),""))</f>
        <v>学习QxPlugin产品框架</v>
      </c>
      <c r="C33" s="13"/>
      <c r="D33" s="11"/>
      <c r="E33" s="12"/>
      <c r="F33" s="13"/>
      <c r="G33" s="11"/>
      <c r="H33" s="14" t="str">
        <f t="shared" si="3"/>
        <v/>
      </c>
      <c r="I33" s="14" t="str">
        <f t="shared" si="4"/>
        <v/>
      </c>
      <c r="J33" s="297"/>
      <c r="K33" s="297">
        <f t="shared" si="6"/>
        <v>0</v>
      </c>
      <c r="L33" s="11" t="s">
        <v>18</v>
      </c>
      <c r="M33" s="16">
        <f t="shared" si="5"/>
        <v>0</v>
      </c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12"/>
    </row>
    <row r="34" spans="1:27" s="3" customFormat="1">
      <c r="A34" s="24"/>
      <c r="B34" s="12" t="str">
        <f>IF(A34="","",IFERROR(VLOOKUP(A34,Story!C:D,2,FALSE),""))</f>
        <v/>
      </c>
      <c r="C34" s="13"/>
      <c r="D34" s="11" t="s">
        <v>235</v>
      </c>
      <c r="E34" s="56" t="s">
        <v>946</v>
      </c>
      <c r="F34" s="13" t="s">
        <v>768</v>
      </c>
      <c r="G34" s="11"/>
      <c r="H34" s="14">
        <f t="shared" si="3"/>
        <v>42954</v>
      </c>
      <c r="I34" s="14">
        <f t="shared" si="4"/>
        <v>42954</v>
      </c>
      <c r="J34" s="297"/>
      <c r="K34" s="297">
        <f t="shared" si="6"/>
        <v>5</v>
      </c>
      <c r="L34" s="11" t="s">
        <v>9</v>
      </c>
      <c r="M34" s="16">
        <f t="shared" si="5"/>
        <v>1</v>
      </c>
      <c r="N34" s="291"/>
      <c r="O34" s="291"/>
      <c r="P34" s="291">
        <v>2</v>
      </c>
      <c r="Q34" s="291"/>
      <c r="R34" s="291">
        <v>3</v>
      </c>
      <c r="S34" s="291"/>
      <c r="T34" s="291"/>
      <c r="U34" s="291"/>
      <c r="V34" s="291"/>
      <c r="W34" s="291"/>
      <c r="X34" s="291"/>
      <c r="Y34" s="291"/>
      <c r="Z34" s="291"/>
      <c r="AA34" s="12"/>
    </row>
    <row r="35" spans="1:27" s="3" customFormat="1">
      <c r="A35" s="11"/>
      <c r="B35" s="12" t="str">
        <f>IF(A35="","",IFERROR(VLOOKUP(A35,Story!C:D,2,FALSE),""))</f>
        <v/>
      </c>
      <c r="C35" s="13"/>
      <c r="D35" s="11" t="s">
        <v>235</v>
      </c>
      <c r="E35" s="56" t="s">
        <v>947</v>
      </c>
      <c r="F35" s="13" t="s">
        <v>948</v>
      </c>
      <c r="G35" s="11"/>
      <c r="H35" s="14">
        <f t="shared" si="3"/>
        <v>42954</v>
      </c>
      <c r="I35" s="14">
        <f t="shared" si="4"/>
        <v>42954</v>
      </c>
      <c r="J35" s="297"/>
      <c r="K35" s="297">
        <f t="shared" si="6"/>
        <v>6</v>
      </c>
      <c r="L35" s="11" t="s">
        <v>9</v>
      </c>
      <c r="M35" s="16">
        <f t="shared" si="5"/>
        <v>1</v>
      </c>
      <c r="N35" s="291">
        <v>4</v>
      </c>
      <c r="O35" s="291"/>
      <c r="P35" s="291">
        <v>2</v>
      </c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12"/>
    </row>
    <row r="36" spans="1:27" s="3" customFormat="1">
      <c r="A36" s="11"/>
      <c r="B36" s="12" t="str">
        <f>IF(A36="","",IFERROR(VLOOKUP(A36,Story!C:D,2,FALSE),""))</f>
        <v/>
      </c>
      <c r="C36" s="13"/>
      <c r="D36" s="11" t="s">
        <v>235</v>
      </c>
      <c r="E36" s="56" t="s">
        <v>903</v>
      </c>
      <c r="F36" s="13" t="s">
        <v>891</v>
      </c>
      <c r="G36" s="11"/>
      <c r="H36" s="14">
        <f t="shared" si="3"/>
        <v>42954</v>
      </c>
      <c r="I36" s="14">
        <f t="shared" si="4"/>
        <v>42954</v>
      </c>
      <c r="J36" s="297"/>
      <c r="K36" s="297">
        <f t="shared" si="6"/>
        <v>8</v>
      </c>
      <c r="L36" s="11" t="s">
        <v>9</v>
      </c>
      <c r="M36" s="16">
        <f t="shared" si="5"/>
        <v>1</v>
      </c>
      <c r="N36" s="291">
        <v>4</v>
      </c>
      <c r="O36" s="291"/>
      <c r="P36" s="291">
        <v>4</v>
      </c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12"/>
    </row>
    <row r="37" spans="1:27" s="3" customFormat="1">
      <c r="A37" s="11"/>
      <c r="B37" s="12" t="str">
        <f>IF(A37="","",IFERROR(VLOOKUP(A37,Story!C:D,2,FALSE),""))</f>
        <v/>
      </c>
      <c r="C37" s="13"/>
      <c r="D37" s="11" t="s">
        <v>235</v>
      </c>
      <c r="E37" s="56" t="s">
        <v>904</v>
      </c>
      <c r="F37" s="13" t="s">
        <v>891</v>
      </c>
      <c r="G37" s="11"/>
      <c r="H37" s="14">
        <f t="shared" si="3"/>
        <v>42954</v>
      </c>
      <c r="I37" s="14">
        <f t="shared" si="4"/>
        <v>42954</v>
      </c>
      <c r="J37" s="297"/>
      <c r="K37" s="297">
        <f t="shared" si="6"/>
        <v>14</v>
      </c>
      <c r="L37" s="11" t="s">
        <v>9</v>
      </c>
      <c r="M37" s="16">
        <f t="shared" si="5"/>
        <v>1</v>
      </c>
      <c r="N37" s="291"/>
      <c r="O37" s="291">
        <v>6</v>
      </c>
      <c r="P37" s="291"/>
      <c r="Q37" s="291">
        <v>8</v>
      </c>
      <c r="R37" s="291"/>
      <c r="S37" s="291"/>
      <c r="T37" s="291"/>
      <c r="U37" s="291"/>
      <c r="V37" s="291"/>
      <c r="W37" s="291"/>
      <c r="X37" s="291"/>
      <c r="Y37" s="291"/>
      <c r="Z37" s="291"/>
      <c r="AA37" s="12"/>
    </row>
    <row r="38" spans="1:27" s="3" customFormat="1">
      <c r="A38" s="11"/>
      <c r="B38" s="12" t="str">
        <f>IF(A38="","",IFERROR(VLOOKUP(A38,Story!C:D,2,FALSE),""))</f>
        <v/>
      </c>
      <c r="C38" s="13"/>
      <c r="D38" s="11" t="s">
        <v>192</v>
      </c>
      <c r="E38" s="56" t="s">
        <v>949</v>
      </c>
      <c r="F38" s="13" t="s">
        <v>233</v>
      </c>
      <c r="G38" s="11"/>
      <c r="H38" s="14">
        <f t="shared" si="3"/>
        <v>42954</v>
      </c>
      <c r="I38" s="14">
        <f t="shared" si="4"/>
        <v>42954</v>
      </c>
      <c r="J38" s="297"/>
      <c r="K38" s="297">
        <f t="shared" si="6"/>
        <v>0</v>
      </c>
      <c r="L38" s="11" t="s">
        <v>9</v>
      </c>
      <c r="M38" s="16">
        <f t="shared" si="5"/>
        <v>1</v>
      </c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12"/>
    </row>
    <row r="39" spans="1:27" s="3" customFormat="1">
      <c r="A39" s="11"/>
      <c r="B39" s="12" t="str">
        <f>IF(A39="","",IFERROR(VLOOKUP(A39,Story!C:D,2,FALSE),""))</f>
        <v/>
      </c>
      <c r="C39" s="13"/>
      <c r="D39" s="11" t="s">
        <v>235</v>
      </c>
      <c r="E39" s="56" t="s">
        <v>914</v>
      </c>
      <c r="F39" s="13" t="s">
        <v>768</v>
      </c>
      <c r="G39" s="11"/>
      <c r="H39" s="14">
        <f t="shared" si="3"/>
        <v>42954</v>
      </c>
      <c r="I39" s="14">
        <f t="shared" si="4"/>
        <v>42954</v>
      </c>
      <c r="J39" s="297"/>
      <c r="K39" s="297">
        <f t="shared" si="6"/>
        <v>5</v>
      </c>
      <c r="L39" s="11" t="s">
        <v>9</v>
      </c>
      <c r="M39" s="16"/>
      <c r="N39" s="291"/>
      <c r="O39" s="291"/>
      <c r="P39" s="291"/>
      <c r="Q39" s="291"/>
      <c r="R39" s="291">
        <v>5</v>
      </c>
      <c r="S39" s="291"/>
      <c r="T39" s="291"/>
      <c r="U39" s="291"/>
      <c r="V39" s="291"/>
      <c r="W39" s="291"/>
      <c r="X39" s="291"/>
      <c r="Y39" s="291"/>
      <c r="Z39" s="291"/>
      <c r="AA39" s="12"/>
    </row>
    <row r="40" spans="1:27" s="3" customFormat="1">
      <c r="A40" s="11"/>
      <c r="B40" s="12" t="str">
        <f>IF(A40="","",IFERROR(VLOOKUP(A40,Story!C:D,2,FALSE),""))</f>
        <v/>
      </c>
      <c r="C40" s="13"/>
      <c r="D40" s="11"/>
      <c r="E40" s="56"/>
      <c r="F40" s="13"/>
      <c r="G40" s="11"/>
      <c r="H40" s="14"/>
      <c r="I40" s="14"/>
      <c r="J40" s="297"/>
      <c r="K40" s="297">
        <f t="shared" si="6"/>
        <v>0</v>
      </c>
      <c r="L40" s="11" t="s">
        <v>18</v>
      </c>
      <c r="M40" s="16">
        <f t="shared" si="5"/>
        <v>0</v>
      </c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12"/>
    </row>
    <row r="41" spans="1:27" s="3" customFormat="1">
      <c r="A41" s="24" t="s">
        <v>950</v>
      </c>
      <c r="B41" s="12" t="str">
        <f>IF(A41="","",IFERROR(VLOOKUP(A41,Story!C:D,2,FALSE),""))</f>
        <v>Ribbon右侧选项按钮</v>
      </c>
      <c r="C41" s="13"/>
      <c r="D41" s="11"/>
      <c r="E41" s="56"/>
      <c r="F41" s="13"/>
      <c r="G41" s="11"/>
      <c r="H41" s="14"/>
      <c r="I41" s="14"/>
      <c r="J41" s="297"/>
      <c r="K41" s="297">
        <f t="shared" si="6"/>
        <v>0</v>
      </c>
      <c r="L41" s="11" t="s">
        <v>18</v>
      </c>
      <c r="M41" s="16">
        <f t="shared" si="5"/>
        <v>0</v>
      </c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12"/>
    </row>
    <row r="42" spans="1:27" s="3" customFormat="1">
      <c r="A42" s="11"/>
      <c r="B42" s="12" t="str">
        <f>IF(A42="","",IFERROR(VLOOKUP(A42,Story!C:D,2,FALSE),""))</f>
        <v/>
      </c>
      <c r="C42" s="13"/>
      <c r="D42" s="11" t="s">
        <v>196</v>
      </c>
      <c r="E42" s="56" t="s">
        <v>951</v>
      </c>
      <c r="F42" s="13" t="s">
        <v>77</v>
      </c>
      <c r="G42" s="11"/>
      <c r="H42" s="14"/>
      <c r="I42" s="14"/>
      <c r="J42" s="297"/>
      <c r="K42" s="297">
        <f t="shared" si="6"/>
        <v>0</v>
      </c>
      <c r="L42" s="11" t="s">
        <v>9</v>
      </c>
      <c r="M42" s="16">
        <f t="shared" si="5"/>
        <v>1</v>
      </c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12"/>
    </row>
    <row r="43" spans="1:27" s="3" customFormat="1">
      <c r="A43" s="11"/>
      <c r="B43" s="12" t="str">
        <f>IF(A43="","",IFERROR(VLOOKUP(A43,Story!C:D,2,FALSE),""))</f>
        <v/>
      </c>
      <c r="C43" s="13"/>
      <c r="D43" s="11" t="s">
        <v>196</v>
      </c>
      <c r="E43" s="56" t="s">
        <v>951</v>
      </c>
      <c r="F43" s="13" t="s">
        <v>30</v>
      </c>
      <c r="G43" s="11"/>
      <c r="H43" s="14">
        <f t="shared" ref="H43" si="9">IF(E43="","",$H$1)</f>
        <v>42954</v>
      </c>
      <c r="I43" s="14">
        <f>IF(F43="","",$H$1)</f>
        <v>42954</v>
      </c>
      <c r="J43" s="297"/>
      <c r="K43" s="297">
        <f t="shared" si="6"/>
        <v>21</v>
      </c>
      <c r="L43" s="11" t="s">
        <v>9</v>
      </c>
      <c r="M43" s="16">
        <f t="shared" si="5"/>
        <v>1</v>
      </c>
      <c r="N43" s="291">
        <v>5</v>
      </c>
      <c r="O43" s="291">
        <v>6</v>
      </c>
      <c r="P43" s="291">
        <v>8</v>
      </c>
      <c r="Q43" s="291">
        <v>2</v>
      </c>
      <c r="R43" s="291"/>
      <c r="S43" s="291"/>
      <c r="T43" s="291"/>
      <c r="U43" s="291"/>
      <c r="V43" s="291"/>
      <c r="W43" s="291"/>
      <c r="X43" s="291"/>
      <c r="Y43" s="291"/>
      <c r="Z43" s="291"/>
      <c r="AA43" s="12"/>
    </row>
    <row r="44" spans="1:27" s="3" customFormat="1">
      <c r="A44" s="11"/>
      <c r="B44" s="12" t="str">
        <f>IF(A44="","",IFERROR(VLOOKUP(A44,Story!C:D,2,FALSE),""))</f>
        <v/>
      </c>
      <c r="C44" s="13"/>
      <c r="D44" s="11" t="s">
        <v>254</v>
      </c>
      <c r="E44" s="56" t="s">
        <v>953</v>
      </c>
      <c r="F44" s="13" t="s">
        <v>233</v>
      </c>
      <c r="G44" s="11"/>
      <c r="H44" s="14"/>
      <c r="I44" s="14"/>
      <c r="J44" s="297"/>
      <c r="K44" s="297">
        <f t="shared" si="6"/>
        <v>0</v>
      </c>
      <c r="L44" s="11" t="s">
        <v>9</v>
      </c>
      <c r="M44" s="16">
        <f t="shared" si="5"/>
        <v>1</v>
      </c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12"/>
    </row>
    <row r="45" spans="1:27" s="3" customFormat="1">
      <c r="A45" s="11"/>
      <c r="B45" s="12" t="str">
        <f>IF(A45="","",IFERROR(VLOOKUP(A45,Story!C:D,2,FALSE),""))</f>
        <v/>
      </c>
      <c r="C45" s="13"/>
      <c r="D45" s="11" t="s">
        <v>223</v>
      </c>
      <c r="E45" s="56" t="s">
        <v>952</v>
      </c>
      <c r="F45" s="13" t="s">
        <v>30</v>
      </c>
      <c r="G45" s="11"/>
      <c r="H45" s="14"/>
      <c r="I45" s="14"/>
      <c r="J45" s="297"/>
      <c r="K45" s="297">
        <f t="shared" si="6"/>
        <v>4</v>
      </c>
      <c r="L45" s="24" t="s">
        <v>9</v>
      </c>
      <c r="M45" s="16">
        <f t="shared" si="5"/>
        <v>1</v>
      </c>
      <c r="N45" s="291"/>
      <c r="O45" s="291"/>
      <c r="P45" s="291"/>
      <c r="Q45" s="291"/>
      <c r="R45" s="291"/>
      <c r="S45" s="291"/>
      <c r="T45" s="291"/>
      <c r="U45" s="291">
        <v>4</v>
      </c>
      <c r="V45" s="291"/>
      <c r="W45" s="291"/>
      <c r="X45" s="291"/>
      <c r="Y45" s="291"/>
      <c r="Z45" s="291"/>
      <c r="AA45" s="12"/>
    </row>
    <row r="46" spans="1:27" s="3" customFormat="1">
      <c r="A46" s="11" t="s">
        <v>182</v>
      </c>
      <c r="B46" s="12" t="str">
        <f>IF(A46="","",IFERROR(VLOOKUP(A46,Story!C:D,2,FALSE),""))</f>
        <v>扩展点文件编辑器</v>
      </c>
      <c r="C46" s="13"/>
      <c r="D46" s="11"/>
      <c r="E46" s="12"/>
      <c r="F46" s="13"/>
      <c r="G46" s="11"/>
      <c r="H46" s="14" t="str">
        <f t="shared" ref="H46:H93" si="10">IF(E46="","",$H$1)</f>
        <v/>
      </c>
      <c r="I46" s="14" t="str">
        <f t="shared" ref="I46:I93" si="11">IF(E46="","",IF(H46+J46/8&gt;$I$1,$I$1,H46+J46/8))</f>
        <v/>
      </c>
      <c r="J46" s="297"/>
      <c r="K46" s="297">
        <f t="shared" si="6"/>
        <v>0</v>
      </c>
      <c r="L46" s="11" t="s">
        <v>18</v>
      </c>
      <c r="M46" s="16">
        <f t="shared" si="5"/>
        <v>0</v>
      </c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12"/>
    </row>
    <row r="47" spans="1:27" s="3" customFormat="1">
      <c r="A47" s="11"/>
      <c r="B47" s="12" t="str">
        <f>IF(A47="","",IFERROR(VLOOKUP(A47,Story!C:D,2,FALSE),""))</f>
        <v/>
      </c>
      <c r="C47" s="13"/>
      <c r="D47" s="11" t="s">
        <v>219</v>
      </c>
      <c r="E47" s="56" t="s">
        <v>954</v>
      </c>
      <c r="F47" s="13" t="s">
        <v>206</v>
      </c>
      <c r="G47" s="11"/>
      <c r="H47" s="14">
        <f t="shared" si="10"/>
        <v>42954</v>
      </c>
      <c r="I47" s="14">
        <f t="shared" si="11"/>
        <v>42954</v>
      </c>
      <c r="J47" s="297"/>
      <c r="K47" s="297">
        <f t="shared" si="6"/>
        <v>3</v>
      </c>
      <c r="L47" s="11" t="s">
        <v>9</v>
      </c>
      <c r="M47" s="16">
        <f t="shared" si="5"/>
        <v>1</v>
      </c>
      <c r="N47" s="291"/>
      <c r="O47" s="291"/>
      <c r="P47" s="291"/>
      <c r="Q47" s="291">
        <v>1</v>
      </c>
      <c r="R47" s="291"/>
      <c r="S47" s="291"/>
      <c r="T47" s="291"/>
      <c r="U47" s="291"/>
      <c r="V47" s="291">
        <v>1</v>
      </c>
      <c r="W47" s="291">
        <v>1</v>
      </c>
      <c r="X47" s="291"/>
      <c r="Y47" s="291"/>
      <c r="Z47" s="291"/>
      <c r="AA47" s="12"/>
    </row>
    <row r="48" spans="1:27" s="3" customFormat="1">
      <c r="A48" s="11"/>
      <c r="B48" s="12" t="str">
        <f>IF(A48="","",IFERROR(VLOOKUP(A48,Story!C:D,2,FALSE),""))</f>
        <v/>
      </c>
      <c r="C48" s="13"/>
      <c r="D48" s="11" t="s">
        <v>219</v>
      </c>
      <c r="E48" s="56" t="s">
        <v>954</v>
      </c>
      <c r="F48" s="13" t="s">
        <v>59</v>
      </c>
      <c r="G48" s="11"/>
      <c r="H48" s="14">
        <f t="shared" si="10"/>
        <v>42954</v>
      </c>
      <c r="I48" s="14">
        <f t="shared" si="11"/>
        <v>42954</v>
      </c>
      <c r="J48" s="297"/>
      <c r="K48" s="297">
        <f t="shared" si="6"/>
        <v>3</v>
      </c>
      <c r="L48" s="11" t="s">
        <v>9</v>
      </c>
      <c r="M48" s="16">
        <f t="shared" si="5"/>
        <v>1</v>
      </c>
      <c r="N48" s="291"/>
      <c r="O48" s="291"/>
      <c r="P48" s="291"/>
      <c r="Q48" s="291">
        <v>1</v>
      </c>
      <c r="R48" s="291"/>
      <c r="S48" s="291"/>
      <c r="T48" s="291"/>
      <c r="U48" s="291"/>
      <c r="V48" s="291">
        <v>1</v>
      </c>
      <c r="W48" s="291">
        <v>1</v>
      </c>
      <c r="X48" s="291"/>
      <c r="Y48" s="291"/>
      <c r="Z48" s="291"/>
      <c r="AA48" s="12"/>
    </row>
    <row r="49" spans="1:27" s="3" customFormat="1">
      <c r="A49" s="24" t="s">
        <v>955</v>
      </c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10"/>
        <v/>
      </c>
      <c r="I49" s="14" t="str">
        <f t="shared" si="11"/>
        <v/>
      </c>
      <c r="J49" s="297"/>
      <c r="K49" s="297">
        <f t="shared" si="6"/>
        <v>0</v>
      </c>
      <c r="L49" s="11" t="s">
        <v>18</v>
      </c>
      <c r="M49" s="16">
        <f t="shared" si="5"/>
        <v>0</v>
      </c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12"/>
    </row>
    <row r="50" spans="1:27" s="3" customFormat="1">
      <c r="A50" s="11"/>
      <c r="B50" s="12" t="str">
        <f>IF(A50="","",IFERROR(VLOOKUP(A50,Story!C:D,2,FALSE),""))</f>
        <v/>
      </c>
      <c r="C50" s="13"/>
      <c r="D50" s="11" t="s">
        <v>219</v>
      </c>
      <c r="E50" s="56" t="s">
        <v>956</v>
      </c>
      <c r="F50" s="13" t="s">
        <v>206</v>
      </c>
      <c r="G50" s="11"/>
      <c r="H50" s="14">
        <f t="shared" si="10"/>
        <v>42954</v>
      </c>
      <c r="I50" s="14">
        <f t="shared" si="11"/>
        <v>42954</v>
      </c>
      <c r="J50" s="297"/>
      <c r="K50" s="297">
        <f t="shared" si="6"/>
        <v>6</v>
      </c>
      <c r="L50" s="11" t="s">
        <v>9</v>
      </c>
      <c r="M50" s="16">
        <f t="shared" si="5"/>
        <v>1</v>
      </c>
      <c r="N50" s="291"/>
      <c r="O50" s="291"/>
      <c r="P50" s="291"/>
      <c r="Q50" s="291"/>
      <c r="R50" s="291"/>
      <c r="S50" s="291"/>
      <c r="T50" s="291"/>
      <c r="U50" s="291">
        <v>4</v>
      </c>
      <c r="V50" s="291">
        <v>2</v>
      </c>
      <c r="W50" s="291"/>
      <c r="X50" s="291"/>
      <c r="Y50" s="291"/>
      <c r="Z50" s="291"/>
      <c r="AA50" s="12"/>
    </row>
    <row r="51" spans="1:27" s="3" customFormat="1">
      <c r="A51" s="11"/>
      <c r="B51" s="12" t="str">
        <f>IF(A51="","",IFERROR(VLOOKUP(A51,Story!C:D,2,FALSE),""))</f>
        <v/>
      </c>
      <c r="C51" s="13"/>
      <c r="D51" s="11"/>
      <c r="E51" s="12"/>
      <c r="F51" s="13"/>
      <c r="G51" s="11"/>
      <c r="H51" s="14" t="str">
        <f t="shared" si="10"/>
        <v/>
      </c>
      <c r="I51" s="14" t="str">
        <f t="shared" si="11"/>
        <v/>
      </c>
      <c r="J51" s="297"/>
      <c r="K51" s="297">
        <f t="shared" si="6"/>
        <v>0</v>
      </c>
      <c r="L51" s="11" t="s">
        <v>18</v>
      </c>
      <c r="M51" s="16">
        <f t="shared" si="5"/>
        <v>0</v>
      </c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12"/>
    </row>
    <row r="52" spans="1:27" s="3" customFormat="1">
      <c r="A52" s="11"/>
      <c r="B52" s="12" t="str">
        <f>IF(A52="","",IFERROR(VLOOKUP(A52,Story!C:D,2,FALSE),""))</f>
        <v/>
      </c>
      <c r="C52" s="13"/>
      <c r="D52" s="11"/>
      <c r="E52" s="12"/>
      <c r="F52" s="13"/>
      <c r="G52" s="11"/>
      <c r="H52" s="14" t="str">
        <f t="shared" si="10"/>
        <v/>
      </c>
      <c r="I52" s="14" t="str">
        <f t="shared" si="11"/>
        <v/>
      </c>
      <c r="J52" s="297"/>
      <c r="K52" s="297">
        <f t="shared" si="6"/>
        <v>0</v>
      </c>
      <c r="L52" s="11" t="s">
        <v>18</v>
      </c>
      <c r="M52" s="16">
        <f t="shared" si="5"/>
        <v>0</v>
      </c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12"/>
    </row>
    <row r="53" spans="1:27" s="3" customFormat="1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10"/>
        <v/>
      </c>
      <c r="I53" s="14" t="str">
        <f t="shared" si="11"/>
        <v/>
      </c>
      <c r="J53" s="297"/>
      <c r="K53" s="297">
        <f t="shared" si="6"/>
        <v>0</v>
      </c>
      <c r="L53" s="11" t="s">
        <v>18</v>
      </c>
      <c r="M53" s="16">
        <f t="shared" si="5"/>
        <v>0</v>
      </c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12"/>
    </row>
    <row r="54" spans="1:27" s="3" customFormat="1">
      <c r="A54" s="11"/>
      <c r="B54" s="12" t="str">
        <f>IF(A54="","",IFERROR(VLOOKUP(A54,Story!C:D,2,FALSE),""))</f>
        <v/>
      </c>
      <c r="C54" s="13"/>
      <c r="D54" s="11"/>
      <c r="E54" s="12"/>
      <c r="F54" s="13"/>
      <c r="G54" s="11"/>
      <c r="H54" s="14" t="str">
        <f t="shared" si="10"/>
        <v/>
      </c>
      <c r="I54" s="14" t="str">
        <f t="shared" si="11"/>
        <v/>
      </c>
      <c r="J54" s="297"/>
      <c r="K54" s="297">
        <f t="shared" si="6"/>
        <v>0</v>
      </c>
      <c r="L54" s="11" t="s">
        <v>18</v>
      </c>
      <c r="M54" s="16">
        <f t="shared" si="5"/>
        <v>0</v>
      </c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12"/>
    </row>
    <row r="55" spans="1:27" s="3" customFormat="1">
      <c r="A55" s="11"/>
      <c r="B55" s="12" t="str">
        <f>IF(A55="","",IFERROR(VLOOKUP(A55,Story!C:D,2,FALSE),""))</f>
        <v/>
      </c>
      <c r="C55" s="13"/>
      <c r="D55" s="11"/>
      <c r="E55" s="12"/>
      <c r="F55" s="13"/>
      <c r="G55" s="11"/>
      <c r="H55" s="14" t="str">
        <f t="shared" si="10"/>
        <v/>
      </c>
      <c r="I55" s="14" t="str">
        <f t="shared" si="11"/>
        <v/>
      </c>
      <c r="J55" s="297"/>
      <c r="K55" s="297">
        <f t="shared" si="6"/>
        <v>0</v>
      </c>
      <c r="L55" s="11" t="s">
        <v>18</v>
      </c>
      <c r="M55" s="16">
        <f t="shared" si="5"/>
        <v>0</v>
      </c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12"/>
    </row>
    <row r="56" spans="1:27" s="3" customFormat="1">
      <c r="A56" s="24" t="s">
        <v>112</v>
      </c>
      <c r="B56" s="12" t="str">
        <f>IF(A56="","",IFERROR(VLOOKUP(A56,Story!C:D,2,FALSE),""))</f>
        <v>迭代计划会议</v>
      </c>
      <c r="C56" s="13"/>
      <c r="D56" s="11"/>
      <c r="E56" s="56"/>
      <c r="F56" s="13"/>
      <c r="G56" s="11"/>
      <c r="H56" s="14" t="s">
        <v>262</v>
      </c>
      <c r="I56" s="14" t="s">
        <v>262</v>
      </c>
      <c r="J56" s="297"/>
      <c r="K56" s="297">
        <f t="shared" si="6"/>
        <v>0</v>
      </c>
      <c r="L56" s="11" t="s">
        <v>18</v>
      </c>
      <c r="M56" s="16">
        <f t="shared" si="5"/>
        <v>0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119"/>
    </row>
    <row r="57" spans="1:27" s="3" customFormat="1">
      <c r="A57" s="11"/>
      <c r="B57" s="12" t="str">
        <f>IF(A57="","",IFERROR(VLOOKUP(A57,Story!C:D,2,FALSE),""))</f>
        <v/>
      </c>
      <c r="C57" s="13"/>
      <c r="D57" s="11" t="s">
        <v>301</v>
      </c>
      <c r="E57" s="56" t="s">
        <v>957</v>
      </c>
      <c r="F57" s="13" t="s">
        <v>82</v>
      </c>
      <c r="G57" s="11"/>
      <c r="H57" s="14">
        <f t="shared" ref="H57:H87" si="12">IF(E57="","",$H$1)</f>
        <v>42954</v>
      </c>
      <c r="I57" s="14">
        <v>42937</v>
      </c>
      <c r="J57" s="297"/>
      <c r="K57" s="297">
        <f t="shared" si="6"/>
        <v>1</v>
      </c>
      <c r="L57" s="11" t="s">
        <v>9</v>
      </c>
      <c r="M57" s="16">
        <f t="shared" si="5"/>
        <v>1</v>
      </c>
      <c r="N57" s="291"/>
      <c r="O57" s="291">
        <v>1</v>
      </c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12"/>
    </row>
    <row r="58" spans="1:27" s="3" customFormat="1">
      <c r="A58" s="24" t="s">
        <v>114</v>
      </c>
      <c r="B58" s="12" t="str">
        <f>IF(A58="","",IFERROR(VLOOKUP(A58,Story!C:D,2,FALSE),""))</f>
        <v>迭代回顾会议</v>
      </c>
      <c r="C58" s="13"/>
      <c r="D58" s="11"/>
      <c r="E58" s="56"/>
      <c r="F58" s="13"/>
      <c r="G58" s="11"/>
      <c r="H58" s="14" t="s">
        <v>262</v>
      </c>
      <c r="I58" s="14" t="s">
        <v>262</v>
      </c>
      <c r="J58" s="297"/>
      <c r="K58" s="297">
        <f t="shared" si="6"/>
        <v>0</v>
      </c>
      <c r="L58" s="11" t="s">
        <v>18</v>
      </c>
      <c r="M58" s="16">
        <f t="shared" si="5"/>
        <v>0</v>
      </c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119"/>
    </row>
    <row r="59" spans="1:27" s="3" customFormat="1">
      <c r="A59" s="24"/>
      <c r="B59" s="12" t="str">
        <f>IF(A59="","",IFERROR(VLOOKUP(A59,Story!C:D,2,FALSE),""))</f>
        <v/>
      </c>
      <c r="C59" s="13"/>
      <c r="D59" s="11" t="s">
        <v>301</v>
      </c>
      <c r="E59" s="56" t="s">
        <v>958</v>
      </c>
      <c r="F59" s="13" t="s">
        <v>82</v>
      </c>
      <c r="G59" s="11"/>
      <c r="H59" s="14">
        <v>42951</v>
      </c>
      <c r="I59" s="14">
        <v>42951</v>
      </c>
      <c r="J59" s="297"/>
      <c r="K59" s="297">
        <f t="shared" si="6"/>
        <v>0.5</v>
      </c>
      <c r="L59" s="11" t="s">
        <v>9</v>
      </c>
      <c r="M59" s="16">
        <f t="shared" si="5"/>
        <v>1</v>
      </c>
      <c r="N59" s="291"/>
      <c r="O59" s="291">
        <v>0.5</v>
      </c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119"/>
    </row>
    <row r="60" spans="1:27" s="3" customFormat="1">
      <c r="A60" s="24" t="s">
        <v>126</v>
      </c>
      <c r="B60" s="12" t="str">
        <f>IF(A60="","",IFERROR(VLOOKUP(A60,Story!C:D,2,FALSE),""))</f>
        <v>项目管理</v>
      </c>
      <c r="C60" s="13"/>
      <c r="D60" s="11" t="s">
        <v>127</v>
      </c>
      <c r="E60" s="56" t="s">
        <v>959</v>
      </c>
      <c r="F60" s="13" t="s">
        <v>59</v>
      </c>
      <c r="G60" s="11"/>
      <c r="H60" s="14">
        <f t="shared" ref="H60:H67" si="13">IF(E60="","",$H$1)</f>
        <v>42954</v>
      </c>
      <c r="I60" s="14">
        <v>42951</v>
      </c>
      <c r="J60" s="297"/>
      <c r="K60" s="297">
        <f t="shared" si="6"/>
        <v>1.5</v>
      </c>
      <c r="L60" s="11" t="s">
        <v>9</v>
      </c>
      <c r="M60" s="16">
        <f t="shared" si="5"/>
        <v>1</v>
      </c>
      <c r="N60" s="291">
        <v>1.5</v>
      </c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119"/>
    </row>
    <row r="61" spans="1:27">
      <c r="A61" s="11" t="s">
        <v>622</v>
      </c>
      <c r="B61" s="12" t="str">
        <f>IF(A61="","",IFERROR(VLOOKUP(A61,Story!C:D,2,FALSE),""))</f>
        <v>公司事务</v>
      </c>
      <c r="C61" s="13"/>
      <c r="D61" s="11"/>
      <c r="E61" s="12"/>
      <c r="F61" s="13"/>
      <c r="G61" s="11"/>
      <c r="H61" s="14" t="str">
        <f t="shared" si="13"/>
        <v/>
      </c>
      <c r="I61" s="14" t="str">
        <f t="shared" ref="I61:I71" si="14">IF(E61="","",IF(H61+J61/8&gt;$I$1,$I$1,H61+J61/8))</f>
        <v/>
      </c>
      <c r="J61" s="297"/>
      <c r="K61" s="297">
        <f t="shared" si="6"/>
        <v>0</v>
      </c>
      <c r="L61" s="11" t="s">
        <v>18</v>
      </c>
      <c r="M61" s="16">
        <f t="shared" si="5"/>
        <v>0</v>
      </c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119"/>
    </row>
    <row r="62" spans="1:27">
      <c r="A62" s="11"/>
      <c r="B62" s="12" t="str">
        <f>IF(A62="","",IFERROR(VLOOKUP(A62,Story!C:D,2,FALSE),""))</f>
        <v/>
      </c>
      <c r="C62" s="13"/>
      <c r="D62" s="11" t="s">
        <v>301</v>
      </c>
      <c r="E62" s="56" t="s">
        <v>960</v>
      </c>
      <c r="F62" s="13" t="s">
        <v>59</v>
      </c>
      <c r="G62" s="11"/>
      <c r="H62" s="14">
        <f t="shared" si="13"/>
        <v>42954</v>
      </c>
      <c r="I62" s="14">
        <f t="shared" si="14"/>
        <v>42954</v>
      </c>
      <c r="J62" s="297"/>
      <c r="K62" s="297">
        <f t="shared" si="6"/>
        <v>3.5</v>
      </c>
      <c r="L62" s="11" t="s">
        <v>9</v>
      </c>
      <c r="M62" s="16">
        <f t="shared" si="5"/>
        <v>1</v>
      </c>
      <c r="N62" s="291">
        <v>1.5</v>
      </c>
      <c r="O62" s="291"/>
      <c r="P62" s="291"/>
      <c r="Q62" s="291"/>
      <c r="R62" s="291"/>
      <c r="S62" s="291"/>
      <c r="T62" s="291"/>
      <c r="U62" s="291">
        <v>2</v>
      </c>
      <c r="V62" s="291"/>
      <c r="W62" s="291"/>
      <c r="X62" s="291"/>
      <c r="Y62" s="291"/>
      <c r="Z62" s="291"/>
      <c r="AA62" s="119"/>
    </row>
    <row r="63" spans="1:27">
      <c r="A63" s="11"/>
      <c r="B63" s="12" t="str">
        <f>IF(A63="","",IFERROR(VLOOKUP(A63,Story!C:D,2,FALSE),""))</f>
        <v/>
      </c>
      <c r="C63" s="13"/>
      <c r="D63" s="11" t="s">
        <v>301</v>
      </c>
      <c r="E63" s="56" t="s">
        <v>960</v>
      </c>
      <c r="F63" s="13" t="s">
        <v>206</v>
      </c>
      <c r="G63" s="11"/>
      <c r="H63" s="14">
        <f t="shared" si="13"/>
        <v>42954</v>
      </c>
      <c r="I63" s="14">
        <f t="shared" si="14"/>
        <v>42954</v>
      </c>
      <c r="J63" s="297"/>
      <c r="K63" s="297">
        <f t="shared" si="6"/>
        <v>3.5</v>
      </c>
      <c r="L63" s="11" t="s">
        <v>9</v>
      </c>
      <c r="M63" s="16">
        <f t="shared" si="5"/>
        <v>1</v>
      </c>
      <c r="N63" s="291">
        <v>1.5</v>
      </c>
      <c r="O63" s="291"/>
      <c r="P63" s="291"/>
      <c r="Q63" s="291"/>
      <c r="R63" s="291"/>
      <c r="S63" s="291"/>
      <c r="T63" s="291"/>
      <c r="U63" s="291">
        <v>2</v>
      </c>
      <c r="V63" s="291"/>
      <c r="W63" s="291"/>
      <c r="X63" s="291"/>
      <c r="Y63" s="291"/>
      <c r="Z63" s="291"/>
      <c r="AA63" s="119"/>
    </row>
    <row r="64" spans="1:27">
      <c r="A64" s="11"/>
      <c r="B64" s="12" t="str">
        <f>IF(A64="","",IFERROR(VLOOKUP(A64,Story!C:D,2,FALSE),""))</f>
        <v/>
      </c>
      <c r="C64" s="13"/>
      <c r="D64" s="24" t="s">
        <v>269</v>
      </c>
      <c r="E64" s="56" t="s">
        <v>961</v>
      </c>
      <c r="F64" s="59" t="s">
        <v>59</v>
      </c>
      <c r="G64" s="11"/>
      <c r="H64" s="14">
        <f t="shared" si="13"/>
        <v>42954</v>
      </c>
      <c r="I64" s="14">
        <f t="shared" si="14"/>
        <v>42954</v>
      </c>
      <c r="J64" s="297"/>
      <c r="K64" s="297">
        <f t="shared" si="6"/>
        <v>0</v>
      </c>
      <c r="L64" s="11" t="s">
        <v>18</v>
      </c>
      <c r="M64" s="16">
        <f t="shared" si="5"/>
        <v>0</v>
      </c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119"/>
    </row>
    <row r="65" spans="1:27">
      <c r="A65" s="11"/>
      <c r="B65" s="12" t="str">
        <f>IF(A65="","",IFERROR(VLOOKUP(A65,Story!C:D,2,FALSE),""))</f>
        <v/>
      </c>
      <c r="C65" s="13"/>
      <c r="D65" s="24" t="s">
        <v>269</v>
      </c>
      <c r="E65" s="56" t="s">
        <v>961</v>
      </c>
      <c r="F65" s="59" t="s">
        <v>77</v>
      </c>
      <c r="G65" s="11"/>
      <c r="H65" s="14">
        <f t="shared" si="13"/>
        <v>42954</v>
      </c>
      <c r="I65" s="14">
        <f t="shared" si="14"/>
        <v>42954</v>
      </c>
      <c r="J65" s="297"/>
      <c r="K65" s="297">
        <f t="shared" si="6"/>
        <v>0</v>
      </c>
      <c r="L65" s="11" t="s">
        <v>18</v>
      </c>
      <c r="M65" s="16">
        <f t="shared" si="5"/>
        <v>0</v>
      </c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119"/>
    </row>
    <row r="66" spans="1:27">
      <c r="A66" s="11"/>
      <c r="B66" s="12" t="str">
        <f>IF(A66="","",IFERROR(VLOOKUP(A66,Story!C:D,2,FALSE),""))</f>
        <v/>
      </c>
      <c r="C66" s="13"/>
      <c r="D66" s="24" t="s">
        <v>235</v>
      </c>
      <c r="E66" s="56" t="s">
        <v>962</v>
      </c>
      <c r="F66" s="59" t="s">
        <v>77</v>
      </c>
      <c r="G66" s="11"/>
      <c r="H66" s="14">
        <f t="shared" si="13"/>
        <v>42954</v>
      </c>
      <c r="I66" s="14">
        <f t="shared" si="14"/>
        <v>42954</v>
      </c>
      <c r="J66" s="297"/>
      <c r="K66" s="297">
        <f t="shared" si="6"/>
        <v>0</v>
      </c>
      <c r="L66" s="11" t="s">
        <v>18</v>
      </c>
      <c r="M66" s="16">
        <f t="shared" si="5"/>
        <v>0</v>
      </c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119"/>
    </row>
    <row r="67" spans="1:27">
      <c r="A67" s="11"/>
      <c r="B67" s="12" t="str">
        <f>IF(A67="","",IFERROR(VLOOKUP(A67,Story!C:D,2,FALSE),""))</f>
        <v/>
      </c>
      <c r="C67" s="13"/>
      <c r="D67" s="24" t="s">
        <v>868</v>
      </c>
      <c r="E67" s="56" t="s">
        <v>963</v>
      </c>
      <c r="F67" s="59" t="s">
        <v>59</v>
      </c>
      <c r="G67" s="11"/>
      <c r="H67" s="14">
        <f t="shared" si="13"/>
        <v>42954</v>
      </c>
      <c r="I67" s="14">
        <f t="shared" si="14"/>
        <v>42954</v>
      </c>
      <c r="J67" s="297"/>
      <c r="K67" s="297">
        <f t="shared" si="6"/>
        <v>15</v>
      </c>
      <c r="L67" s="11" t="s">
        <v>16</v>
      </c>
      <c r="M67" s="16">
        <f t="shared" si="5"/>
        <v>0.1</v>
      </c>
      <c r="N67" s="291">
        <v>5</v>
      </c>
      <c r="O67" s="291">
        <v>3</v>
      </c>
      <c r="P67" s="291">
        <v>2</v>
      </c>
      <c r="Q67" s="291"/>
      <c r="R67" s="291"/>
      <c r="S67" s="291"/>
      <c r="T67" s="291"/>
      <c r="U67" s="291">
        <v>5</v>
      </c>
      <c r="V67" s="291"/>
      <c r="W67" s="291"/>
      <c r="X67" s="291"/>
      <c r="Y67" s="291"/>
      <c r="Z67" s="291"/>
      <c r="AA67" s="119"/>
    </row>
    <row r="68" spans="1:27">
      <c r="A68" s="11"/>
      <c r="B68" s="12" t="str">
        <f>IF(A68="","",IFERROR(VLOOKUP(A68,Story!C:D,2,FALSE),""))</f>
        <v/>
      </c>
      <c r="C68" s="13"/>
      <c r="D68" s="24" t="s">
        <v>192</v>
      </c>
      <c r="E68" s="56" t="s">
        <v>964</v>
      </c>
      <c r="F68" s="59" t="s">
        <v>59</v>
      </c>
      <c r="G68" s="11"/>
      <c r="H68" s="14">
        <v>42947</v>
      </c>
      <c r="I68" s="14">
        <f t="shared" si="14"/>
        <v>42947</v>
      </c>
      <c r="J68" s="297"/>
      <c r="K68" s="297">
        <f t="shared" si="6"/>
        <v>2</v>
      </c>
      <c r="L68" s="11" t="s">
        <v>9</v>
      </c>
      <c r="M68" s="16">
        <f t="shared" ref="M68:M93" si="15">IF(L68="未开始",0,IF(L68="已完成",1, 0.1))</f>
        <v>1</v>
      </c>
      <c r="N68" s="291"/>
      <c r="O68" s="291"/>
      <c r="P68" s="291"/>
      <c r="Q68" s="291"/>
      <c r="R68" s="291">
        <v>0.5</v>
      </c>
      <c r="S68" s="291">
        <v>0.5</v>
      </c>
      <c r="T68" s="291">
        <v>0.5</v>
      </c>
      <c r="U68" s="291"/>
      <c r="V68" s="291">
        <v>0.5</v>
      </c>
      <c r="W68" s="291"/>
      <c r="X68" s="291"/>
      <c r="Y68" s="291"/>
      <c r="Z68" s="291"/>
      <c r="AA68" s="119"/>
    </row>
    <row r="69" spans="1:27">
      <c r="A69" s="11"/>
      <c r="B69" s="12" t="str">
        <f>IF(A69="","",IFERROR(VLOOKUP(A69,Story!C:D,2,FALSE),""))</f>
        <v/>
      </c>
      <c r="C69" s="13"/>
      <c r="D69" s="24" t="s">
        <v>192</v>
      </c>
      <c r="E69" s="56" t="s">
        <v>964</v>
      </c>
      <c r="F69" s="59" t="s">
        <v>77</v>
      </c>
      <c r="G69" s="11"/>
      <c r="H69" s="14">
        <v>42947</v>
      </c>
      <c r="I69" s="14">
        <f t="shared" si="14"/>
        <v>42947</v>
      </c>
      <c r="J69" s="297"/>
      <c r="K69" s="297">
        <f t="shared" ref="K69:K93" si="16">SUM(N69:Z69)</f>
        <v>2</v>
      </c>
      <c r="L69" s="11" t="s">
        <v>9</v>
      </c>
      <c r="M69" s="16">
        <f t="shared" si="15"/>
        <v>1</v>
      </c>
      <c r="N69" s="291"/>
      <c r="O69" s="291"/>
      <c r="P69" s="291"/>
      <c r="Q69" s="291"/>
      <c r="R69" s="291">
        <v>0.5</v>
      </c>
      <c r="S69" s="291">
        <v>0.5</v>
      </c>
      <c r="T69" s="291">
        <v>0.5</v>
      </c>
      <c r="U69" s="291"/>
      <c r="V69" s="291">
        <v>0.5</v>
      </c>
      <c r="W69" s="291"/>
      <c r="X69" s="291"/>
      <c r="Y69" s="291"/>
      <c r="Z69" s="291"/>
      <c r="AA69" s="119"/>
    </row>
    <row r="70" spans="1:27">
      <c r="A70" s="11"/>
      <c r="B70" s="12" t="str">
        <f>IF(A70="","",IFERROR(VLOOKUP(A70,Story!C:D,2,FALSE),""))</f>
        <v/>
      </c>
      <c r="C70" s="13"/>
      <c r="D70" s="24" t="s">
        <v>192</v>
      </c>
      <c r="E70" s="56" t="s">
        <v>964</v>
      </c>
      <c r="F70" s="59" t="s">
        <v>206</v>
      </c>
      <c r="G70" s="11"/>
      <c r="H70" s="14"/>
      <c r="I70" s="14"/>
      <c r="J70" s="297"/>
      <c r="K70" s="297">
        <f t="shared" si="16"/>
        <v>2</v>
      </c>
      <c r="L70" s="11" t="s">
        <v>9</v>
      </c>
      <c r="M70" s="16">
        <f t="shared" si="15"/>
        <v>1</v>
      </c>
      <c r="N70" s="291"/>
      <c r="O70" s="291"/>
      <c r="P70" s="291"/>
      <c r="Q70" s="291"/>
      <c r="R70" s="291">
        <v>0.5</v>
      </c>
      <c r="S70" s="291">
        <v>0.5</v>
      </c>
      <c r="T70" s="291">
        <v>0.5</v>
      </c>
      <c r="U70" s="291"/>
      <c r="V70" s="291">
        <v>0.5</v>
      </c>
      <c r="W70" s="291"/>
      <c r="X70" s="291"/>
      <c r="Y70" s="291"/>
      <c r="Z70" s="291"/>
      <c r="AA70" s="119"/>
    </row>
    <row r="71" spans="1:27">
      <c r="A71" s="11"/>
      <c r="B71" s="12" t="str">
        <f>IF(A71="","",IFERROR(VLOOKUP(A71,Story!C:D,2,FALSE),""))</f>
        <v/>
      </c>
      <c r="C71" s="13"/>
      <c r="D71" s="24" t="s">
        <v>192</v>
      </c>
      <c r="E71" s="56" t="s">
        <v>965</v>
      </c>
      <c r="F71" s="59" t="s">
        <v>30</v>
      </c>
      <c r="G71" s="11"/>
      <c r="H71" s="14">
        <v>42947</v>
      </c>
      <c r="I71" s="14">
        <f t="shared" si="14"/>
        <v>42947</v>
      </c>
      <c r="J71" s="297"/>
      <c r="K71" s="297">
        <f t="shared" si="16"/>
        <v>2</v>
      </c>
      <c r="L71" s="11" t="s">
        <v>9</v>
      </c>
      <c r="M71" s="16">
        <f t="shared" si="15"/>
        <v>1</v>
      </c>
      <c r="N71" s="291"/>
      <c r="O71" s="291"/>
      <c r="P71" s="291"/>
      <c r="Q71" s="291"/>
      <c r="R71" s="291">
        <v>0.5</v>
      </c>
      <c r="S71" s="291">
        <v>0.5</v>
      </c>
      <c r="T71" s="291">
        <v>0.5</v>
      </c>
      <c r="U71" s="291"/>
      <c r="V71" s="291">
        <v>0.5</v>
      </c>
      <c r="W71" s="291"/>
      <c r="X71" s="291"/>
      <c r="Y71" s="291"/>
      <c r="Z71" s="291"/>
      <c r="AA71" s="119"/>
    </row>
    <row r="72" spans="1:27">
      <c r="A72" s="11"/>
      <c r="B72" s="12" t="str">
        <f>IF(A72="","",IFERROR(VLOOKUP(A72,Story!C:D,2,FALSE),""))</f>
        <v/>
      </c>
      <c r="C72" s="13"/>
      <c r="D72" s="24" t="s">
        <v>204</v>
      </c>
      <c r="E72" s="56" t="s">
        <v>966</v>
      </c>
      <c r="F72" s="59" t="s">
        <v>206</v>
      </c>
      <c r="G72" s="11"/>
      <c r="H72" s="14"/>
      <c r="I72" s="14"/>
      <c r="J72" s="297"/>
      <c r="K72" s="297">
        <f t="shared" si="16"/>
        <v>2.5</v>
      </c>
      <c r="L72" s="11" t="s">
        <v>9</v>
      </c>
      <c r="M72" s="16">
        <f t="shared" si="15"/>
        <v>1</v>
      </c>
      <c r="N72" s="291">
        <v>2.5</v>
      </c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119"/>
    </row>
    <row r="73" spans="1:27">
      <c r="A73" s="11"/>
      <c r="B73" s="12" t="str">
        <f>IF(A73="","",IFERROR(VLOOKUP(A73,Story!C:D,2,FALSE),""))</f>
        <v/>
      </c>
      <c r="C73" s="13"/>
      <c r="D73" s="24" t="s">
        <v>905</v>
      </c>
      <c r="E73" s="56" t="s">
        <v>907</v>
      </c>
      <c r="F73" s="59" t="s">
        <v>206</v>
      </c>
      <c r="G73" s="11"/>
      <c r="H73" s="14"/>
      <c r="I73" s="14"/>
      <c r="J73" s="297"/>
      <c r="K73" s="297">
        <f t="shared" si="16"/>
        <v>4.5</v>
      </c>
      <c r="L73" s="11" t="s">
        <v>9</v>
      </c>
      <c r="M73" s="16">
        <f t="shared" si="15"/>
        <v>1</v>
      </c>
      <c r="N73" s="291"/>
      <c r="O73" s="291">
        <v>4.5</v>
      </c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119"/>
    </row>
    <row r="74" spans="1:27">
      <c r="A74" s="11"/>
      <c r="B74" s="12" t="str">
        <f>IF(A74="","",IFERROR(VLOOKUP(A74,Story!C:D,2,FALSE),""))</f>
        <v/>
      </c>
      <c r="C74" s="13"/>
      <c r="D74" s="24" t="s">
        <v>905</v>
      </c>
      <c r="E74" s="56" t="s">
        <v>967</v>
      </c>
      <c r="F74" s="59" t="s">
        <v>206</v>
      </c>
      <c r="G74" s="11"/>
      <c r="H74" s="14"/>
      <c r="I74" s="14"/>
      <c r="J74" s="297"/>
      <c r="K74" s="297">
        <f t="shared" si="16"/>
        <v>17.5</v>
      </c>
      <c r="L74" s="11" t="s">
        <v>9</v>
      </c>
      <c r="M74" s="16">
        <f t="shared" si="15"/>
        <v>1</v>
      </c>
      <c r="N74" s="291">
        <v>2</v>
      </c>
      <c r="O74" s="291"/>
      <c r="P74" s="291">
        <v>4</v>
      </c>
      <c r="Q74" s="291">
        <v>5</v>
      </c>
      <c r="R74" s="291">
        <v>2.5</v>
      </c>
      <c r="S74" s="291"/>
      <c r="T74" s="291"/>
      <c r="U74" s="291">
        <v>2</v>
      </c>
      <c r="V74" s="291"/>
      <c r="W74" s="291"/>
      <c r="X74" s="291"/>
      <c r="Y74" s="291">
        <v>2</v>
      </c>
      <c r="Z74" s="291"/>
      <c r="AA74" s="119"/>
    </row>
    <row r="75" spans="1:27">
      <c r="A75" s="11"/>
      <c r="B75" s="12" t="str">
        <f>IF(A75="","",IFERROR(VLOOKUP(A75,Story!C:D,2,FALSE),""))</f>
        <v/>
      </c>
      <c r="C75" s="13"/>
      <c r="D75" s="24" t="s">
        <v>905</v>
      </c>
      <c r="E75" s="56" t="s">
        <v>968</v>
      </c>
      <c r="F75" s="59" t="s">
        <v>206</v>
      </c>
      <c r="G75" s="11"/>
      <c r="H75" s="14"/>
      <c r="I75" s="14"/>
      <c r="J75" s="297"/>
      <c r="K75" s="297">
        <f t="shared" si="16"/>
        <v>2</v>
      </c>
      <c r="L75" s="11" t="s">
        <v>9</v>
      </c>
      <c r="M75" s="16"/>
      <c r="N75" s="291"/>
      <c r="O75" s="291"/>
      <c r="P75" s="291"/>
      <c r="Q75" s="291">
        <v>2</v>
      </c>
      <c r="R75" s="291"/>
      <c r="S75" s="291"/>
      <c r="T75" s="291"/>
      <c r="U75" s="291"/>
      <c r="V75" s="291"/>
      <c r="W75" s="291"/>
      <c r="X75" s="291"/>
      <c r="Y75" s="291"/>
      <c r="Z75" s="291"/>
      <c r="AA75" s="119"/>
    </row>
    <row r="76" spans="1:27">
      <c r="A76" s="11"/>
      <c r="B76" s="12" t="str">
        <f>IF(A76="","",IFERROR(VLOOKUP(A76,Story!C:D,2,FALSE),""))</f>
        <v/>
      </c>
      <c r="C76" s="13"/>
      <c r="D76" s="24" t="s">
        <v>905</v>
      </c>
      <c r="E76" s="56" t="s">
        <v>969</v>
      </c>
      <c r="F76" s="59" t="s">
        <v>233</v>
      </c>
      <c r="G76" s="11"/>
      <c r="H76" s="14"/>
      <c r="I76" s="14"/>
      <c r="J76" s="297"/>
      <c r="K76" s="297">
        <f t="shared" si="16"/>
        <v>2</v>
      </c>
      <c r="L76" s="11" t="s">
        <v>9</v>
      </c>
      <c r="M76" s="16">
        <f t="shared" si="15"/>
        <v>1</v>
      </c>
      <c r="N76" s="291"/>
      <c r="O76" s="291"/>
      <c r="P76" s="291"/>
      <c r="Q76" s="291">
        <v>2</v>
      </c>
      <c r="R76" s="291"/>
      <c r="S76" s="291"/>
      <c r="T76" s="291"/>
      <c r="U76" s="291"/>
      <c r="V76" s="291"/>
      <c r="W76" s="291"/>
      <c r="X76" s="291"/>
      <c r="Y76" s="291"/>
      <c r="Z76" s="291"/>
      <c r="AA76" s="119"/>
    </row>
    <row r="77" spans="1:27">
      <c r="A77" s="11"/>
      <c r="B77" s="12" t="str">
        <f>IF(A77="","",IFERROR(VLOOKUP(A77,Story!C:D,2,FALSE),""))</f>
        <v/>
      </c>
      <c r="C77" s="13"/>
      <c r="D77" s="24" t="s">
        <v>204</v>
      </c>
      <c r="E77" s="56" t="s">
        <v>921</v>
      </c>
      <c r="F77" s="59" t="s">
        <v>206</v>
      </c>
      <c r="G77" s="11"/>
      <c r="H77" s="14"/>
      <c r="I77" s="14"/>
      <c r="J77" s="297"/>
      <c r="K77" s="297">
        <f t="shared" si="16"/>
        <v>7</v>
      </c>
      <c r="L77" s="11" t="s">
        <v>9</v>
      </c>
      <c r="M77" s="16"/>
      <c r="N77" s="291"/>
      <c r="O77" s="291"/>
      <c r="P77" s="291"/>
      <c r="Q77" s="291"/>
      <c r="R77" s="291"/>
      <c r="S77" s="291"/>
      <c r="T77" s="291"/>
      <c r="U77" s="291"/>
      <c r="V77" s="291"/>
      <c r="W77" s="291">
        <v>2</v>
      </c>
      <c r="X77" s="291">
        <v>5</v>
      </c>
      <c r="Y77" s="291"/>
      <c r="Z77" s="291"/>
      <c r="AA77" s="119"/>
    </row>
    <row r="78" spans="1:27">
      <c r="A78" s="11"/>
      <c r="B78" s="12" t="str">
        <f>IF(A78="","",IFERROR(VLOOKUP(A78,Story!C:D,2,FALSE),""))</f>
        <v/>
      </c>
      <c r="C78" s="13"/>
      <c r="D78" s="24" t="s">
        <v>905</v>
      </c>
      <c r="E78" s="56" t="s">
        <v>970</v>
      </c>
      <c r="F78" s="59" t="s">
        <v>206</v>
      </c>
      <c r="G78" s="11"/>
      <c r="H78" s="14"/>
      <c r="I78" s="14"/>
      <c r="J78" s="297"/>
      <c r="K78" s="297">
        <f t="shared" si="16"/>
        <v>12.5</v>
      </c>
      <c r="L78" s="11" t="s">
        <v>9</v>
      </c>
      <c r="M78" s="16"/>
      <c r="N78" s="291"/>
      <c r="O78" s="291"/>
      <c r="P78" s="291"/>
      <c r="Q78" s="291"/>
      <c r="R78" s="291"/>
      <c r="S78" s="291"/>
      <c r="T78" s="291"/>
      <c r="U78" s="291"/>
      <c r="V78" s="291">
        <v>4.5</v>
      </c>
      <c r="W78" s="291">
        <v>5</v>
      </c>
      <c r="X78" s="291">
        <v>3</v>
      </c>
      <c r="Y78" s="291"/>
      <c r="Z78" s="291"/>
      <c r="AA78" s="119"/>
    </row>
    <row r="79" spans="1:27">
      <c r="A79" s="11"/>
      <c r="B79" s="12" t="str">
        <f>IF(A79="","",IFERROR(VLOOKUP(A79,Story!C:D,2,FALSE),""))</f>
        <v/>
      </c>
      <c r="C79" s="13"/>
      <c r="D79" s="24" t="s">
        <v>269</v>
      </c>
      <c r="E79" s="56" t="s">
        <v>971</v>
      </c>
      <c r="F79" s="59" t="s">
        <v>206</v>
      </c>
      <c r="G79" s="11"/>
      <c r="H79" s="14"/>
      <c r="I79" s="14"/>
      <c r="J79" s="297"/>
      <c r="K79" s="297">
        <f t="shared" si="16"/>
        <v>1.5</v>
      </c>
      <c r="L79" s="11" t="s">
        <v>9</v>
      </c>
      <c r="M79" s="16"/>
      <c r="N79" s="291"/>
      <c r="O79" s="291"/>
      <c r="P79" s="291"/>
      <c r="Q79" s="291"/>
      <c r="R79" s="291">
        <v>1.5</v>
      </c>
      <c r="S79" s="291"/>
      <c r="T79" s="291"/>
      <c r="U79" s="291"/>
      <c r="V79" s="291"/>
      <c r="W79" s="291"/>
      <c r="X79" s="291"/>
      <c r="Y79" s="291"/>
      <c r="Z79" s="291"/>
      <c r="AA79" s="119"/>
    </row>
    <row r="80" spans="1:27">
      <c r="A80" s="11"/>
      <c r="B80" s="12" t="str">
        <f>IF(A80="","",IFERROR(VLOOKUP(A80,Story!C:D,2,FALSE),""))</f>
        <v/>
      </c>
      <c r="C80" s="13"/>
      <c r="D80" s="24" t="s">
        <v>972</v>
      </c>
      <c r="E80" s="56" t="s">
        <v>973</v>
      </c>
      <c r="F80" s="59" t="s">
        <v>206</v>
      </c>
      <c r="G80" s="11"/>
      <c r="H80" s="14"/>
      <c r="I80" s="14"/>
      <c r="J80" s="297"/>
      <c r="K80" s="297">
        <f t="shared" si="16"/>
        <v>2</v>
      </c>
      <c r="L80" s="11" t="s">
        <v>9</v>
      </c>
      <c r="M80" s="16">
        <f t="shared" si="15"/>
        <v>1</v>
      </c>
      <c r="N80" s="291">
        <v>2</v>
      </c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119"/>
    </row>
    <row r="81" spans="1:27">
      <c r="A81" s="11"/>
      <c r="B81" s="12" t="str">
        <f>IF(A81="","",IFERROR(VLOOKUP(A81,Story!C:D,2,FALSE),""))</f>
        <v/>
      </c>
      <c r="C81" s="13"/>
      <c r="D81" s="24" t="s">
        <v>235</v>
      </c>
      <c r="E81" s="56" t="s">
        <v>974</v>
      </c>
      <c r="F81" s="59" t="s">
        <v>206</v>
      </c>
      <c r="G81" s="11"/>
      <c r="H81" s="14"/>
      <c r="I81" s="14"/>
      <c r="J81" s="297"/>
      <c r="K81" s="297">
        <f t="shared" si="16"/>
        <v>1</v>
      </c>
      <c r="L81" s="11" t="s">
        <v>9</v>
      </c>
      <c r="M81" s="16"/>
      <c r="N81" s="291"/>
      <c r="O81" s="291"/>
      <c r="P81" s="291"/>
      <c r="Q81" s="291"/>
      <c r="R81" s="291">
        <v>1</v>
      </c>
      <c r="S81" s="291"/>
      <c r="T81" s="291"/>
      <c r="U81" s="291"/>
      <c r="V81" s="291"/>
      <c r="W81" s="291"/>
      <c r="X81" s="291"/>
      <c r="Y81" s="291"/>
      <c r="Z81" s="291"/>
      <c r="AA81" s="119"/>
    </row>
    <row r="82" spans="1:27">
      <c r="A82" s="11"/>
      <c r="B82" s="12" t="str">
        <f>IF(A82="","",IFERROR(VLOOKUP(A82,Story!C:D,2,FALSE),""))</f>
        <v/>
      </c>
      <c r="C82" s="13"/>
      <c r="D82" s="24" t="s">
        <v>905</v>
      </c>
      <c r="E82" s="56" t="s">
        <v>975</v>
      </c>
      <c r="F82" s="59" t="s">
        <v>206</v>
      </c>
      <c r="G82" s="11"/>
      <c r="H82" s="14"/>
      <c r="I82" s="14"/>
      <c r="J82" s="297"/>
      <c r="K82" s="297">
        <f t="shared" si="16"/>
        <v>6</v>
      </c>
      <c r="L82" s="11" t="s">
        <v>16</v>
      </c>
      <c r="M82" s="16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>
        <v>6</v>
      </c>
      <c r="Z82" s="291"/>
      <c r="AA82" s="119"/>
    </row>
    <row r="83" spans="1:27">
      <c r="A83" s="11"/>
      <c r="B83" s="12" t="str">
        <f>IF(A83="","",IFERROR(VLOOKUP(A83,Story!C:D,2,FALSE),""))</f>
        <v/>
      </c>
      <c r="C83" s="13"/>
      <c r="D83" s="24" t="s">
        <v>868</v>
      </c>
      <c r="E83" s="56" t="s">
        <v>976</v>
      </c>
      <c r="F83" s="59" t="s">
        <v>206</v>
      </c>
      <c r="G83" s="11"/>
      <c r="H83" s="14"/>
      <c r="I83" s="14"/>
      <c r="J83" s="297"/>
      <c r="K83" s="297">
        <f t="shared" si="16"/>
        <v>0.5</v>
      </c>
      <c r="L83" s="11"/>
      <c r="M83" s="16"/>
      <c r="N83" s="291"/>
      <c r="O83" s="291"/>
      <c r="P83" s="291"/>
      <c r="Q83" s="291"/>
      <c r="R83" s="291">
        <v>0.5</v>
      </c>
      <c r="S83" s="291"/>
      <c r="T83" s="291"/>
      <c r="U83" s="291"/>
      <c r="V83" s="291"/>
      <c r="W83" s="291"/>
      <c r="X83" s="291"/>
      <c r="Y83" s="291"/>
      <c r="Z83" s="291"/>
      <c r="AA83" s="119"/>
    </row>
    <row r="84" spans="1:27">
      <c r="A84" s="11"/>
      <c r="B84" s="12" t="str">
        <f>IF(A84="","",IFERROR(VLOOKUP(A84,Story!C:D,2,FALSE),""))</f>
        <v/>
      </c>
      <c r="C84" s="13"/>
      <c r="D84" s="24" t="s">
        <v>221</v>
      </c>
      <c r="E84" s="56" t="s">
        <v>977</v>
      </c>
      <c r="F84" s="59" t="s">
        <v>59</v>
      </c>
      <c r="G84" s="11"/>
      <c r="H84" s="14"/>
      <c r="I84" s="14"/>
      <c r="J84" s="297"/>
      <c r="K84" s="297">
        <f t="shared" si="16"/>
        <v>2</v>
      </c>
      <c r="L84" s="11" t="s">
        <v>9</v>
      </c>
      <c r="M84" s="16">
        <f t="shared" si="15"/>
        <v>1</v>
      </c>
      <c r="N84" s="291"/>
      <c r="O84" s="291"/>
      <c r="P84" s="291"/>
      <c r="Q84" s="291"/>
      <c r="R84" s="291">
        <v>2</v>
      </c>
      <c r="S84" s="291"/>
      <c r="T84" s="291"/>
      <c r="U84" s="291"/>
      <c r="V84" s="291"/>
      <c r="W84" s="291"/>
      <c r="X84" s="291"/>
      <c r="Y84" s="291"/>
      <c r="Z84" s="291"/>
      <c r="AA84" s="119"/>
    </row>
    <row r="85" spans="1:27">
      <c r="A85" s="11"/>
      <c r="B85" s="12" t="str">
        <f>IF(A85="","",IFERROR(VLOOKUP(A85,Story!C:D,2,FALSE),""))</f>
        <v/>
      </c>
      <c r="C85" s="13"/>
      <c r="D85" s="24" t="s">
        <v>221</v>
      </c>
      <c r="E85" s="56" t="s">
        <v>977</v>
      </c>
      <c r="F85" s="59" t="s">
        <v>206</v>
      </c>
      <c r="G85" s="11"/>
      <c r="H85" s="14"/>
      <c r="I85" s="14"/>
      <c r="J85" s="297"/>
      <c r="K85" s="297">
        <f t="shared" si="16"/>
        <v>2</v>
      </c>
      <c r="L85" s="11" t="s">
        <v>9</v>
      </c>
      <c r="M85" s="16">
        <f t="shared" si="15"/>
        <v>1</v>
      </c>
      <c r="N85" s="291"/>
      <c r="O85" s="291"/>
      <c r="P85" s="291"/>
      <c r="Q85" s="291"/>
      <c r="R85" s="291">
        <v>2</v>
      </c>
      <c r="S85" s="291"/>
      <c r="T85" s="291"/>
      <c r="U85" s="291"/>
      <c r="V85" s="291"/>
      <c r="W85" s="291"/>
      <c r="X85" s="291"/>
      <c r="Y85" s="291"/>
      <c r="Z85" s="291"/>
      <c r="AA85" s="119"/>
    </row>
    <row r="86" spans="1:27">
      <c r="A86" s="11"/>
      <c r="B86" s="12" t="str">
        <f>IF(A86="","",IFERROR(VLOOKUP(A86,Story!C:D,2,FALSE),""))</f>
        <v/>
      </c>
      <c r="C86" s="13"/>
      <c r="D86" s="24" t="s">
        <v>204</v>
      </c>
      <c r="E86" s="56" t="s">
        <v>921</v>
      </c>
      <c r="F86" s="59" t="s">
        <v>59</v>
      </c>
      <c r="G86" s="11"/>
      <c r="H86" s="14"/>
      <c r="I86" s="14"/>
      <c r="J86" s="297"/>
      <c r="K86" s="297">
        <f t="shared" si="16"/>
        <v>8</v>
      </c>
      <c r="L86" s="11" t="s">
        <v>9</v>
      </c>
      <c r="M86" s="16">
        <f t="shared" si="15"/>
        <v>1</v>
      </c>
      <c r="N86" s="291"/>
      <c r="O86" s="291"/>
      <c r="P86" s="291"/>
      <c r="Q86" s="291"/>
      <c r="R86" s="291"/>
      <c r="S86" s="291"/>
      <c r="T86" s="291"/>
      <c r="U86" s="291"/>
      <c r="V86" s="291"/>
      <c r="W86" s="291">
        <v>4.5</v>
      </c>
      <c r="X86" s="291">
        <v>3.5</v>
      </c>
      <c r="Y86" s="291"/>
      <c r="Z86" s="291"/>
      <c r="AA86" s="119"/>
    </row>
    <row r="87" spans="1:27">
      <c r="A87" s="24" t="s">
        <v>978</v>
      </c>
      <c r="B87" s="12" t="str">
        <f>IF(A87="","",IFERROR(VLOOKUP(A87,Story!C:D,2,FALSE),""))</f>
        <v>售前：QxPlugin</v>
      </c>
      <c r="C87" s="13"/>
      <c r="D87" s="11"/>
      <c r="E87" s="12"/>
      <c r="F87" s="13"/>
      <c r="G87" s="11"/>
      <c r="H87" s="14" t="str">
        <f t="shared" si="12"/>
        <v/>
      </c>
      <c r="I87" s="14" t="str">
        <f t="shared" ref="I87" si="17">IF(E87="","",IF(H87+J87/8&gt;$I$1,$I$1,H87+J87/8))</f>
        <v/>
      </c>
      <c r="J87" s="297"/>
      <c r="K87" s="297">
        <f t="shared" si="16"/>
        <v>0</v>
      </c>
      <c r="L87" s="11" t="s">
        <v>18</v>
      </c>
      <c r="M87" s="16">
        <f t="shared" si="15"/>
        <v>0</v>
      </c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12"/>
    </row>
    <row r="88" spans="1:27">
      <c r="A88" s="11"/>
      <c r="B88" s="12" t="str">
        <f>IF(A88="","",IFERROR(VLOOKUP(A88,Story!C:D,2,FALSE),""))</f>
        <v/>
      </c>
      <c r="C88" s="13"/>
      <c r="D88" s="11" t="s">
        <v>216</v>
      </c>
      <c r="E88" s="56" t="s">
        <v>979</v>
      </c>
      <c r="F88" s="13" t="s">
        <v>82</v>
      </c>
      <c r="G88" s="11"/>
      <c r="H88" s="14"/>
      <c r="I88" s="14"/>
      <c r="J88" s="297"/>
      <c r="K88" s="297">
        <f t="shared" si="16"/>
        <v>0.5</v>
      </c>
      <c r="L88" s="11" t="s">
        <v>9</v>
      </c>
      <c r="M88" s="16">
        <f t="shared" si="15"/>
        <v>1</v>
      </c>
      <c r="N88" s="291"/>
      <c r="O88" s="291">
        <v>0.5</v>
      </c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12"/>
    </row>
    <row r="89" spans="1:27">
      <c r="A89" s="11"/>
      <c r="B89" s="12" t="str">
        <f>IF(A89="","",IFERROR(VLOOKUP(A89,Story!C:D,2,FALSE),""))</f>
        <v/>
      </c>
      <c r="C89" s="13"/>
      <c r="D89" s="11" t="s">
        <v>216</v>
      </c>
      <c r="E89" s="56" t="s">
        <v>980</v>
      </c>
      <c r="F89" s="13" t="s">
        <v>59</v>
      </c>
      <c r="G89" s="11"/>
      <c r="H89" s="14"/>
      <c r="I89" s="14"/>
      <c r="J89" s="297"/>
      <c r="K89" s="297">
        <f t="shared" si="16"/>
        <v>6</v>
      </c>
      <c r="L89" s="11" t="s">
        <v>16</v>
      </c>
      <c r="M89" s="16">
        <f t="shared" si="15"/>
        <v>0.1</v>
      </c>
      <c r="N89" s="291"/>
      <c r="O89" s="291">
        <v>1</v>
      </c>
      <c r="P89" s="291"/>
      <c r="Q89" s="291">
        <v>0.5</v>
      </c>
      <c r="R89" s="291"/>
      <c r="S89" s="291"/>
      <c r="T89" s="291"/>
      <c r="U89" s="291">
        <v>1</v>
      </c>
      <c r="V89" s="291">
        <v>1</v>
      </c>
      <c r="W89" s="291">
        <v>2.5</v>
      </c>
      <c r="X89" s="291"/>
      <c r="Y89" s="291"/>
      <c r="Z89" s="291"/>
      <c r="AA89" s="12"/>
    </row>
    <row r="90" spans="1:27">
      <c r="A90" s="11"/>
      <c r="B90" s="12" t="str">
        <f>IF(A90="","",IFERROR(VLOOKUP(A90,Story!C:D,2,FALSE),""))</f>
        <v/>
      </c>
      <c r="C90" s="13"/>
      <c r="D90" s="11"/>
      <c r="E90" s="56"/>
      <c r="F90" s="13"/>
      <c r="G90" s="11"/>
      <c r="H90" s="14"/>
      <c r="I90" s="14"/>
      <c r="J90" s="297"/>
      <c r="K90" s="297">
        <f t="shared" si="16"/>
        <v>0</v>
      </c>
      <c r="L90" s="11" t="s">
        <v>18</v>
      </c>
      <c r="M90" s="16">
        <f t="shared" si="15"/>
        <v>0</v>
      </c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12"/>
    </row>
    <row r="91" spans="1:27">
      <c r="A91" s="11"/>
      <c r="B91" s="12" t="str">
        <f>IF(A91="","",IFERROR(VLOOKUP(A91,Story!C:D,2,FALSE),""))</f>
        <v/>
      </c>
      <c r="C91" s="13"/>
      <c r="D91" s="11"/>
      <c r="E91" s="56"/>
      <c r="F91" s="13"/>
      <c r="G91" s="11"/>
      <c r="H91" s="14"/>
      <c r="I91" s="14"/>
      <c r="J91" s="297"/>
      <c r="K91" s="297">
        <f t="shared" si="16"/>
        <v>0</v>
      </c>
      <c r="L91" s="11" t="s">
        <v>18</v>
      </c>
      <c r="M91" s="16">
        <f t="shared" si="15"/>
        <v>0</v>
      </c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12"/>
    </row>
    <row r="92" spans="1:27">
      <c r="A92" s="11"/>
      <c r="B92" s="12" t="str">
        <f>IF(A92="","",IFERROR(VLOOKUP(A92,Story!C:D,2,FALSE),""))</f>
        <v/>
      </c>
      <c r="C92" s="13"/>
      <c r="D92" s="11"/>
      <c r="E92" s="12"/>
      <c r="F92" s="13"/>
      <c r="G92" s="11"/>
      <c r="H92" s="14" t="str">
        <f t="shared" si="10"/>
        <v/>
      </c>
      <c r="I92" s="14" t="str">
        <f t="shared" si="11"/>
        <v/>
      </c>
      <c r="J92" s="297"/>
      <c r="K92" s="297">
        <f t="shared" si="16"/>
        <v>0</v>
      </c>
      <c r="L92" s="11" t="s">
        <v>18</v>
      </c>
      <c r="M92" s="16">
        <f t="shared" si="15"/>
        <v>0</v>
      </c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12"/>
    </row>
    <row r="93" spans="1:27">
      <c r="A93" s="11"/>
      <c r="B93" s="12" t="str">
        <f>IF(A93="","",IFERROR(VLOOKUP(A93,Story!C:D,2,FALSE),""))</f>
        <v/>
      </c>
      <c r="C93" s="13"/>
      <c r="D93" s="11"/>
      <c r="E93" s="12"/>
      <c r="F93" s="13"/>
      <c r="G93" s="11"/>
      <c r="H93" s="14" t="str">
        <f t="shared" si="10"/>
        <v/>
      </c>
      <c r="I93" s="14" t="str">
        <f t="shared" si="11"/>
        <v/>
      </c>
      <c r="J93" s="297"/>
      <c r="K93" s="297">
        <f t="shared" si="16"/>
        <v>0</v>
      </c>
      <c r="L93" s="11" t="s">
        <v>18</v>
      </c>
      <c r="M93" s="16">
        <f t="shared" si="15"/>
        <v>0</v>
      </c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12"/>
    </row>
    <row r="94" spans="1:27" s="4" customFormat="1">
      <c r="A94" s="540" t="s">
        <v>238</v>
      </c>
      <c r="B94" s="541"/>
      <c r="C94" s="541"/>
      <c r="D94" s="541"/>
      <c r="E94" s="541"/>
      <c r="F94" s="541"/>
      <c r="G94" s="541"/>
      <c r="H94" s="541"/>
      <c r="I94" s="542"/>
      <c r="J94" s="298">
        <f>SUM(J4:J93)</f>
        <v>0</v>
      </c>
      <c r="K94" s="298">
        <f>SUM(K4:K93)</f>
        <v>484.5</v>
      </c>
      <c r="L94" s="574"/>
      <c r="M94" s="575"/>
      <c r="N94" s="290" t="str">
        <f>MID("一二三四五六日",WEEKDAY($H$1,2),1)</f>
        <v>一</v>
      </c>
      <c r="O94" s="290" t="str">
        <f>MID("一二三四五六日",WEEKDAY($H$1+(COLUMN(O93)-COLUMN($N$2)),2),1)</f>
        <v>二</v>
      </c>
      <c r="P94" s="290" t="str">
        <f t="shared" ref="P94:Y94" si="18">MID("一二三四五六日",WEEKDAY($H$1+(COLUMN(P93)-COLUMN($N$2)),2),1)</f>
        <v>三</v>
      </c>
      <c r="Q94" s="290" t="str">
        <f t="shared" si="18"/>
        <v>四</v>
      </c>
      <c r="R94" s="290" t="str">
        <f t="shared" si="18"/>
        <v>五</v>
      </c>
      <c r="S94" s="290" t="str">
        <f t="shared" si="18"/>
        <v>六</v>
      </c>
      <c r="T94" s="290" t="str">
        <f t="shared" si="18"/>
        <v>日</v>
      </c>
      <c r="U94" s="290" t="str">
        <f t="shared" si="18"/>
        <v>一</v>
      </c>
      <c r="V94" s="290" t="str">
        <f t="shared" si="18"/>
        <v>二</v>
      </c>
      <c r="W94" s="290" t="str">
        <f t="shared" si="18"/>
        <v>三</v>
      </c>
      <c r="X94" s="290" t="str">
        <f t="shared" si="18"/>
        <v>四</v>
      </c>
      <c r="Y94" s="290" t="str">
        <f t="shared" si="18"/>
        <v>五</v>
      </c>
      <c r="Z94" s="290" t="str">
        <f t="shared" ref="Z94" si="19">MID("一二三四五六日",WEEKDAY($H$1+(COLUMN(Z93)-COLUMN($N$2)),2),1)</f>
        <v>六</v>
      </c>
      <c r="AA94" s="157"/>
    </row>
    <row r="95" spans="1:27">
      <c r="J95" s="299">
        <f t="shared" ref="J95:K101" si="20">SUMPRODUCT(($F$4:$F$93=K95)*(J$4:J$93))+J$102</f>
        <v>0</v>
      </c>
      <c r="K95" s="299">
        <f t="shared" si="20"/>
        <v>81</v>
      </c>
      <c r="L95" s="582" t="s">
        <v>59</v>
      </c>
      <c r="M95" s="583"/>
      <c r="N95" s="291">
        <f t="shared" ref="N95:Z101" si="21">SUMPRODUCT(($F$4:$F$93=$L95)*(N$4:N$93))+N$102</f>
        <v>8</v>
      </c>
      <c r="O95" s="291">
        <f t="shared" si="21"/>
        <v>8</v>
      </c>
      <c r="P95" s="291">
        <f t="shared" si="21"/>
        <v>8</v>
      </c>
      <c r="Q95" s="291">
        <f t="shared" si="21"/>
        <v>8</v>
      </c>
      <c r="R95" s="291">
        <f t="shared" si="21"/>
        <v>8</v>
      </c>
      <c r="S95" s="291">
        <f t="shared" si="21"/>
        <v>0.5</v>
      </c>
      <c r="T95" s="291">
        <f t="shared" si="21"/>
        <v>0.5</v>
      </c>
      <c r="U95" s="291">
        <f t="shared" si="21"/>
        <v>8</v>
      </c>
      <c r="V95" s="291">
        <f t="shared" si="21"/>
        <v>8</v>
      </c>
      <c r="W95" s="291">
        <f t="shared" si="21"/>
        <v>8</v>
      </c>
      <c r="X95" s="291">
        <f t="shared" si="21"/>
        <v>8</v>
      </c>
      <c r="Y95" s="291">
        <f t="shared" si="21"/>
        <v>8</v>
      </c>
      <c r="Z95" s="291">
        <f t="shared" si="21"/>
        <v>0</v>
      </c>
    </row>
    <row r="96" spans="1:27">
      <c r="J96" s="299">
        <f t="shared" si="20"/>
        <v>0</v>
      </c>
      <c r="K96" s="299">
        <f t="shared" si="20"/>
        <v>81</v>
      </c>
      <c r="L96" s="582" t="s">
        <v>206</v>
      </c>
      <c r="M96" s="583"/>
      <c r="N96" s="291">
        <f t="shared" si="21"/>
        <v>8</v>
      </c>
      <c r="O96" s="291">
        <f t="shared" si="21"/>
        <v>8</v>
      </c>
      <c r="P96" s="291">
        <f t="shared" si="21"/>
        <v>8</v>
      </c>
      <c r="Q96" s="291">
        <f t="shared" si="21"/>
        <v>8</v>
      </c>
      <c r="R96" s="291">
        <f t="shared" si="21"/>
        <v>8</v>
      </c>
      <c r="S96" s="291">
        <f t="shared" si="21"/>
        <v>0.5</v>
      </c>
      <c r="T96" s="291">
        <f t="shared" si="21"/>
        <v>0.5</v>
      </c>
      <c r="U96" s="291">
        <f t="shared" si="21"/>
        <v>8</v>
      </c>
      <c r="V96" s="291">
        <f t="shared" si="21"/>
        <v>8</v>
      </c>
      <c r="W96" s="291">
        <f t="shared" si="21"/>
        <v>8</v>
      </c>
      <c r="X96" s="291">
        <f t="shared" si="21"/>
        <v>8</v>
      </c>
      <c r="Y96" s="291">
        <f t="shared" si="21"/>
        <v>8</v>
      </c>
      <c r="Z96" s="291">
        <f t="shared" si="21"/>
        <v>0</v>
      </c>
    </row>
    <row r="97" spans="7:26">
      <c r="G97" s="105"/>
      <c r="H97" s="105"/>
      <c r="J97" s="299">
        <f t="shared" si="20"/>
        <v>0</v>
      </c>
      <c r="K97" s="299">
        <f t="shared" si="20"/>
        <v>2</v>
      </c>
      <c r="L97" s="582" t="s">
        <v>285</v>
      </c>
      <c r="M97" s="583"/>
      <c r="N97" s="291">
        <f t="shared" si="21"/>
        <v>0</v>
      </c>
      <c r="O97" s="291">
        <f t="shared" si="21"/>
        <v>2</v>
      </c>
      <c r="P97" s="291">
        <f t="shared" si="21"/>
        <v>0</v>
      </c>
      <c r="Q97" s="291">
        <f t="shared" si="21"/>
        <v>0</v>
      </c>
      <c r="R97" s="291">
        <f t="shared" si="21"/>
        <v>0</v>
      </c>
      <c r="S97" s="291">
        <f t="shared" si="21"/>
        <v>0</v>
      </c>
      <c r="T97" s="291">
        <f t="shared" si="21"/>
        <v>0</v>
      </c>
      <c r="U97" s="291">
        <f t="shared" si="21"/>
        <v>0</v>
      </c>
      <c r="V97" s="291">
        <f t="shared" si="21"/>
        <v>0</v>
      </c>
      <c r="W97" s="291">
        <f t="shared" si="21"/>
        <v>0</v>
      </c>
      <c r="X97" s="291">
        <f t="shared" si="21"/>
        <v>0</v>
      </c>
      <c r="Y97" s="291">
        <f t="shared" si="21"/>
        <v>0</v>
      </c>
      <c r="Z97" s="291">
        <f t="shared" si="21"/>
        <v>0</v>
      </c>
    </row>
    <row r="98" spans="7:26">
      <c r="G98" s="105"/>
      <c r="H98" s="105"/>
      <c r="J98" s="299">
        <f t="shared" si="20"/>
        <v>0</v>
      </c>
      <c r="K98" s="299">
        <f t="shared" si="20"/>
        <v>81</v>
      </c>
      <c r="L98" s="582" t="s">
        <v>30</v>
      </c>
      <c r="M98" s="583"/>
      <c r="N98" s="291">
        <f t="shared" si="21"/>
        <v>8</v>
      </c>
      <c r="O98" s="291">
        <f t="shared" si="21"/>
        <v>8</v>
      </c>
      <c r="P98" s="291">
        <f t="shared" si="21"/>
        <v>8</v>
      </c>
      <c r="Q98" s="291">
        <f t="shared" si="21"/>
        <v>8</v>
      </c>
      <c r="R98" s="291">
        <f t="shared" si="21"/>
        <v>8</v>
      </c>
      <c r="S98" s="291">
        <f t="shared" si="21"/>
        <v>0.5</v>
      </c>
      <c r="T98" s="291">
        <f t="shared" si="21"/>
        <v>0.5</v>
      </c>
      <c r="U98" s="291">
        <f t="shared" si="21"/>
        <v>8</v>
      </c>
      <c r="V98" s="291">
        <f t="shared" si="21"/>
        <v>8</v>
      </c>
      <c r="W98" s="291">
        <f t="shared" si="21"/>
        <v>8</v>
      </c>
      <c r="X98" s="291">
        <f t="shared" si="21"/>
        <v>8</v>
      </c>
      <c r="Y98" s="291">
        <f t="shared" si="21"/>
        <v>8</v>
      </c>
      <c r="Z98" s="291">
        <f t="shared" si="21"/>
        <v>0</v>
      </c>
    </row>
    <row r="99" spans="7:26">
      <c r="G99" s="105"/>
      <c r="H99" s="105"/>
      <c r="J99" s="299">
        <f t="shared" si="20"/>
        <v>0</v>
      </c>
      <c r="K99" s="299">
        <f t="shared" si="20"/>
        <v>81.5</v>
      </c>
      <c r="L99" s="582" t="s">
        <v>233</v>
      </c>
      <c r="M99" s="583"/>
      <c r="N99" s="291">
        <f t="shared" si="21"/>
        <v>8</v>
      </c>
      <c r="O99" s="291">
        <f t="shared" si="21"/>
        <v>8</v>
      </c>
      <c r="P99" s="291">
        <f t="shared" si="21"/>
        <v>9.5</v>
      </c>
      <c r="Q99" s="291">
        <f t="shared" si="21"/>
        <v>8</v>
      </c>
      <c r="R99" s="291">
        <f t="shared" si="21"/>
        <v>8</v>
      </c>
      <c r="S99" s="291">
        <f t="shared" si="21"/>
        <v>0</v>
      </c>
      <c r="T99" s="291">
        <f t="shared" si="21"/>
        <v>0</v>
      </c>
      <c r="U99" s="291">
        <f t="shared" si="21"/>
        <v>8</v>
      </c>
      <c r="V99" s="291">
        <f t="shared" si="21"/>
        <v>8</v>
      </c>
      <c r="W99" s="291">
        <f t="shared" si="21"/>
        <v>8</v>
      </c>
      <c r="X99" s="291">
        <f t="shared" si="21"/>
        <v>8</v>
      </c>
      <c r="Y99" s="291">
        <f t="shared" si="21"/>
        <v>8</v>
      </c>
      <c r="Z99" s="291">
        <f t="shared" si="21"/>
        <v>0</v>
      </c>
    </row>
    <row r="100" spans="7:26">
      <c r="G100" s="105"/>
      <c r="H100" s="105"/>
      <c r="J100" s="299">
        <f t="shared" si="20"/>
        <v>0</v>
      </c>
      <c r="K100" s="299">
        <f t="shared" si="20"/>
        <v>80</v>
      </c>
      <c r="L100" s="582" t="s">
        <v>981</v>
      </c>
      <c r="M100" s="583"/>
      <c r="N100" s="291">
        <f t="shared" si="21"/>
        <v>8</v>
      </c>
      <c r="O100" s="291">
        <f t="shared" si="21"/>
        <v>8</v>
      </c>
      <c r="P100" s="291">
        <f t="shared" si="21"/>
        <v>8</v>
      </c>
      <c r="Q100" s="291">
        <f t="shared" si="21"/>
        <v>8</v>
      </c>
      <c r="R100" s="291">
        <f t="shared" si="21"/>
        <v>8</v>
      </c>
      <c r="S100" s="291">
        <f t="shared" si="21"/>
        <v>0</v>
      </c>
      <c r="T100" s="291">
        <f t="shared" si="21"/>
        <v>0</v>
      </c>
      <c r="U100" s="291">
        <f t="shared" si="21"/>
        <v>8</v>
      </c>
      <c r="V100" s="291">
        <f t="shared" si="21"/>
        <v>8</v>
      </c>
      <c r="W100" s="291">
        <f t="shared" si="21"/>
        <v>8</v>
      </c>
      <c r="X100" s="291">
        <f t="shared" si="21"/>
        <v>8</v>
      </c>
      <c r="Y100" s="291">
        <f t="shared" si="21"/>
        <v>8</v>
      </c>
      <c r="Z100" s="291">
        <f t="shared" si="21"/>
        <v>0</v>
      </c>
    </row>
    <row r="101" spans="7:26">
      <c r="G101" s="105"/>
      <c r="H101" s="105"/>
      <c r="J101" s="299">
        <f t="shared" si="20"/>
        <v>0</v>
      </c>
      <c r="K101" s="299">
        <f t="shared" si="20"/>
        <v>90</v>
      </c>
      <c r="L101" s="557" t="s">
        <v>77</v>
      </c>
      <c r="M101" s="557"/>
      <c r="N101" s="291">
        <f t="shared" si="21"/>
        <v>8</v>
      </c>
      <c r="O101" s="291">
        <f t="shared" si="21"/>
        <v>8</v>
      </c>
      <c r="P101" s="291">
        <f t="shared" si="21"/>
        <v>8</v>
      </c>
      <c r="Q101" s="291">
        <f t="shared" si="21"/>
        <v>8</v>
      </c>
      <c r="R101" s="291">
        <f t="shared" si="21"/>
        <v>8.5</v>
      </c>
      <c r="S101" s="291">
        <f t="shared" si="21"/>
        <v>0.5</v>
      </c>
      <c r="T101" s="291">
        <f t="shared" si="21"/>
        <v>0.5</v>
      </c>
      <c r="U101" s="291">
        <f t="shared" si="21"/>
        <v>8</v>
      </c>
      <c r="V101" s="291">
        <f t="shared" si="21"/>
        <v>8.5</v>
      </c>
      <c r="W101" s="291">
        <f t="shared" si="21"/>
        <v>8</v>
      </c>
      <c r="X101" s="291">
        <f t="shared" si="21"/>
        <v>8</v>
      </c>
      <c r="Y101" s="291">
        <f t="shared" si="21"/>
        <v>8</v>
      </c>
      <c r="Z101" s="291">
        <f t="shared" si="21"/>
        <v>8</v>
      </c>
    </row>
    <row r="102" spans="7:26">
      <c r="G102" s="105"/>
      <c r="H102" s="105"/>
      <c r="J102" s="299">
        <f>SUMPRODUCT(($F$4:$F$93=K102)*(J$4:J$93))</f>
        <v>0</v>
      </c>
      <c r="K102" s="299">
        <f>SUMPRODUCT(($F$4:$F$93=L102)*(K$4:K$93))</f>
        <v>2</v>
      </c>
      <c r="L102" s="557" t="s">
        <v>82</v>
      </c>
      <c r="M102" s="557"/>
      <c r="N102" s="291">
        <f t="shared" ref="N102:Z102" si="22">SUMPRODUCT(($F$4:$F$93=$L102)*(N$4:N$93))</f>
        <v>0</v>
      </c>
      <c r="O102" s="291">
        <f t="shared" si="22"/>
        <v>2</v>
      </c>
      <c r="P102" s="291">
        <f t="shared" si="22"/>
        <v>0</v>
      </c>
      <c r="Q102" s="291">
        <f t="shared" si="22"/>
        <v>0</v>
      </c>
      <c r="R102" s="291">
        <f t="shared" si="22"/>
        <v>0</v>
      </c>
      <c r="S102" s="291">
        <f t="shared" si="22"/>
        <v>0</v>
      </c>
      <c r="T102" s="291">
        <f t="shared" si="22"/>
        <v>0</v>
      </c>
      <c r="U102" s="291">
        <f t="shared" si="22"/>
        <v>0</v>
      </c>
      <c r="V102" s="291">
        <f t="shared" si="22"/>
        <v>0</v>
      </c>
      <c r="W102" s="291">
        <f t="shared" si="22"/>
        <v>0</v>
      </c>
      <c r="X102" s="291">
        <f t="shared" si="22"/>
        <v>0</v>
      </c>
      <c r="Y102" s="291">
        <f t="shared" si="22"/>
        <v>0</v>
      </c>
      <c r="Z102" s="291">
        <f t="shared" si="22"/>
        <v>0</v>
      </c>
    </row>
    <row r="103" spans="7:26">
      <c r="G103" s="105"/>
      <c r="H103" s="105"/>
      <c r="L103" s="581" t="s">
        <v>982</v>
      </c>
      <c r="M103" s="104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</row>
    <row r="104" spans="7:26">
      <c r="G104" s="105"/>
      <c r="H104" s="105"/>
      <c r="L104" s="581"/>
      <c r="M104" s="104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</row>
    <row r="105" spans="7:26">
      <c r="G105" s="105"/>
      <c r="H105" s="105"/>
      <c r="L105" s="581"/>
      <c r="M105" s="104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</row>
    <row r="106" spans="7:26">
      <c r="L106" s="581"/>
      <c r="M106" s="104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</row>
    <row r="107" spans="7:26">
      <c r="L107" s="581"/>
      <c r="M107" s="104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</row>
    <row r="108" spans="7:26">
      <c r="L108" s="581"/>
      <c r="M108" s="104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</row>
    <row r="109" spans="7:26"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spans="7:26">
      <c r="P110" s="294"/>
      <c r="Q110" s="294"/>
      <c r="R110" s="294"/>
      <c r="S110" s="294"/>
      <c r="T110" s="294"/>
      <c r="U110" s="294"/>
      <c r="V110" s="294"/>
      <c r="W110" s="294"/>
      <c r="X110" s="294"/>
    </row>
    <row r="111" spans="7:26">
      <c r="P111" s="294"/>
      <c r="Q111" s="294"/>
      <c r="R111" s="294"/>
      <c r="S111" s="294"/>
      <c r="T111" s="294"/>
      <c r="U111" s="294"/>
      <c r="V111" s="294"/>
      <c r="W111" s="294"/>
      <c r="X111" s="294"/>
    </row>
    <row r="112" spans="7:26">
      <c r="P112" s="294"/>
      <c r="Q112" s="294"/>
      <c r="R112" s="294"/>
      <c r="S112" s="294"/>
      <c r="T112" s="294"/>
      <c r="U112" s="294"/>
      <c r="V112" s="294"/>
      <c r="W112" s="294"/>
      <c r="X112" s="294"/>
    </row>
    <row r="113" spans="1:37">
      <c r="P113" s="294"/>
      <c r="Q113" s="294"/>
      <c r="R113" s="294"/>
      <c r="S113" s="294"/>
      <c r="T113" s="294"/>
      <c r="U113" s="294"/>
      <c r="V113" s="294"/>
      <c r="W113" s="294"/>
      <c r="X113" s="294"/>
    </row>
    <row r="114" spans="1:37"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</row>
    <row r="115" spans="1:37"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</row>
    <row r="116" spans="1:37"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</row>
    <row r="117" spans="1:37" s="5" customFormat="1">
      <c r="A117"/>
      <c r="B117"/>
      <c r="D117"/>
      <c r="E117"/>
      <c r="G117"/>
      <c r="H117"/>
      <c r="I117"/>
      <c r="J117" s="294"/>
      <c r="K117" s="294"/>
      <c r="L117"/>
      <c r="M117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6"/>
      <c r="Y117" s="296"/>
      <c r="Z117" s="296"/>
      <c r="AA117"/>
      <c r="AB117"/>
      <c r="AC117"/>
      <c r="AD117"/>
      <c r="AE117"/>
      <c r="AF117"/>
      <c r="AG117"/>
      <c r="AH117"/>
      <c r="AI117"/>
      <c r="AJ117"/>
      <c r="AK117"/>
    </row>
    <row r="118" spans="1:37"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</row>
    <row r="119" spans="1:37"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</row>
    <row r="120" spans="1:37"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</row>
    <row r="121" spans="1:37"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</row>
    <row r="122" spans="1:37"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</row>
    <row r="123" spans="1:37" s="122" customFormat="1">
      <c r="A123"/>
      <c r="B123"/>
      <c r="C123" s="5"/>
      <c r="D123"/>
      <c r="E123"/>
      <c r="F123" s="5"/>
      <c r="G123"/>
      <c r="H123"/>
      <c r="I123"/>
      <c r="J123" s="294"/>
      <c r="K123" s="294"/>
      <c r="L123"/>
      <c r="M123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6"/>
      <c r="Y123" s="296"/>
      <c r="Z123" s="296"/>
      <c r="AA123"/>
      <c r="AB123"/>
      <c r="AC123"/>
      <c r="AD123"/>
      <c r="AE123"/>
      <c r="AF123"/>
      <c r="AG123"/>
      <c r="AH123"/>
      <c r="AI123"/>
      <c r="AJ123"/>
      <c r="AK123"/>
    </row>
    <row r="124" spans="1:37" s="122" customFormat="1">
      <c r="A124"/>
      <c r="B124"/>
      <c r="C124" s="5"/>
      <c r="D124"/>
      <c r="E124"/>
      <c r="F124" s="5"/>
      <c r="G124"/>
      <c r="H124"/>
      <c r="I124"/>
      <c r="J124" s="294"/>
      <c r="K124" s="294"/>
      <c r="L124"/>
      <c r="M12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6"/>
      <c r="Y124" s="296"/>
      <c r="Z124" s="296"/>
      <c r="AA124"/>
      <c r="AB124"/>
      <c r="AC124"/>
      <c r="AD124"/>
      <c r="AE124"/>
      <c r="AF124"/>
      <c r="AG124"/>
      <c r="AH124"/>
      <c r="AI124"/>
      <c r="AJ124"/>
      <c r="AK124"/>
    </row>
    <row r="125" spans="1:37" s="122" customFormat="1">
      <c r="A125"/>
      <c r="B125"/>
      <c r="C125" s="5"/>
      <c r="D125"/>
      <c r="E125"/>
      <c r="F125" s="5"/>
      <c r="G125"/>
      <c r="H125"/>
      <c r="I125"/>
      <c r="J125" s="294"/>
      <c r="K125" s="294"/>
      <c r="L125"/>
      <c r="M125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6"/>
      <c r="Y125" s="296"/>
      <c r="Z125" s="296"/>
      <c r="AA125"/>
      <c r="AB125"/>
      <c r="AC125"/>
      <c r="AD125"/>
      <c r="AE125"/>
      <c r="AF125"/>
      <c r="AG125"/>
      <c r="AH125"/>
      <c r="AI125"/>
      <c r="AJ125"/>
      <c r="AK125"/>
    </row>
    <row r="126" spans="1:37" s="122" customFormat="1">
      <c r="A126"/>
      <c r="B126"/>
      <c r="C126" s="5"/>
      <c r="D126"/>
      <c r="E126"/>
      <c r="F126" s="5"/>
      <c r="G126"/>
      <c r="H126"/>
      <c r="I126"/>
      <c r="J126" s="294"/>
      <c r="K126" s="294"/>
      <c r="L126"/>
      <c r="M126"/>
      <c r="N126" s="294"/>
      <c r="O126" s="294"/>
      <c r="P126" s="294"/>
      <c r="Q126" s="294"/>
      <c r="R126" s="294"/>
      <c r="S126" s="294"/>
      <c r="T126" s="294"/>
      <c r="U126" s="294"/>
      <c r="V126" s="294"/>
      <c r="W126" s="296"/>
      <c r="X126" s="296"/>
      <c r="Y126" s="296"/>
      <c r="Z126" s="296"/>
      <c r="AA126"/>
      <c r="AB126"/>
      <c r="AC126"/>
      <c r="AD126"/>
      <c r="AE126"/>
      <c r="AF126"/>
      <c r="AG126"/>
      <c r="AH126"/>
      <c r="AI126"/>
      <c r="AJ126"/>
      <c r="AK126"/>
    </row>
    <row r="127" spans="1:37" s="122" customFormat="1">
      <c r="A127"/>
      <c r="B127"/>
      <c r="C127" s="5"/>
      <c r="D127"/>
      <c r="E127"/>
      <c r="F127" s="5"/>
      <c r="G127"/>
      <c r="H127"/>
      <c r="I127"/>
      <c r="J127" s="294"/>
      <c r="K127" s="294"/>
      <c r="L127"/>
      <c r="M127"/>
      <c r="N127" s="294"/>
      <c r="O127" s="294"/>
      <c r="P127" s="294"/>
      <c r="Q127" s="294"/>
      <c r="R127" s="294"/>
      <c r="S127" s="294"/>
      <c r="T127" s="294"/>
      <c r="U127" s="294"/>
      <c r="V127" s="294"/>
      <c r="W127" s="296"/>
      <c r="X127" s="296"/>
      <c r="Y127" s="296"/>
      <c r="Z127" s="296"/>
      <c r="AA127"/>
      <c r="AB127"/>
      <c r="AC127"/>
      <c r="AD127"/>
      <c r="AE127"/>
      <c r="AF127"/>
      <c r="AG127"/>
      <c r="AH127"/>
      <c r="AI127"/>
      <c r="AJ127"/>
      <c r="AK127"/>
    </row>
    <row r="128" spans="1:37" s="122" customFormat="1">
      <c r="A128"/>
      <c r="B128"/>
      <c r="C128" s="5"/>
      <c r="D128"/>
      <c r="E128"/>
      <c r="F128" s="5"/>
      <c r="G128"/>
      <c r="H128"/>
      <c r="I128"/>
      <c r="J128" s="294"/>
      <c r="K128" s="294"/>
      <c r="L128"/>
      <c r="M128"/>
      <c r="N128" s="294"/>
      <c r="O128" s="294"/>
      <c r="P128" s="294"/>
      <c r="Q128" s="294"/>
      <c r="R128" s="294"/>
      <c r="S128" s="294"/>
      <c r="T128" s="294"/>
      <c r="U128" s="294"/>
      <c r="V128" s="294"/>
      <c r="W128" s="296"/>
      <c r="X128" s="296"/>
      <c r="Y128" s="296"/>
      <c r="Z128" s="296"/>
      <c r="AA128"/>
      <c r="AB128"/>
      <c r="AC128"/>
      <c r="AD128"/>
      <c r="AE128"/>
      <c r="AF128"/>
      <c r="AG128"/>
      <c r="AH128"/>
      <c r="AI128"/>
      <c r="AJ128"/>
      <c r="AK128"/>
    </row>
    <row r="129" spans="1:37" s="122" customFormat="1">
      <c r="A129"/>
      <c r="B129"/>
      <c r="C129" s="5"/>
      <c r="D129"/>
      <c r="E129"/>
      <c r="F129" s="5"/>
      <c r="G129"/>
      <c r="H129"/>
      <c r="I129"/>
      <c r="J129" s="294"/>
      <c r="K129" s="294"/>
      <c r="L129"/>
      <c r="M129"/>
      <c r="N129" s="294"/>
      <c r="O129" s="294"/>
      <c r="P129" s="294"/>
      <c r="Q129" s="294"/>
      <c r="R129" s="294"/>
      <c r="S129" s="294"/>
      <c r="T129" s="294"/>
      <c r="U129" s="294"/>
      <c r="V129" s="294"/>
      <c r="W129" s="296"/>
      <c r="X129" s="296"/>
      <c r="Y129" s="296"/>
      <c r="Z129" s="296"/>
      <c r="AA129"/>
      <c r="AB129"/>
      <c r="AC129"/>
      <c r="AD129"/>
      <c r="AE129"/>
      <c r="AF129"/>
      <c r="AG129"/>
      <c r="AH129"/>
      <c r="AI129"/>
      <c r="AJ129"/>
      <c r="AK129"/>
    </row>
    <row r="130" spans="1:37" s="122" customFormat="1">
      <c r="A130"/>
      <c r="B130"/>
      <c r="C130" s="5"/>
      <c r="D130"/>
      <c r="E130"/>
      <c r="F130" s="5"/>
      <c r="G130"/>
      <c r="H130"/>
      <c r="I130"/>
      <c r="J130" s="294"/>
      <c r="K130" s="294"/>
      <c r="L130"/>
      <c r="M130"/>
      <c r="N130" s="294"/>
      <c r="O130" s="294"/>
      <c r="P130" s="294"/>
      <c r="Q130" s="294"/>
      <c r="R130" s="294"/>
      <c r="S130" s="294"/>
      <c r="T130" s="294"/>
      <c r="U130" s="294"/>
      <c r="V130" s="294"/>
      <c r="W130" s="296"/>
      <c r="X130" s="296"/>
      <c r="Y130" s="296"/>
      <c r="Z130" s="296"/>
      <c r="AA130"/>
      <c r="AB130"/>
      <c r="AC130"/>
      <c r="AD130"/>
      <c r="AE130"/>
      <c r="AF130"/>
      <c r="AG130"/>
      <c r="AH130"/>
      <c r="AI130"/>
      <c r="AJ130"/>
      <c r="AK130"/>
    </row>
    <row r="131" spans="1:37" s="122" customFormat="1">
      <c r="A131"/>
      <c r="B131"/>
      <c r="C131" s="5"/>
      <c r="D131"/>
      <c r="E131"/>
      <c r="F131" s="5"/>
      <c r="G131"/>
      <c r="H131"/>
      <c r="I131"/>
      <c r="J131" s="294"/>
      <c r="K131" s="294"/>
      <c r="L131"/>
      <c r="M131"/>
      <c r="N131" s="294"/>
      <c r="O131" s="294"/>
      <c r="P131" s="294"/>
      <c r="Q131" s="294"/>
      <c r="R131" s="294"/>
      <c r="S131" s="294"/>
      <c r="T131" s="294"/>
      <c r="U131" s="294"/>
      <c r="V131" s="294"/>
      <c r="W131" s="296"/>
      <c r="X131" s="296"/>
      <c r="Y131" s="296"/>
      <c r="Z131" s="296"/>
      <c r="AA131"/>
      <c r="AB131"/>
      <c r="AC131"/>
      <c r="AD131"/>
      <c r="AE131"/>
      <c r="AF131"/>
      <c r="AG131"/>
      <c r="AH131"/>
      <c r="AI131"/>
      <c r="AJ131"/>
      <c r="AK131"/>
    </row>
    <row r="132" spans="1:37" s="122" customFormat="1">
      <c r="A132"/>
      <c r="B132"/>
      <c r="C132" s="5"/>
      <c r="D132"/>
      <c r="E132"/>
      <c r="F132" s="5"/>
      <c r="G132"/>
      <c r="H132"/>
      <c r="I132"/>
      <c r="J132" s="294"/>
      <c r="K132" s="294"/>
      <c r="L132"/>
      <c r="M132"/>
      <c r="N132" s="294"/>
      <c r="O132" s="294"/>
      <c r="P132" s="294"/>
      <c r="Q132" s="294"/>
      <c r="R132" s="294"/>
      <c r="S132" s="294"/>
      <c r="T132" s="294"/>
      <c r="U132" s="294"/>
      <c r="V132" s="294"/>
      <c r="W132" s="296"/>
      <c r="X132" s="296"/>
      <c r="Y132" s="296"/>
      <c r="Z132" s="296"/>
      <c r="AA132"/>
      <c r="AB132"/>
      <c r="AC132"/>
      <c r="AD132"/>
      <c r="AE132"/>
      <c r="AF132"/>
      <c r="AG132"/>
      <c r="AH132"/>
      <c r="AI132"/>
      <c r="AJ132"/>
      <c r="AK132"/>
    </row>
    <row r="133" spans="1:37" s="122" customFormat="1">
      <c r="A133"/>
      <c r="B133"/>
      <c r="C133" s="5"/>
      <c r="D133"/>
      <c r="E133"/>
      <c r="F133" s="5"/>
      <c r="G133"/>
      <c r="H133"/>
      <c r="I133"/>
      <c r="J133" s="294"/>
      <c r="K133" s="294"/>
      <c r="L133"/>
      <c r="M133"/>
      <c r="N133" s="294"/>
      <c r="O133" s="294"/>
      <c r="P133" s="294"/>
      <c r="Q133" s="294"/>
      <c r="R133" s="294"/>
      <c r="S133" s="294"/>
      <c r="T133" s="294"/>
      <c r="U133" s="294"/>
      <c r="V133" s="294"/>
      <c r="W133" s="296"/>
      <c r="X133" s="296"/>
      <c r="Y133" s="296"/>
      <c r="Z133" s="296"/>
      <c r="AA133"/>
      <c r="AB133"/>
      <c r="AC133"/>
      <c r="AD133"/>
      <c r="AE133"/>
      <c r="AF133"/>
      <c r="AG133"/>
      <c r="AH133"/>
      <c r="AI133"/>
      <c r="AJ133"/>
      <c r="AK133"/>
    </row>
    <row r="134" spans="1:37" s="122" customFormat="1">
      <c r="A134"/>
      <c r="B134"/>
      <c r="C134" s="5"/>
      <c r="D134"/>
      <c r="E134"/>
      <c r="F134" s="5"/>
      <c r="G134"/>
      <c r="H134"/>
      <c r="I134"/>
      <c r="J134" s="294"/>
      <c r="K134" s="294"/>
      <c r="L134"/>
      <c r="M13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6"/>
      <c r="X134" s="296"/>
      <c r="Y134" s="296"/>
      <c r="Z134" s="296"/>
      <c r="AA134"/>
      <c r="AB134"/>
      <c r="AC134"/>
      <c r="AD134"/>
      <c r="AE134"/>
      <c r="AF134"/>
      <c r="AG134"/>
      <c r="AH134"/>
      <c r="AI134"/>
      <c r="AJ134"/>
      <c r="AK134"/>
    </row>
    <row r="135" spans="1:37" s="122" customFormat="1">
      <c r="A135"/>
      <c r="B135"/>
      <c r="C135" s="5"/>
      <c r="D135"/>
      <c r="E135"/>
      <c r="F135" s="5"/>
      <c r="G135"/>
      <c r="H135"/>
      <c r="I135"/>
      <c r="J135" s="294"/>
      <c r="K135" s="294"/>
      <c r="L135"/>
      <c r="M135"/>
      <c r="N135" s="294"/>
      <c r="O135" s="294"/>
      <c r="P135" s="294"/>
      <c r="Q135" s="294"/>
      <c r="R135" s="294"/>
      <c r="S135" s="294"/>
      <c r="T135" s="294"/>
      <c r="U135" s="294"/>
      <c r="V135" s="294"/>
      <c r="W135" s="296"/>
      <c r="X135" s="296"/>
      <c r="Y135" s="296"/>
      <c r="Z135" s="296"/>
      <c r="AA135"/>
      <c r="AB135"/>
      <c r="AC135"/>
      <c r="AD135"/>
      <c r="AE135"/>
      <c r="AF135"/>
      <c r="AG135"/>
      <c r="AH135"/>
      <c r="AI135"/>
      <c r="AJ135"/>
      <c r="AK135"/>
    </row>
    <row r="136" spans="1:37" s="122" customFormat="1">
      <c r="A136"/>
      <c r="B136"/>
      <c r="C136" s="5"/>
      <c r="D136"/>
      <c r="E136"/>
      <c r="F136" s="5"/>
      <c r="G136"/>
      <c r="H136"/>
      <c r="I136"/>
      <c r="J136" s="294"/>
      <c r="K136" s="294"/>
      <c r="L136"/>
      <c r="M136"/>
      <c r="N136" s="294"/>
      <c r="O136" s="294"/>
      <c r="P136" s="294"/>
      <c r="Q136" s="294"/>
      <c r="R136" s="294"/>
      <c r="S136" s="294"/>
      <c r="T136" s="294"/>
      <c r="U136" s="294"/>
      <c r="V136" s="294"/>
      <c r="W136" s="296"/>
      <c r="X136" s="296"/>
      <c r="Y136" s="296"/>
      <c r="Z136" s="296"/>
      <c r="AA136"/>
      <c r="AB136"/>
      <c r="AC136"/>
      <c r="AD136"/>
      <c r="AE136"/>
      <c r="AF136"/>
      <c r="AG136"/>
      <c r="AH136"/>
      <c r="AI136"/>
      <c r="AJ136"/>
      <c r="AK136"/>
    </row>
    <row r="137" spans="1:37" s="122" customFormat="1">
      <c r="A137"/>
      <c r="B137"/>
      <c r="C137" s="5"/>
      <c r="D137"/>
      <c r="E137"/>
      <c r="F137" s="5"/>
      <c r="G137"/>
      <c r="H137"/>
      <c r="I137"/>
      <c r="J137" s="294"/>
      <c r="K137" s="294"/>
      <c r="L137"/>
      <c r="M137"/>
      <c r="N137" s="294"/>
      <c r="O137" s="294"/>
      <c r="P137" s="294"/>
      <c r="Q137" s="294"/>
      <c r="R137" s="294"/>
      <c r="S137" s="294"/>
      <c r="T137" s="294"/>
      <c r="U137" s="294"/>
      <c r="V137" s="294"/>
      <c r="W137" s="296"/>
      <c r="X137" s="296"/>
      <c r="Y137" s="296"/>
      <c r="Z137" s="296"/>
      <c r="AA137"/>
      <c r="AB137"/>
      <c r="AC137"/>
      <c r="AD137"/>
      <c r="AE137"/>
      <c r="AF137"/>
      <c r="AG137"/>
      <c r="AH137"/>
      <c r="AI137"/>
      <c r="AJ137"/>
      <c r="AK137"/>
    </row>
    <row r="138" spans="1:37" s="122" customFormat="1">
      <c r="A138"/>
      <c r="B138"/>
      <c r="C138" s="5"/>
      <c r="D138"/>
      <c r="E138"/>
      <c r="F138" s="5"/>
      <c r="G138"/>
      <c r="H138"/>
      <c r="I138"/>
      <c r="J138" s="294"/>
      <c r="K138" s="294"/>
      <c r="L138"/>
      <c r="M138"/>
      <c r="N138" s="294"/>
      <c r="O138" s="294"/>
      <c r="P138" s="294"/>
      <c r="Q138" s="294"/>
      <c r="R138" s="294"/>
      <c r="S138" s="294"/>
      <c r="T138" s="294"/>
      <c r="U138" s="294"/>
      <c r="V138" s="296"/>
      <c r="W138" s="296"/>
      <c r="X138" s="296"/>
      <c r="Y138" s="296"/>
      <c r="Z138" s="296"/>
      <c r="AA138"/>
      <c r="AB138"/>
      <c r="AC138"/>
      <c r="AD138"/>
      <c r="AE138"/>
      <c r="AF138"/>
      <c r="AG138"/>
      <c r="AH138"/>
      <c r="AI138"/>
      <c r="AJ138"/>
      <c r="AK138"/>
    </row>
    <row r="139" spans="1:37" s="122" customFormat="1">
      <c r="A139"/>
      <c r="B139"/>
      <c r="C139" s="5"/>
      <c r="D139"/>
      <c r="E139"/>
      <c r="F139" s="5"/>
      <c r="G139"/>
      <c r="H139"/>
      <c r="I139"/>
      <c r="J139" s="294"/>
      <c r="K139" s="294"/>
      <c r="L139"/>
      <c r="M139"/>
      <c r="N139" s="294"/>
      <c r="O139" s="294"/>
      <c r="P139" s="294"/>
      <c r="Q139" s="294"/>
      <c r="R139" s="294"/>
      <c r="S139" s="294"/>
      <c r="T139" s="294"/>
      <c r="U139" s="294"/>
      <c r="V139" s="296"/>
      <c r="W139" s="296"/>
      <c r="X139" s="296"/>
      <c r="Y139" s="296"/>
      <c r="Z139" s="296"/>
      <c r="AA139"/>
      <c r="AB139"/>
      <c r="AC139"/>
      <c r="AD139"/>
      <c r="AE139"/>
      <c r="AF139"/>
      <c r="AG139"/>
      <c r="AH139"/>
      <c r="AI139"/>
      <c r="AJ139"/>
      <c r="AK139"/>
    </row>
    <row r="140" spans="1:37" s="122" customFormat="1">
      <c r="A140"/>
      <c r="B140"/>
      <c r="C140" s="5"/>
      <c r="D140"/>
      <c r="E140"/>
      <c r="F140" s="5"/>
      <c r="G140"/>
      <c r="H140"/>
      <c r="I140"/>
      <c r="J140" s="294"/>
      <c r="K140" s="294"/>
      <c r="L140"/>
      <c r="M140"/>
      <c r="N140" s="294"/>
      <c r="O140" s="294"/>
      <c r="P140" s="294"/>
      <c r="Q140" s="294"/>
      <c r="R140" s="294"/>
      <c r="S140" s="294"/>
      <c r="T140" s="294"/>
      <c r="U140" s="294"/>
      <c r="V140" s="296"/>
      <c r="W140" s="296"/>
      <c r="X140" s="296"/>
      <c r="Y140" s="296"/>
      <c r="Z140" s="296"/>
      <c r="AA140"/>
      <c r="AB140"/>
      <c r="AC140"/>
      <c r="AD140"/>
      <c r="AE140"/>
      <c r="AF140"/>
      <c r="AG140"/>
      <c r="AH140"/>
      <c r="AI140"/>
      <c r="AJ140"/>
      <c r="AK140"/>
    </row>
    <row r="141" spans="1:37" s="122" customFormat="1">
      <c r="A141"/>
      <c r="B141"/>
      <c r="C141" s="5"/>
      <c r="D141"/>
      <c r="E141"/>
      <c r="F141" s="5"/>
      <c r="G141"/>
      <c r="H141"/>
      <c r="I141"/>
      <c r="J141" s="294"/>
      <c r="K141" s="294"/>
      <c r="L141"/>
      <c r="M141"/>
      <c r="N141" s="294"/>
      <c r="O141" s="294"/>
      <c r="P141" s="294"/>
      <c r="Q141" s="294"/>
      <c r="R141" s="294"/>
      <c r="S141" s="294"/>
      <c r="T141" s="294"/>
      <c r="U141" s="294"/>
      <c r="V141" s="296"/>
      <c r="W141" s="296"/>
      <c r="X141" s="296"/>
      <c r="Y141" s="296"/>
      <c r="Z141" s="296"/>
      <c r="AA141"/>
      <c r="AB141"/>
      <c r="AC141"/>
      <c r="AD141"/>
      <c r="AE141"/>
      <c r="AF141"/>
      <c r="AG141"/>
      <c r="AH141"/>
      <c r="AI141"/>
      <c r="AJ141"/>
      <c r="AK141"/>
    </row>
    <row r="142" spans="1:37" s="122" customFormat="1">
      <c r="A142"/>
      <c r="B142"/>
      <c r="C142" s="5"/>
      <c r="D142"/>
      <c r="E142"/>
      <c r="F142" s="5"/>
      <c r="G142"/>
      <c r="H142"/>
      <c r="I142"/>
      <c r="J142" s="294"/>
      <c r="K142" s="294"/>
      <c r="L142"/>
      <c r="M142"/>
      <c r="N142" s="294"/>
      <c r="O142" s="294"/>
      <c r="P142" s="294"/>
      <c r="Q142" s="294"/>
      <c r="R142" s="294"/>
      <c r="S142" s="294"/>
      <c r="T142" s="294"/>
      <c r="U142" s="294"/>
      <c r="V142" s="296"/>
      <c r="W142" s="296"/>
      <c r="X142" s="296"/>
      <c r="Y142" s="296"/>
      <c r="Z142" s="296"/>
      <c r="AA142"/>
      <c r="AB142"/>
      <c r="AC142"/>
      <c r="AD142"/>
      <c r="AE142"/>
      <c r="AF142"/>
      <c r="AG142"/>
      <c r="AH142"/>
      <c r="AI142"/>
      <c r="AJ142"/>
      <c r="AK142"/>
    </row>
    <row r="143" spans="1:37" s="122" customFormat="1">
      <c r="A143"/>
      <c r="B143"/>
      <c r="C143" s="5"/>
      <c r="D143"/>
      <c r="E143"/>
      <c r="F143" s="5"/>
      <c r="G143"/>
      <c r="H143"/>
      <c r="I143"/>
      <c r="J143" s="294"/>
      <c r="K143" s="294"/>
      <c r="L143"/>
      <c r="M143"/>
      <c r="N143" s="294"/>
      <c r="O143" s="294"/>
      <c r="P143" s="294"/>
      <c r="Q143" s="294"/>
      <c r="R143" s="294"/>
      <c r="S143" s="294"/>
      <c r="T143" s="294"/>
      <c r="U143" s="294"/>
      <c r="V143" s="296"/>
      <c r="W143" s="296"/>
      <c r="X143" s="296"/>
      <c r="Y143" s="296"/>
      <c r="Z143" s="296"/>
      <c r="AA143"/>
      <c r="AB143"/>
      <c r="AC143"/>
      <c r="AD143"/>
      <c r="AE143"/>
      <c r="AF143"/>
      <c r="AG143"/>
      <c r="AH143"/>
      <c r="AI143"/>
      <c r="AJ143"/>
      <c r="AK143"/>
    </row>
    <row r="144" spans="1:37" s="122" customFormat="1">
      <c r="A144"/>
      <c r="B144"/>
      <c r="C144" s="5"/>
      <c r="D144"/>
      <c r="E144"/>
      <c r="F144" s="5"/>
      <c r="G144"/>
      <c r="H144"/>
      <c r="I144"/>
      <c r="J144" s="294"/>
      <c r="K144" s="294"/>
      <c r="L144"/>
      <c r="M144"/>
      <c r="N144" s="294"/>
      <c r="O144" s="294"/>
      <c r="P144" s="294"/>
      <c r="Q144" s="294"/>
      <c r="R144" s="294"/>
      <c r="S144" s="294"/>
      <c r="T144" s="294"/>
      <c r="U144" s="294"/>
      <c r="V144" s="296"/>
      <c r="W144" s="296"/>
      <c r="X144" s="296"/>
      <c r="Y144" s="296"/>
      <c r="Z144" s="296"/>
      <c r="AA144"/>
      <c r="AB144"/>
      <c r="AC144"/>
      <c r="AD144"/>
      <c r="AE144"/>
      <c r="AF144"/>
      <c r="AG144"/>
      <c r="AH144"/>
      <c r="AI144"/>
      <c r="AJ144"/>
      <c r="AK144"/>
    </row>
    <row r="145" spans="1:37" s="122" customFormat="1">
      <c r="A145"/>
      <c r="B145"/>
      <c r="C145" s="5"/>
      <c r="D145"/>
      <c r="E145"/>
      <c r="F145" s="5"/>
      <c r="G145"/>
      <c r="H145"/>
      <c r="I145"/>
      <c r="J145" s="294"/>
      <c r="K145" s="294"/>
      <c r="L145"/>
      <c r="M145"/>
      <c r="N145" s="294"/>
      <c r="O145" s="294"/>
      <c r="P145" s="294"/>
      <c r="Q145" s="294"/>
      <c r="R145" s="294"/>
      <c r="S145" s="294"/>
      <c r="T145" s="294"/>
      <c r="U145" s="294"/>
      <c r="V145" s="296"/>
      <c r="W145" s="296"/>
      <c r="X145" s="296"/>
      <c r="Y145" s="296"/>
      <c r="Z145" s="296"/>
      <c r="AA145"/>
      <c r="AB145"/>
      <c r="AC145"/>
      <c r="AD145"/>
      <c r="AE145"/>
      <c r="AF145"/>
      <c r="AG145"/>
      <c r="AH145"/>
      <c r="AI145"/>
      <c r="AJ145"/>
      <c r="AK145"/>
    </row>
    <row r="146" spans="1:37" s="122" customFormat="1">
      <c r="A146"/>
      <c r="B146"/>
      <c r="C146" s="5"/>
      <c r="D146"/>
      <c r="E146"/>
      <c r="F146" s="5"/>
      <c r="G146"/>
      <c r="H146"/>
      <c r="I146"/>
      <c r="J146" s="294"/>
      <c r="K146" s="294"/>
      <c r="L146"/>
      <c r="M146"/>
      <c r="N146" s="294"/>
      <c r="O146" s="294"/>
      <c r="P146" s="294"/>
      <c r="Q146" s="294"/>
      <c r="R146" s="294"/>
      <c r="S146" s="294"/>
      <c r="T146" s="294"/>
      <c r="U146" s="294"/>
      <c r="V146" s="296"/>
      <c r="W146" s="296"/>
      <c r="X146" s="296"/>
      <c r="Y146" s="296"/>
      <c r="Z146" s="296"/>
      <c r="AA146"/>
      <c r="AB146"/>
      <c r="AC146"/>
      <c r="AD146"/>
      <c r="AE146"/>
      <c r="AF146"/>
      <c r="AG146"/>
      <c r="AH146"/>
      <c r="AI146"/>
      <c r="AJ146"/>
      <c r="AK146"/>
    </row>
    <row r="147" spans="1:37" s="122" customFormat="1">
      <c r="A147"/>
      <c r="B147"/>
      <c r="C147" s="5"/>
      <c r="D147"/>
      <c r="E147"/>
      <c r="F147" s="5"/>
      <c r="G147"/>
      <c r="H147"/>
      <c r="I147"/>
      <c r="J147" s="294"/>
      <c r="K147" s="294"/>
      <c r="L147"/>
      <c r="M147"/>
      <c r="N147" s="294"/>
      <c r="O147" s="294"/>
      <c r="P147" s="294"/>
      <c r="Q147" s="294"/>
      <c r="R147" s="294"/>
      <c r="S147" s="294"/>
      <c r="T147" s="294"/>
      <c r="U147" s="294"/>
      <c r="V147" s="296"/>
      <c r="W147" s="296"/>
      <c r="X147" s="296"/>
      <c r="Y147" s="296"/>
      <c r="Z147" s="296"/>
      <c r="AA147"/>
      <c r="AB147"/>
      <c r="AC147"/>
      <c r="AD147"/>
      <c r="AE147"/>
      <c r="AF147"/>
      <c r="AG147"/>
      <c r="AH147"/>
      <c r="AI147"/>
      <c r="AJ147"/>
      <c r="AK147"/>
    </row>
    <row r="148" spans="1:37" s="122" customFormat="1">
      <c r="A148"/>
      <c r="B148"/>
      <c r="C148" s="5"/>
      <c r="D148"/>
      <c r="E148"/>
      <c r="F148" s="5"/>
      <c r="G148"/>
      <c r="H148"/>
      <c r="I148"/>
      <c r="J148" s="294"/>
      <c r="K148" s="294"/>
      <c r="L148"/>
      <c r="M148"/>
      <c r="N148" s="294"/>
      <c r="O148" s="294"/>
      <c r="P148" s="294"/>
      <c r="Q148" s="294"/>
      <c r="R148" s="294"/>
      <c r="S148" s="294"/>
      <c r="T148" s="294"/>
      <c r="U148" s="294"/>
      <c r="V148" s="296"/>
      <c r="W148" s="296"/>
      <c r="X148" s="296"/>
      <c r="Y148" s="296"/>
      <c r="Z148" s="296"/>
      <c r="AA148"/>
      <c r="AB148"/>
      <c r="AC148"/>
      <c r="AD148"/>
      <c r="AE148"/>
      <c r="AF148"/>
      <c r="AG148"/>
      <c r="AH148"/>
      <c r="AI148"/>
      <c r="AJ148"/>
      <c r="AK148"/>
    </row>
    <row r="149" spans="1:37" s="122" customFormat="1">
      <c r="A149"/>
      <c r="B149"/>
      <c r="C149" s="5"/>
      <c r="D149"/>
      <c r="E149"/>
      <c r="F149" s="5"/>
      <c r="G149"/>
      <c r="H149"/>
      <c r="I149"/>
      <c r="J149" s="294"/>
      <c r="K149" s="294"/>
      <c r="L149"/>
      <c r="M149"/>
      <c r="N149" s="294"/>
      <c r="O149" s="294"/>
      <c r="P149" s="294"/>
      <c r="Q149" s="294"/>
      <c r="R149" s="294"/>
      <c r="S149" s="294"/>
      <c r="T149" s="294"/>
      <c r="U149" s="294"/>
      <c r="V149" s="296"/>
      <c r="W149" s="296"/>
      <c r="X149" s="296"/>
      <c r="Y149" s="296"/>
      <c r="Z149" s="296"/>
      <c r="AA149"/>
      <c r="AB149"/>
      <c r="AC149"/>
      <c r="AD149"/>
      <c r="AE149"/>
      <c r="AF149"/>
      <c r="AG149"/>
      <c r="AH149"/>
      <c r="AI149"/>
      <c r="AJ149"/>
      <c r="AK149"/>
    </row>
    <row r="150" spans="1:37" s="122" customFormat="1">
      <c r="A150"/>
      <c r="B150"/>
      <c r="C150" s="5"/>
      <c r="D150"/>
      <c r="E150"/>
      <c r="F150" s="5"/>
      <c r="G150"/>
      <c r="H150"/>
      <c r="I150"/>
      <c r="J150" s="294"/>
      <c r="K150" s="294"/>
      <c r="L150"/>
      <c r="M150"/>
      <c r="N150" s="294"/>
      <c r="O150" s="294"/>
      <c r="P150" s="294"/>
      <c r="Q150" s="294"/>
      <c r="R150" s="294"/>
      <c r="S150" s="294"/>
      <c r="T150" s="294"/>
      <c r="U150" s="296"/>
      <c r="V150" s="296"/>
      <c r="W150" s="296"/>
      <c r="X150" s="296"/>
      <c r="Y150" s="296"/>
      <c r="Z150" s="296"/>
      <c r="AA150"/>
      <c r="AB150"/>
      <c r="AC150"/>
      <c r="AD150"/>
      <c r="AE150"/>
      <c r="AF150"/>
      <c r="AG150"/>
      <c r="AH150"/>
      <c r="AI150"/>
      <c r="AJ150"/>
      <c r="AK150"/>
    </row>
    <row r="151" spans="1:37" s="122" customFormat="1">
      <c r="A151"/>
      <c r="B151"/>
      <c r="C151" s="5"/>
      <c r="D151"/>
      <c r="E151"/>
      <c r="F151" s="5"/>
      <c r="G151"/>
      <c r="H151"/>
      <c r="I151"/>
      <c r="J151" s="294"/>
      <c r="K151" s="294"/>
      <c r="L151"/>
      <c r="M151"/>
      <c r="N151" s="294"/>
      <c r="O151" s="294"/>
      <c r="P151" s="294"/>
      <c r="Q151" s="294"/>
      <c r="R151" s="294"/>
      <c r="S151" s="294"/>
      <c r="T151" s="294"/>
      <c r="U151" s="296"/>
      <c r="V151" s="296"/>
      <c r="W151" s="296"/>
      <c r="X151" s="296"/>
      <c r="Y151" s="296"/>
      <c r="Z151" s="296"/>
      <c r="AA151"/>
      <c r="AB151"/>
      <c r="AC151"/>
      <c r="AD151"/>
      <c r="AE151"/>
      <c r="AF151"/>
      <c r="AG151"/>
      <c r="AH151"/>
      <c r="AI151"/>
      <c r="AJ151"/>
      <c r="AK151"/>
    </row>
    <row r="152" spans="1:37" s="122" customFormat="1">
      <c r="A152"/>
      <c r="B152"/>
      <c r="C152" s="5"/>
      <c r="D152"/>
      <c r="E152"/>
      <c r="F152" s="5"/>
      <c r="G152"/>
      <c r="H152"/>
      <c r="I152"/>
      <c r="J152" s="294"/>
      <c r="K152" s="294"/>
      <c r="L152"/>
      <c r="M152"/>
      <c r="N152" s="294"/>
      <c r="O152" s="294"/>
      <c r="P152" s="294"/>
      <c r="Q152" s="294"/>
      <c r="R152" s="294"/>
      <c r="S152" s="294"/>
      <c r="T152" s="294"/>
      <c r="U152" s="296"/>
      <c r="V152" s="296"/>
      <c r="W152" s="296"/>
      <c r="X152" s="296"/>
      <c r="Y152" s="296"/>
      <c r="Z152" s="296"/>
      <c r="AA152"/>
      <c r="AB152"/>
      <c r="AC152"/>
      <c r="AD152"/>
      <c r="AE152"/>
      <c r="AF152"/>
      <c r="AG152"/>
      <c r="AH152"/>
      <c r="AI152"/>
      <c r="AJ152"/>
      <c r="AK152"/>
    </row>
    <row r="153" spans="1:37" s="122" customFormat="1">
      <c r="A153"/>
      <c r="B153"/>
      <c r="C153" s="5"/>
      <c r="D153"/>
      <c r="E153"/>
      <c r="F153" s="5"/>
      <c r="G153"/>
      <c r="H153"/>
      <c r="I153"/>
      <c r="J153" s="294"/>
      <c r="K153" s="294"/>
      <c r="L153"/>
      <c r="M153"/>
      <c r="N153" s="294"/>
      <c r="O153" s="294"/>
      <c r="P153" s="294"/>
      <c r="Q153" s="294"/>
      <c r="R153" s="294"/>
      <c r="S153" s="294"/>
      <c r="T153" s="294"/>
      <c r="U153" s="296"/>
      <c r="V153" s="296"/>
      <c r="W153" s="296"/>
      <c r="X153" s="296"/>
      <c r="Y153" s="296"/>
      <c r="Z153" s="296"/>
      <c r="AA153"/>
      <c r="AB153"/>
      <c r="AC153"/>
      <c r="AD153"/>
      <c r="AE153"/>
      <c r="AF153"/>
      <c r="AG153"/>
      <c r="AH153"/>
      <c r="AI153"/>
      <c r="AJ153"/>
      <c r="AK153"/>
    </row>
    <row r="154" spans="1:37" s="122" customFormat="1">
      <c r="A154"/>
      <c r="B154"/>
      <c r="C154" s="5"/>
      <c r="D154"/>
      <c r="E154"/>
      <c r="F154" s="5"/>
      <c r="G154"/>
      <c r="H154"/>
      <c r="I154"/>
      <c r="J154" s="294"/>
      <c r="K154" s="294"/>
      <c r="L154"/>
      <c r="M154"/>
      <c r="N154" s="294"/>
      <c r="O154" s="294"/>
      <c r="P154" s="294"/>
      <c r="Q154" s="294"/>
      <c r="R154" s="294"/>
      <c r="S154" s="294"/>
      <c r="T154" s="294"/>
      <c r="U154" s="296"/>
      <c r="V154" s="296"/>
      <c r="W154" s="296"/>
      <c r="X154" s="296"/>
      <c r="Y154" s="296"/>
      <c r="Z154" s="296"/>
      <c r="AA154"/>
      <c r="AB154"/>
      <c r="AC154"/>
      <c r="AD154"/>
      <c r="AE154"/>
      <c r="AF154"/>
      <c r="AG154"/>
      <c r="AH154"/>
      <c r="AI154"/>
      <c r="AJ154"/>
      <c r="AK154"/>
    </row>
    <row r="155" spans="1:37" s="122" customFormat="1">
      <c r="A155"/>
      <c r="B155"/>
      <c r="C155" s="5"/>
      <c r="D155"/>
      <c r="E155"/>
      <c r="F155" s="5"/>
      <c r="G155"/>
      <c r="H155"/>
      <c r="I155"/>
      <c r="J155" s="294"/>
      <c r="K155" s="294"/>
      <c r="L155"/>
      <c r="M155"/>
      <c r="N155" s="294"/>
      <c r="O155" s="294"/>
      <c r="P155" s="294"/>
      <c r="Q155" s="294"/>
      <c r="R155" s="294"/>
      <c r="S155" s="294"/>
      <c r="T155" s="294"/>
      <c r="U155" s="296"/>
      <c r="V155" s="296"/>
      <c r="W155" s="296"/>
      <c r="X155" s="296"/>
      <c r="Y155" s="296"/>
      <c r="Z155" s="296"/>
      <c r="AA155"/>
      <c r="AB155"/>
      <c r="AC155"/>
      <c r="AD155"/>
      <c r="AE155"/>
      <c r="AF155"/>
      <c r="AG155"/>
      <c r="AH155"/>
      <c r="AI155"/>
      <c r="AJ155"/>
      <c r="AK155"/>
    </row>
    <row r="156" spans="1:37" s="122" customFormat="1">
      <c r="A156"/>
      <c r="B156"/>
      <c r="C156" s="5"/>
      <c r="D156"/>
      <c r="E156"/>
      <c r="F156" s="5"/>
      <c r="G156"/>
      <c r="H156"/>
      <c r="I156"/>
      <c r="J156" s="294"/>
      <c r="K156" s="294"/>
      <c r="L156"/>
      <c r="M156"/>
      <c r="N156" s="294"/>
      <c r="O156" s="294"/>
      <c r="P156" s="294"/>
      <c r="Q156" s="294"/>
      <c r="R156" s="294"/>
      <c r="S156" s="294"/>
      <c r="T156" s="294"/>
      <c r="U156" s="296"/>
      <c r="V156" s="296"/>
      <c r="W156" s="296"/>
      <c r="X156" s="296"/>
      <c r="Y156" s="296"/>
      <c r="Z156" s="296"/>
      <c r="AA156"/>
      <c r="AB156"/>
      <c r="AC156"/>
      <c r="AD156"/>
      <c r="AE156"/>
      <c r="AF156"/>
      <c r="AG156"/>
      <c r="AH156"/>
      <c r="AI156"/>
      <c r="AJ156"/>
      <c r="AK156"/>
    </row>
    <row r="157" spans="1:37" s="122" customFormat="1">
      <c r="A157"/>
      <c r="B157"/>
      <c r="C157" s="5"/>
      <c r="D157"/>
      <c r="E157"/>
      <c r="F157" s="5"/>
      <c r="G157"/>
      <c r="H157"/>
      <c r="I157"/>
      <c r="J157" s="294"/>
      <c r="K157" s="294"/>
      <c r="L157"/>
      <c r="M157"/>
      <c r="N157" s="294"/>
      <c r="O157" s="294"/>
      <c r="P157" s="294"/>
      <c r="Q157" s="294"/>
      <c r="R157" s="294"/>
      <c r="S157" s="294"/>
      <c r="T157" s="294"/>
      <c r="U157" s="296"/>
      <c r="V157" s="296"/>
      <c r="W157" s="296"/>
      <c r="X157" s="296"/>
      <c r="Y157" s="296"/>
      <c r="Z157" s="296"/>
      <c r="AA157"/>
      <c r="AB157"/>
      <c r="AC157"/>
      <c r="AD157"/>
      <c r="AE157"/>
      <c r="AF157"/>
      <c r="AG157"/>
      <c r="AH157"/>
      <c r="AI157"/>
      <c r="AJ157"/>
      <c r="AK157"/>
    </row>
    <row r="158" spans="1:37" s="122" customFormat="1">
      <c r="A158"/>
      <c r="B158"/>
      <c r="C158" s="5"/>
      <c r="D158"/>
      <c r="E158"/>
      <c r="F158" s="5"/>
      <c r="G158"/>
      <c r="H158"/>
      <c r="I158"/>
      <c r="J158" s="294"/>
      <c r="K158" s="294"/>
      <c r="L158"/>
      <c r="M158"/>
      <c r="N158" s="294"/>
      <c r="O158" s="294"/>
      <c r="P158" s="294"/>
      <c r="Q158" s="294"/>
      <c r="R158" s="294"/>
      <c r="S158" s="294"/>
      <c r="T158" s="294"/>
      <c r="U158" s="296"/>
      <c r="V158" s="296"/>
      <c r="W158" s="296"/>
      <c r="X158" s="296"/>
      <c r="Y158" s="296"/>
      <c r="Z158" s="296"/>
      <c r="AA158"/>
      <c r="AB158"/>
      <c r="AC158"/>
      <c r="AD158"/>
      <c r="AE158"/>
      <c r="AF158"/>
      <c r="AG158"/>
      <c r="AH158"/>
      <c r="AI158"/>
      <c r="AJ158"/>
      <c r="AK158"/>
    </row>
    <row r="159" spans="1:37" s="122" customFormat="1">
      <c r="A159"/>
      <c r="B159"/>
      <c r="C159" s="5"/>
      <c r="D159"/>
      <c r="E159"/>
      <c r="F159" s="5"/>
      <c r="G159"/>
      <c r="H159"/>
      <c r="I159"/>
      <c r="J159" s="294"/>
      <c r="K159" s="294"/>
      <c r="L159"/>
      <c r="M159"/>
      <c r="N159" s="294"/>
      <c r="O159" s="294"/>
      <c r="P159" s="294"/>
      <c r="Q159" s="294"/>
      <c r="R159" s="294"/>
      <c r="S159" s="294"/>
      <c r="T159" s="294"/>
      <c r="U159" s="296"/>
      <c r="V159" s="296"/>
      <c r="W159" s="296"/>
      <c r="X159" s="296"/>
      <c r="Y159" s="296"/>
      <c r="Z159" s="296"/>
      <c r="AA159"/>
      <c r="AB159"/>
      <c r="AC159"/>
      <c r="AD159"/>
      <c r="AE159"/>
      <c r="AF159"/>
      <c r="AG159"/>
      <c r="AH159"/>
      <c r="AI159"/>
      <c r="AJ159"/>
      <c r="AK159"/>
    </row>
    <row r="160" spans="1:37" s="122" customFormat="1">
      <c r="A160"/>
      <c r="B160"/>
      <c r="C160" s="5"/>
      <c r="D160"/>
      <c r="E160"/>
      <c r="F160" s="5"/>
      <c r="G160"/>
      <c r="H160"/>
      <c r="I160"/>
      <c r="J160" s="294"/>
      <c r="K160" s="294"/>
      <c r="L160"/>
      <c r="M160"/>
      <c r="N160" s="294"/>
      <c r="O160" s="294"/>
      <c r="P160" s="294"/>
      <c r="Q160" s="294"/>
      <c r="R160" s="294"/>
      <c r="S160" s="294"/>
      <c r="T160" s="294"/>
      <c r="U160" s="296"/>
      <c r="V160" s="296"/>
      <c r="W160" s="296"/>
      <c r="X160" s="296"/>
      <c r="Y160" s="296"/>
      <c r="Z160" s="296"/>
      <c r="AA160"/>
      <c r="AB160"/>
      <c r="AC160"/>
      <c r="AD160"/>
      <c r="AE160"/>
      <c r="AF160"/>
      <c r="AG160"/>
      <c r="AH160"/>
      <c r="AI160"/>
      <c r="AJ160"/>
      <c r="AK160"/>
    </row>
    <row r="161" spans="1:37" s="122" customFormat="1">
      <c r="A161"/>
      <c r="B161"/>
      <c r="C161" s="5"/>
      <c r="D161"/>
      <c r="E161"/>
      <c r="F161" s="5"/>
      <c r="G161"/>
      <c r="H161"/>
      <c r="I161"/>
      <c r="J161" s="294"/>
      <c r="K161" s="294"/>
      <c r="L161"/>
      <c r="M161"/>
      <c r="N161" s="294"/>
      <c r="O161" s="294"/>
      <c r="P161" s="294"/>
      <c r="Q161" s="294"/>
      <c r="R161" s="294"/>
      <c r="S161" s="294"/>
      <c r="T161" s="294"/>
      <c r="U161" s="296"/>
      <c r="V161" s="296"/>
      <c r="W161" s="296"/>
      <c r="X161" s="296"/>
      <c r="Y161" s="296"/>
      <c r="Z161" s="296"/>
      <c r="AA161"/>
      <c r="AB161"/>
      <c r="AC161"/>
      <c r="AD161"/>
      <c r="AE161"/>
      <c r="AF161"/>
      <c r="AG161"/>
      <c r="AH161"/>
      <c r="AI161"/>
      <c r="AJ161"/>
      <c r="AK161"/>
    </row>
    <row r="162" spans="1:37" s="122" customFormat="1">
      <c r="A162"/>
      <c r="B162"/>
      <c r="C162" s="5"/>
      <c r="D162"/>
      <c r="E162"/>
      <c r="F162" s="5"/>
      <c r="G162"/>
      <c r="H162"/>
      <c r="I162"/>
      <c r="J162" s="294"/>
      <c r="K162" s="294"/>
      <c r="L162"/>
      <c r="M162"/>
      <c r="N162" s="294"/>
      <c r="O162" s="294"/>
      <c r="P162" s="294"/>
      <c r="Q162" s="294"/>
      <c r="R162" s="294"/>
      <c r="S162" s="294"/>
      <c r="T162" s="294"/>
      <c r="U162" s="296"/>
      <c r="V162" s="296"/>
      <c r="W162" s="296"/>
      <c r="X162" s="296"/>
      <c r="Y162" s="296"/>
      <c r="Z162" s="296"/>
      <c r="AA162"/>
      <c r="AB162"/>
      <c r="AC162"/>
      <c r="AD162"/>
      <c r="AE162"/>
      <c r="AF162"/>
      <c r="AG162"/>
      <c r="AH162"/>
      <c r="AI162"/>
      <c r="AJ162"/>
      <c r="AK162"/>
    </row>
    <row r="163" spans="1:37" s="122" customFormat="1">
      <c r="A163"/>
      <c r="B163"/>
      <c r="C163" s="5"/>
      <c r="D163"/>
      <c r="E163"/>
      <c r="F163" s="5"/>
      <c r="G163"/>
      <c r="H163"/>
      <c r="I163"/>
      <c r="J163" s="294"/>
      <c r="K163" s="294"/>
      <c r="L163"/>
      <c r="M163"/>
      <c r="N163" s="294"/>
      <c r="O163" s="294"/>
      <c r="P163" s="294"/>
      <c r="Q163" s="294"/>
      <c r="R163" s="294"/>
      <c r="S163" s="294"/>
      <c r="T163" s="294"/>
      <c r="U163" s="296"/>
      <c r="V163" s="296"/>
      <c r="W163" s="296"/>
      <c r="X163" s="296"/>
      <c r="Y163" s="296"/>
      <c r="Z163" s="296"/>
      <c r="AA163"/>
      <c r="AB163"/>
      <c r="AC163"/>
      <c r="AD163"/>
      <c r="AE163"/>
      <c r="AF163"/>
      <c r="AG163"/>
      <c r="AH163"/>
      <c r="AI163"/>
      <c r="AJ163"/>
      <c r="AK163"/>
    </row>
    <row r="164" spans="1:37" s="122" customFormat="1">
      <c r="A164"/>
      <c r="B164"/>
      <c r="C164" s="5"/>
      <c r="D164"/>
      <c r="E164"/>
      <c r="F164" s="5"/>
      <c r="G164"/>
      <c r="H164"/>
      <c r="I164"/>
      <c r="J164" s="294"/>
      <c r="K164" s="294"/>
      <c r="L164"/>
      <c r="M164"/>
      <c r="N164" s="294"/>
      <c r="O164" s="294"/>
      <c r="P164" s="294"/>
      <c r="Q164" s="294"/>
      <c r="R164" s="294"/>
      <c r="S164" s="294"/>
      <c r="T164" s="294"/>
      <c r="U164" s="296"/>
      <c r="V164" s="296"/>
      <c r="W164" s="296"/>
      <c r="X164" s="296"/>
      <c r="Y164" s="296"/>
      <c r="Z164" s="296"/>
      <c r="AA164"/>
      <c r="AB164"/>
      <c r="AC164"/>
      <c r="AD164"/>
      <c r="AE164"/>
      <c r="AF164"/>
      <c r="AG164"/>
      <c r="AH164"/>
      <c r="AI164"/>
      <c r="AJ164"/>
      <c r="AK164"/>
    </row>
    <row r="165" spans="1:37" s="122" customFormat="1">
      <c r="A165"/>
      <c r="B165"/>
      <c r="C165" s="5"/>
      <c r="D165"/>
      <c r="E165"/>
      <c r="F165" s="5"/>
      <c r="G165"/>
      <c r="H165"/>
      <c r="I165"/>
      <c r="J165" s="294"/>
      <c r="K165" s="294"/>
      <c r="L165"/>
      <c r="M165"/>
      <c r="N165" s="294"/>
      <c r="O165" s="294"/>
      <c r="P165" s="294"/>
      <c r="Q165" s="294"/>
      <c r="R165" s="294"/>
      <c r="S165" s="294"/>
      <c r="T165" s="294"/>
      <c r="U165" s="296"/>
      <c r="V165" s="296"/>
      <c r="W165" s="296"/>
      <c r="X165" s="296"/>
      <c r="Y165" s="296"/>
      <c r="Z165" s="296"/>
      <c r="AA165"/>
      <c r="AB165"/>
      <c r="AC165"/>
      <c r="AD165"/>
      <c r="AE165"/>
      <c r="AF165"/>
      <c r="AG165"/>
      <c r="AH165"/>
      <c r="AI165"/>
      <c r="AJ165"/>
      <c r="AK165"/>
    </row>
    <row r="166" spans="1:37" s="122" customFormat="1">
      <c r="A166"/>
      <c r="B166"/>
      <c r="C166" s="5"/>
      <c r="D166"/>
      <c r="E166"/>
      <c r="F166" s="5"/>
      <c r="G166"/>
      <c r="H166"/>
      <c r="I166"/>
      <c r="J166" s="294"/>
      <c r="K166" s="294"/>
      <c r="L166"/>
      <c r="M166"/>
      <c r="N166" s="294"/>
      <c r="O166" s="294"/>
      <c r="P166" s="294"/>
      <c r="Q166" s="294"/>
      <c r="R166" s="294"/>
      <c r="S166" s="294"/>
      <c r="T166" s="294"/>
      <c r="U166" s="296"/>
      <c r="V166" s="296"/>
      <c r="W166" s="296"/>
      <c r="X166" s="296"/>
      <c r="Y166" s="296"/>
      <c r="Z166" s="296"/>
      <c r="AA166"/>
      <c r="AB166"/>
      <c r="AC166"/>
      <c r="AD166"/>
      <c r="AE166"/>
      <c r="AF166"/>
      <c r="AG166"/>
      <c r="AH166"/>
      <c r="AI166"/>
      <c r="AJ166"/>
      <c r="AK166"/>
    </row>
    <row r="167" spans="1:37" s="122" customFormat="1">
      <c r="A167"/>
      <c r="B167"/>
      <c r="C167" s="5"/>
      <c r="D167"/>
      <c r="E167"/>
      <c r="F167" s="5"/>
      <c r="G167"/>
      <c r="H167"/>
      <c r="I167"/>
      <c r="J167" s="294"/>
      <c r="K167" s="294"/>
      <c r="L167"/>
      <c r="M167"/>
      <c r="N167" s="294"/>
      <c r="O167" s="294"/>
      <c r="P167" s="294"/>
      <c r="Q167" s="294"/>
      <c r="R167" s="294"/>
      <c r="S167" s="294"/>
      <c r="T167" s="294"/>
      <c r="U167" s="296"/>
      <c r="V167" s="296"/>
      <c r="W167" s="296"/>
      <c r="X167" s="296"/>
      <c r="Y167" s="296"/>
      <c r="Z167" s="296"/>
      <c r="AA167"/>
      <c r="AB167"/>
      <c r="AC167"/>
      <c r="AD167"/>
      <c r="AE167"/>
      <c r="AF167"/>
      <c r="AG167"/>
      <c r="AH167"/>
      <c r="AI167"/>
      <c r="AJ167"/>
      <c r="AK167"/>
    </row>
    <row r="168" spans="1:37" s="122" customFormat="1">
      <c r="A168"/>
      <c r="B168"/>
      <c r="C168" s="5"/>
      <c r="D168"/>
      <c r="E168"/>
      <c r="F168" s="5"/>
      <c r="G168"/>
      <c r="H168"/>
      <c r="I168"/>
      <c r="J168" s="294"/>
      <c r="K168" s="294"/>
      <c r="L168"/>
      <c r="M168"/>
      <c r="N168" s="294"/>
      <c r="O168" s="294"/>
      <c r="P168" s="294"/>
      <c r="Q168" s="294"/>
      <c r="R168" s="294"/>
      <c r="S168" s="294"/>
      <c r="T168" s="294"/>
      <c r="U168" s="296"/>
      <c r="V168" s="296"/>
      <c r="W168" s="296"/>
      <c r="X168" s="296"/>
      <c r="Y168" s="296"/>
      <c r="Z168" s="296"/>
      <c r="AA168"/>
      <c r="AB168"/>
      <c r="AC168"/>
      <c r="AD168"/>
      <c r="AE168"/>
      <c r="AF168"/>
      <c r="AG168"/>
      <c r="AH168"/>
      <c r="AI168"/>
      <c r="AJ168"/>
      <c r="AK168"/>
    </row>
    <row r="169" spans="1:37" s="122" customFormat="1">
      <c r="A169"/>
      <c r="B169"/>
      <c r="C169" s="5"/>
      <c r="D169"/>
      <c r="E169"/>
      <c r="F169" s="5"/>
      <c r="G169"/>
      <c r="H169"/>
      <c r="I169"/>
      <c r="J169" s="294"/>
      <c r="K169" s="294"/>
      <c r="L169"/>
      <c r="M169"/>
      <c r="N169" s="294"/>
      <c r="O169" s="294"/>
      <c r="P169" s="294"/>
      <c r="Q169" s="294"/>
      <c r="R169" s="294"/>
      <c r="S169" s="294"/>
      <c r="T169" s="294"/>
      <c r="U169" s="296"/>
      <c r="V169" s="296"/>
      <c r="W169" s="296"/>
      <c r="X169" s="296"/>
      <c r="Y169" s="296"/>
      <c r="Z169" s="296"/>
      <c r="AA169"/>
      <c r="AB169"/>
      <c r="AC169"/>
      <c r="AD169"/>
      <c r="AE169"/>
      <c r="AF169"/>
      <c r="AG169"/>
      <c r="AH169"/>
      <c r="AI169"/>
      <c r="AJ169"/>
      <c r="AK169"/>
    </row>
    <row r="170" spans="1:37" s="122" customFormat="1">
      <c r="A170"/>
      <c r="B170"/>
      <c r="C170" s="5"/>
      <c r="D170"/>
      <c r="E170"/>
      <c r="F170" s="5"/>
      <c r="G170"/>
      <c r="H170"/>
      <c r="I170"/>
      <c r="J170" s="294"/>
      <c r="K170" s="294"/>
      <c r="L170"/>
      <c r="M170"/>
      <c r="N170" s="294"/>
      <c r="O170" s="294"/>
      <c r="P170" s="294"/>
      <c r="Q170" s="294"/>
      <c r="R170" s="294"/>
      <c r="S170" s="294"/>
      <c r="T170" s="294"/>
      <c r="U170" s="296"/>
      <c r="V170" s="296"/>
      <c r="W170" s="296"/>
      <c r="X170" s="296"/>
      <c r="Y170" s="296"/>
      <c r="Z170" s="296"/>
      <c r="AA170"/>
      <c r="AB170"/>
      <c r="AC170"/>
      <c r="AD170"/>
      <c r="AE170"/>
      <c r="AF170"/>
      <c r="AG170"/>
      <c r="AH170"/>
      <c r="AI170"/>
      <c r="AJ170"/>
      <c r="AK170"/>
    </row>
    <row r="171" spans="1:37" s="122" customFormat="1">
      <c r="A171"/>
      <c r="B171"/>
      <c r="C171" s="5"/>
      <c r="D171"/>
      <c r="E171"/>
      <c r="F171" s="5"/>
      <c r="G171"/>
      <c r="H171"/>
      <c r="I171"/>
      <c r="J171" s="294"/>
      <c r="K171" s="294"/>
      <c r="L171"/>
      <c r="M171"/>
      <c r="N171" s="294"/>
      <c r="O171" s="294"/>
      <c r="P171" s="294"/>
      <c r="Q171" s="294"/>
      <c r="R171" s="294"/>
      <c r="S171" s="294"/>
      <c r="T171" s="294"/>
      <c r="U171" s="296"/>
      <c r="V171" s="296"/>
      <c r="W171" s="296"/>
      <c r="X171" s="296"/>
      <c r="Y171" s="296"/>
      <c r="Z171" s="296"/>
      <c r="AA171"/>
      <c r="AB171"/>
      <c r="AC171"/>
      <c r="AD171"/>
      <c r="AE171"/>
      <c r="AF171"/>
      <c r="AG171"/>
      <c r="AH171"/>
      <c r="AI171"/>
      <c r="AJ171"/>
      <c r="AK171"/>
    </row>
    <row r="172" spans="1:37" s="122" customFormat="1">
      <c r="A172"/>
      <c r="B172"/>
      <c r="C172" s="5"/>
      <c r="D172"/>
      <c r="E172"/>
      <c r="F172" s="5"/>
      <c r="G172"/>
      <c r="H172"/>
      <c r="I172"/>
      <c r="J172" s="294"/>
      <c r="K172" s="294"/>
      <c r="L172"/>
      <c r="M172"/>
      <c r="N172" s="294"/>
      <c r="O172" s="294"/>
      <c r="P172" s="294"/>
      <c r="Q172" s="294"/>
      <c r="R172" s="294"/>
      <c r="S172" s="294"/>
      <c r="T172" s="294"/>
      <c r="U172" s="296"/>
      <c r="V172" s="296"/>
      <c r="W172" s="296"/>
      <c r="X172" s="296"/>
      <c r="Y172" s="296"/>
      <c r="Z172" s="296"/>
      <c r="AA172"/>
      <c r="AB172"/>
      <c r="AC172"/>
      <c r="AD172"/>
      <c r="AE172"/>
      <c r="AF172"/>
      <c r="AG172"/>
      <c r="AH172"/>
      <c r="AI172"/>
      <c r="AJ172"/>
      <c r="AK172"/>
    </row>
    <row r="173" spans="1:37" s="122" customFormat="1">
      <c r="A173"/>
      <c r="B173"/>
      <c r="C173" s="5"/>
      <c r="D173"/>
      <c r="E173"/>
      <c r="F173" s="5"/>
      <c r="G173"/>
      <c r="H173"/>
      <c r="I173"/>
      <c r="J173" s="294"/>
      <c r="K173" s="294"/>
      <c r="L173"/>
      <c r="M173"/>
      <c r="N173" s="294"/>
      <c r="O173" s="294"/>
      <c r="P173" s="294"/>
      <c r="Q173" s="294"/>
      <c r="R173" s="294"/>
      <c r="S173" s="294"/>
      <c r="T173" s="294"/>
      <c r="U173" s="296"/>
      <c r="V173" s="296"/>
      <c r="W173" s="296"/>
      <c r="X173" s="296"/>
      <c r="Y173" s="296"/>
      <c r="Z173" s="296"/>
      <c r="AA173"/>
      <c r="AB173"/>
      <c r="AC173"/>
      <c r="AD173"/>
      <c r="AE173"/>
      <c r="AF173"/>
      <c r="AG173"/>
      <c r="AH173"/>
      <c r="AI173"/>
      <c r="AJ173"/>
      <c r="AK173"/>
    </row>
    <row r="174" spans="1:37" s="122" customFormat="1">
      <c r="A174"/>
      <c r="B174"/>
      <c r="C174" s="5"/>
      <c r="D174"/>
      <c r="E174"/>
      <c r="F174" s="5"/>
      <c r="G174"/>
      <c r="H174"/>
      <c r="I174"/>
      <c r="J174" s="294"/>
      <c r="K174" s="294"/>
      <c r="L174"/>
      <c r="M174"/>
      <c r="N174" s="294"/>
      <c r="O174" s="294"/>
      <c r="P174" s="294"/>
      <c r="Q174" s="294"/>
      <c r="R174" s="294"/>
      <c r="S174" s="294"/>
      <c r="T174" s="294"/>
      <c r="U174" s="296"/>
      <c r="V174" s="296"/>
      <c r="W174" s="296"/>
      <c r="X174" s="296"/>
      <c r="Y174" s="296"/>
      <c r="Z174" s="296"/>
      <c r="AA174"/>
      <c r="AB174"/>
      <c r="AC174"/>
      <c r="AD174"/>
      <c r="AE174"/>
      <c r="AF174"/>
      <c r="AG174"/>
      <c r="AH174"/>
      <c r="AI174"/>
      <c r="AJ174"/>
      <c r="AK174"/>
    </row>
    <row r="175" spans="1:37" s="122" customFormat="1">
      <c r="A175"/>
      <c r="B175"/>
      <c r="C175" s="5"/>
      <c r="D175"/>
      <c r="E175"/>
      <c r="F175" s="5"/>
      <c r="G175"/>
      <c r="H175"/>
      <c r="I175"/>
      <c r="J175" s="294"/>
      <c r="K175" s="294"/>
      <c r="L175"/>
      <c r="M175"/>
      <c r="N175" s="294"/>
      <c r="O175" s="294"/>
      <c r="P175" s="294"/>
      <c r="Q175" s="294"/>
      <c r="R175" s="294"/>
      <c r="S175" s="294"/>
      <c r="T175" s="294"/>
      <c r="U175" s="296"/>
      <c r="V175" s="296"/>
      <c r="W175" s="296"/>
      <c r="X175" s="296"/>
      <c r="Y175" s="296"/>
      <c r="Z175" s="296"/>
      <c r="AA175"/>
      <c r="AB175"/>
      <c r="AC175"/>
      <c r="AD175"/>
      <c r="AE175"/>
      <c r="AF175"/>
      <c r="AG175"/>
      <c r="AH175"/>
      <c r="AI175"/>
      <c r="AJ175"/>
      <c r="AK175"/>
    </row>
    <row r="176" spans="1:37" s="122" customFormat="1">
      <c r="A176"/>
      <c r="B176"/>
      <c r="C176" s="5"/>
      <c r="D176"/>
      <c r="E176"/>
      <c r="F176" s="5"/>
      <c r="G176"/>
      <c r="H176"/>
      <c r="I176"/>
      <c r="J176" s="294"/>
      <c r="K176" s="294"/>
      <c r="L176"/>
      <c r="M176"/>
      <c r="N176" s="294"/>
      <c r="O176" s="294"/>
      <c r="P176" s="294"/>
      <c r="Q176" s="294"/>
      <c r="R176" s="294"/>
      <c r="S176" s="294"/>
      <c r="T176" s="294"/>
      <c r="U176" s="296"/>
      <c r="V176" s="296"/>
      <c r="W176" s="296"/>
      <c r="X176" s="296"/>
      <c r="Y176" s="296"/>
      <c r="Z176" s="296"/>
      <c r="AA176"/>
      <c r="AB176"/>
      <c r="AC176"/>
      <c r="AD176"/>
      <c r="AE176"/>
      <c r="AF176"/>
      <c r="AG176"/>
      <c r="AH176"/>
      <c r="AI176"/>
      <c r="AJ176"/>
      <c r="AK176"/>
    </row>
    <row r="177" spans="1:37" s="122" customFormat="1">
      <c r="A177"/>
      <c r="B177"/>
      <c r="C177" s="5"/>
      <c r="D177"/>
      <c r="E177"/>
      <c r="F177" s="5"/>
      <c r="G177"/>
      <c r="H177"/>
      <c r="I177"/>
      <c r="J177" s="294"/>
      <c r="K177" s="294"/>
      <c r="L177"/>
      <c r="M177"/>
      <c r="N177" s="294"/>
      <c r="O177" s="294"/>
      <c r="P177" s="294"/>
      <c r="Q177" s="294"/>
      <c r="R177" s="294"/>
      <c r="S177" s="294"/>
      <c r="T177" s="294"/>
      <c r="U177" s="296"/>
      <c r="V177" s="296"/>
      <c r="W177" s="296"/>
      <c r="X177" s="296"/>
      <c r="Y177" s="296"/>
      <c r="Z177" s="296"/>
      <c r="AA177"/>
      <c r="AB177"/>
      <c r="AC177"/>
      <c r="AD177"/>
      <c r="AE177"/>
      <c r="AF177"/>
      <c r="AG177"/>
      <c r="AH177"/>
      <c r="AI177"/>
      <c r="AJ177"/>
      <c r="AK177"/>
    </row>
    <row r="178" spans="1:37" s="122" customFormat="1">
      <c r="A178"/>
      <c r="B178"/>
      <c r="C178" s="5"/>
      <c r="D178"/>
      <c r="E178"/>
      <c r="F178" s="5"/>
      <c r="G178"/>
      <c r="H178"/>
      <c r="I178"/>
      <c r="J178" s="294"/>
      <c r="K178" s="294"/>
      <c r="L178"/>
      <c r="M178"/>
      <c r="N178" s="294"/>
      <c r="O178" s="294"/>
      <c r="P178" s="294"/>
      <c r="Q178" s="294"/>
      <c r="R178" s="294"/>
      <c r="S178" s="294"/>
      <c r="T178" s="294"/>
      <c r="U178" s="296"/>
      <c r="V178" s="296"/>
      <c r="W178" s="296"/>
      <c r="X178" s="296"/>
      <c r="Y178" s="296"/>
      <c r="Z178" s="296"/>
      <c r="AA178"/>
      <c r="AB178"/>
      <c r="AC178"/>
      <c r="AD178"/>
      <c r="AE178"/>
      <c r="AF178"/>
      <c r="AG178"/>
      <c r="AH178"/>
      <c r="AI178"/>
      <c r="AJ178"/>
      <c r="AK178"/>
    </row>
    <row r="179" spans="1:37" s="122" customFormat="1">
      <c r="A179"/>
      <c r="B179"/>
      <c r="C179" s="5"/>
      <c r="D179"/>
      <c r="E179"/>
      <c r="F179" s="5"/>
      <c r="G179"/>
      <c r="H179"/>
      <c r="I179"/>
      <c r="J179" s="294"/>
      <c r="K179" s="294"/>
      <c r="L179"/>
      <c r="M179"/>
      <c r="N179" s="294"/>
      <c r="O179" s="294"/>
      <c r="P179" s="294"/>
      <c r="Q179" s="294"/>
      <c r="R179" s="294"/>
      <c r="S179" s="294"/>
      <c r="T179" s="294"/>
      <c r="U179" s="296"/>
      <c r="V179" s="296"/>
      <c r="W179" s="296"/>
      <c r="X179" s="296"/>
      <c r="Y179" s="296"/>
      <c r="Z179" s="296"/>
      <c r="AA179"/>
      <c r="AB179"/>
      <c r="AC179"/>
      <c r="AD179"/>
      <c r="AE179"/>
      <c r="AF179"/>
      <c r="AG179"/>
      <c r="AH179"/>
      <c r="AI179"/>
      <c r="AJ179"/>
      <c r="AK179"/>
    </row>
    <row r="180" spans="1:37" s="122" customFormat="1">
      <c r="A180"/>
      <c r="B180"/>
      <c r="C180" s="5"/>
      <c r="D180"/>
      <c r="E180"/>
      <c r="F180" s="5"/>
      <c r="G180"/>
      <c r="H180"/>
      <c r="I180"/>
      <c r="J180" s="294"/>
      <c r="K180" s="294"/>
      <c r="L180"/>
      <c r="M180"/>
      <c r="N180" s="294"/>
      <c r="O180" s="294"/>
      <c r="P180" s="294"/>
      <c r="Q180" s="294"/>
      <c r="R180" s="294"/>
      <c r="S180" s="294"/>
      <c r="T180" s="294"/>
      <c r="U180" s="296"/>
      <c r="V180" s="296"/>
      <c r="W180" s="296"/>
      <c r="X180" s="296"/>
      <c r="Y180" s="296"/>
      <c r="Z180" s="296"/>
      <c r="AA180"/>
      <c r="AB180"/>
      <c r="AC180"/>
      <c r="AD180"/>
      <c r="AE180"/>
      <c r="AF180"/>
      <c r="AG180"/>
      <c r="AH180"/>
      <c r="AI180"/>
      <c r="AJ180"/>
      <c r="AK180"/>
    </row>
    <row r="181" spans="1:37" s="122" customFormat="1">
      <c r="A181"/>
      <c r="B181"/>
      <c r="C181" s="5"/>
      <c r="D181"/>
      <c r="E181"/>
      <c r="F181" s="5"/>
      <c r="G181"/>
      <c r="H181"/>
      <c r="I181"/>
      <c r="J181" s="294"/>
      <c r="K181" s="294"/>
      <c r="L181"/>
      <c r="M181"/>
      <c r="N181" s="294"/>
      <c r="O181" s="294"/>
      <c r="P181" s="294"/>
      <c r="Q181" s="294"/>
      <c r="R181" s="294"/>
      <c r="S181" s="294"/>
      <c r="T181" s="294"/>
      <c r="U181" s="296"/>
      <c r="V181" s="296"/>
      <c r="W181" s="296"/>
      <c r="X181" s="296"/>
      <c r="Y181" s="296"/>
      <c r="Z181" s="296"/>
      <c r="AA181"/>
      <c r="AB181"/>
      <c r="AC181"/>
      <c r="AD181"/>
      <c r="AE181"/>
      <c r="AF181"/>
      <c r="AG181"/>
      <c r="AH181"/>
      <c r="AI181"/>
      <c r="AJ181"/>
      <c r="AK181"/>
    </row>
    <row r="182" spans="1:37" s="122" customFormat="1">
      <c r="A182"/>
      <c r="B182"/>
      <c r="C182" s="5"/>
      <c r="D182"/>
      <c r="E182"/>
      <c r="F182" s="5"/>
      <c r="G182"/>
      <c r="H182"/>
      <c r="I182"/>
      <c r="J182" s="294"/>
      <c r="K182" s="294"/>
      <c r="L182"/>
      <c r="M182"/>
      <c r="N182" s="294"/>
      <c r="O182" s="294"/>
      <c r="P182" s="294"/>
      <c r="Q182" s="294"/>
      <c r="R182" s="294"/>
      <c r="S182" s="294"/>
      <c r="T182" s="294"/>
      <c r="U182" s="296"/>
      <c r="V182" s="296"/>
      <c r="W182" s="296"/>
      <c r="X182" s="296"/>
      <c r="Y182" s="296"/>
      <c r="Z182" s="296"/>
      <c r="AA182"/>
      <c r="AB182"/>
      <c r="AC182"/>
      <c r="AD182"/>
      <c r="AE182"/>
      <c r="AF182"/>
      <c r="AG182"/>
      <c r="AH182"/>
      <c r="AI182"/>
      <c r="AJ182"/>
      <c r="AK182"/>
    </row>
    <row r="183" spans="1:37" s="122" customFormat="1">
      <c r="A183"/>
      <c r="B183"/>
      <c r="C183" s="5"/>
      <c r="D183"/>
      <c r="E183"/>
      <c r="F183" s="5"/>
      <c r="G183"/>
      <c r="H183"/>
      <c r="I183"/>
      <c r="J183" s="294"/>
      <c r="K183" s="294"/>
      <c r="L183"/>
      <c r="M183"/>
      <c r="N183" s="294"/>
      <c r="O183" s="294"/>
      <c r="P183" s="294"/>
      <c r="Q183" s="294"/>
      <c r="R183" s="294"/>
      <c r="S183" s="294"/>
      <c r="T183" s="294"/>
      <c r="U183" s="296"/>
      <c r="V183" s="296"/>
      <c r="W183" s="296"/>
      <c r="X183" s="296"/>
      <c r="Y183" s="296"/>
      <c r="Z183" s="296"/>
      <c r="AA183"/>
      <c r="AB183"/>
      <c r="AC183"/>
      <c r="AD183"/>
      <c r="AE183"/>
      <c r="AF183"/>
      <c r="AG183"/>
      <c r="AH183"/>
      <c r="AI183"/>
      <c r="AJ183"/>
      <c r="AK183"/>
    </row>
    <row r="184" spans="1:37" s="122" customFormat="1">
      <c r="A184"/>
      <c r="B184"/>
      <c r="C184" s="5"/>
      <c r="D184"/>
      <c r="E184"/>
      <c r="F184" s="5"/>
      <c r="G184"/>
      <c r="H184"/>
      <c r="I184"/>
      <c r="J184" s="294"/>
      <c r="K184" s="294"/>
      <c r="L184"/>
      <c r="M184"/>
      <c r="N184" s="294"/>
      <c r="O184" s="294"/>
      <c r="P184" s="294"/>
      <c r="Q184" s="294"/>
      <c r="R184" s="294"/>
      <c r="S184" s="294"/>
      <c r="T184" s="294"/>
      <c r="U184" s="296"/>
      <c r="V184" s="296"/>
      <c r="W184" s="296"/>
      <c r="X184" s="296"/>
      <c r="Y184" s="296"/>
      <c r="Z184" s="296"/>
      <c r="AA184"/>
      <c r="AB184"/>
      <c r="AC184"/>
      <c r="AD184"/>
      <c r="AE184"/>
      <c r="AF184"/>
      <c r="AG184"/>
      <c r="AH184"/>
      <c r="AI184"/>
      <c r="AJ184"/>
      <c r="AK184"/>
    </row>
    <row r="185" spans="1:37" s="122" customFormat="1">
      <c r="A185"/>
      <c r="B185"/>
      <c r="C185" s="5"/>
      <c r="D185"/>
      <c r="E185"/>
      <c r="F185" s="5"/>
      <c r="G185"/>
      <c r="H185"/>
      <c r="I185"/>
      <c r="J185" s="294"/>
      <c r="K185" s="294"/>
      <c r="L185"/>
      <c r="M185"/>
      <c r="N185" s="294"/>
      <c r="O185" s="294"/>
      <c r="P185" s="294"/>
      <c r="Q185" s="294"/>
      <c r="R185" s="294"/>
      <c r="S185" s="294"/>
      <c r="T185" s="294"/>
      <c r="U185" s="296"/>
      <c r="V185" s="296"/>
      <c r="W185" s="296"/>
      <c r="X185" s="296"/>
      <c r="Y185" s="296"/>
      <c r="Z185" s="296"/>
      <c r="AA185"/>
      <c r="AB185"/>
      <c r="AC185"/>
      <c r="AD185"/>
      <c r="AE185"/>
      <c r="AF185"/>
      <c r="AG185"/>
      <c r="AH185"/>
      <c r="AI185"/>
      <c r="AJ185"/>
      <c r="AK185"/>
    </row>
    <row r="186" spans="1:37" s="122" customFormat="1">
      <c r="A186"/>
      <c r="B186"/>
      <c r="C186" s="5"/>
      <c r="D186"/>
      <c r="E186"/>
      <c r="F186" s="5"/>
      <c r="G186"/>
      <c r="H186"/>
      <c r="I186"/>
      <c r="J186" s="294"/>
      <c r="K186" s="294"/>
      <c r="L186"/>
      <c r="M186"/>
      <c r="N186" s="294"/>
      <c r="O186" s="294"/>
      <c r="P186" s="294"/>
      <c r="Q186" s="294"/>
      <c r="R186" s="294"/>
      <c r="S186" s="294"/>
      <c r="T186" s="294"/>
      <c r="U186" s="296"/>
      <c r="V186" s="296"/>
      <c r="W186" s="296"/>
      <c r="X186" s="296"/>
      <c r="Y186" s="296"/>
      <c r="Z186" s="296"/>
      <c r="AA186"/>
      <c r="AB186"/>
      <c r="AC186"/>
      <c r="AD186"/>
      <c r="AE186"/>
      <c r="AF186"/>
      <c r="AG186"/>
      <c r="AH186"/>
      <c r="AI186"/>
      <c r="AJ186"/>
      <c r="AK186"/>
    </row>
    <row r="187" spans="1:37" s="122" customFormat="1">
      <c r="A187"/>
      <c r="B187"/>
      <c r="C187" s="5"/>
      <c r="D187"/>
      <c r="E187"/>
      <c r="F187" s="5"/>
      <c r="G187"/>
      <c r="H187"/>
      <c r="I187"/>
      <c r="J187" s="294"/>
      <c r="K187" s="294"/>
      <c r="L187"/>
      <c r="M187"/>
      <c r="N187" s="294"/>
      <c r="O187" s="294"/>
      <c r="P187" s="294"/>
      <c r="Q187" s="294"/>
      <c r="R187" s="294"/>
      <c r="S187" s="294"/>
      <c r="T187" s="294"/>
      <c r="U187" s="296"/>
      <c r="V187" s="296"/>
      <c r="W187" s="296"/>
      <c r="X187" s="296"/>
      <c r="Y187" s="296"/>
      <c r="Z187" s="296"/>
      <c r="AA187"/>
      <c r="AB187"/>
      <c r="AC187"/>
      <c r="AD187"/>
      <c r="AE187"/>
      <c r="AF187"/>
      <c r="AG187"/>
      <c r="AH187"/>
      <c r="AI187"/>
      <c r="AJ187"/>
      <c r="AK187"/>
    </row>
    <row r="188" spans="1:37" s="122" customFormat="1">
      <c r="A188"/>
      <c r="B188"/>
      <c r="C188" s="5"/>
      <c r="D188"/>
      <c r="E188"/>
      <c r="F188" s="5"/>
      <c r="G188"/>
      <c r="H188"/>
      <c r="I188"/>
      <c r="J188" s="294"/>
      <c r="K188" s="294"/>
      <c r="L188"/>
      <c r="M188"/>
      <c r="N188" s="294"/>
      <c r="O188" s="294"/>
      <c r="P188" s="294"/>
      <c r="Q188" s="294"/>
      <c r="R188" s="294"/>
      <c r="S188" s="294"/>
      <c r="T188" s="294"/>
      <c r="U188" s="296"/>
      <c r="V188" s="296"/>
      <c r="W188" s="296"/>
      <c r="X188" s="296"/>
      <c r="Y188" s="296"/>
      <c r="Z188" s="296"/>
      <c r="AA188"/>
      <c r="AB188"/>
      <c r="AC188"/>
      <c r="AD188"/>
      <c r="AE188"/>
      <c r="AF188"/>
      <c r="AG188"/>
      <c r="AH188"/>
      <c r="AI188"/>
      <c r="AJ188"/>
      <c r="AK188"/>
    </row>
    <row r="189" spans="1:37" s="122" customFormat="1">
      <c r="A189"/>
      <c r="B189"/>
      <c r="C189" s="5"/>
      <c r="D189"/>
      <c r="E189"/>
      <c r="F189" s="5"/>
      <c r="G189"/>
      <c r="H189"/>
      <c r="I189"/>
      <c r="J189" s="294"/>
      <c r="K189" s="294"/>
      <c r="L189"/>
      <c r="M189"/>
      <c r="N189" s="294"/>
      <c r="O189" s="294"/>
      <c r="P189" s="294"/>
      <c r="Q189" s="294"/>
      <c r="R189" s="294"/>
      <c r="S189" s="294"/>
      <c r="T189" s="294"/>
      <c r="U189" s="296"/>
      <c r="V189" s="296"/>
      <c r="W189" s="296"/>
      <c r="X189" s="296"/>
      <c r="Y189" s="296"/>
      <c r="Z189" s="296"/>
      <c r="AA189"/>
      <c r="AB189"/>
      <c r="AC189"/>
      <c r="AD189"/>
      <c r="AE189"/>
      <c r="AF189"/>
      <c r="AG189"/>
      <c r="AH189"/>
      <c r="AI189"/>
      <c r="AJ189"/>
      <c r="AK189"/>
    </row>
    <row r="190" spans="1:37" s="122" customFormat="1">
      <c r="A190"/>
      <c r="B190"/>
      <c r="C190" s="5"/>
      <c r="D190"/>
      <c r="E190"/>
      <c r="F190" s="5"/>
      <c r="G190"/>
      <c r="H190"/>
      <c r="I190"/>
      <c r="J190" s="294"/>
      <c r="K190" s="294"/>
      <c r="L190"/>
      <c r="M190"/>
      <c r="N190" s="294"/>
      <c r="O190" s="294"/>
      <c r="P190" s="294"/>
      <c r="Q190" s="294"/>
      <c r="R190" s="294"/>
      <c r="S190" s="294"/>
      <c r="T190" s="294"/>
      <c r="U190" s="296"/>
      <c r="V190" s="296"/>
      <c r="W190" s="296"/>
      <c r="X190" s="296"/>
      <c r="Y190" s="296"/>
      <c r="Z190" s="296"/>
      <c r="AA190"/>
      <c r="AB190"/>
      <c r="AC190"/>
      <c r="AD190"/>
      <c r="AE190"/>
      <c r="AF190"/>
      <c r="AG190"/>
      <c r="AH190"/>
      <c r="AI190"/>
      <c r="AJ190"/>
      <c r="AK190"/>
    </row>
    <row r="191" spans="1:37" s="122" customFormat="1">
      <c r="A191"/>
      <c r="B191"/>
      <c r="C191" s="5"/>
      <c r="D191"/>
      <c r="E191"/>
      <c r="F191" s="5"/>
      <c r="G191"/>
      <c r="H191"/>
      <c r="I191"/>
      <c r="J191" s="294"/>
      <c r="K191" s="294"/>
      <c r="L191"/>
      <c r="M191"/>
      <c r="N191" s="294"/>
      <c r="O191" s="294"/>
      <c r="P191" s="294"/>
      <c r="Q191" s="294"/>
      <c r="R191" s="294"/>
      <c r="S191" s="294"/>
      <c r="T191" s="294"/>
      <c r="U191" s="296"/>
      <c r="V191" s="296"/>
      <c r="W191" s="296"/>
      <c r="X191" s="296"/>
      <c r="Y191" s="296"/>
      <c r="Z191" s="296"/>
      <c r="AA191"/>
      <c r="AB191"/>
      <c r="AC191"/>
      <c r="AD191"/>
      <c r="AE191"/>
      <c r="AF191"/>
      <c r="AG191"/>
      <c r="AH191"/>
      <c r="AI191"/>
      <c r="AJ191"/>
      <c r="AK191"/>
    </row>
    <row r="192" spans="1:37" s="122" customFormat="1">
      <c r="A192"/>
      <c r="B192"/>
      <c r="C192" s="5"/>
      <c r="D192"/>
      <c r="E192"/>
      <c r="F192" s="5"/>
      <c r="G192"/>
      <c r="H192"/>
      <c r="I192"/>
      <c r="J192" s="294"/>
      <c r="K192" s="294"/>
      <c r="L192"/>
      <c r="M192"/>
      <c r="N192" s="294"/>
      <c r="O192" s="294"/>
      <c r="P192" s="294"/>
      <c r="Q192" s="294"/>
      <c r="R192" s="294"/>
      <c r="S192" s="294"/>
      <c r="T192" s="294"/>
      <c r="U192" s="296"/>
      <c r="V192" s="296"/>
      <c r="W192" s="296"/>
      <c r="X192" s="296"/>
      <c r="Y192" s="296"/>
      <c r="Z192" s="296"/>
      <c r="AA192"/>
      <c r="AB192"/>
      <c r="AC192"/>
      <c r="AD192"/>
      <c r="AE192"/>
      <c r="AF192"/>
      <c r="AG192"/>
      <c r="AH192"/>
      <c r="AI192"/>
      <c r="AJ192"/>
      <c r="AK192"/>
    </row>
    <row r="193" spans="1:37" s="122" customFormat="1">
      <c r="A193"/>
      <c r="B193"/>
      <c r="C193" s="5"/>
      <c r="D193"/>
      <c r="E193"/>
      <c r="F193" s="5"/>
      <c r="G193"/>
      <c r="H193"/>
      <c r="I193"/>
      <c r="J193" s="294"/>
      <c r="K193" s="294"/>
      <c r="L193"/>
      <c r="M193"/>
      <c r="N193" s="294"/>
      <c r="O193" s="294"/>
      <c r="P193" s="294"/>
      <c r="Q193" s="294"/>
      <c r="R193" s="294"/>
      <c r="S193" s="294"/>
      <c r="T193" s="294"/>
      <c r="U193" s="296"/>
      <c r="V193" s="296"/>
      <c r="W193" s="296"/>
      <c r="X193" s="296"/>
      <c r="Y193" s="296"/>
      <c r="Z193" s="296"/>
      <c r="AA193"/>
      <c r="AB193"/>
      <c r="AC193"/>
      <c r="AD193"/>
      <c r="AE193"/>
      <c r="AF193"/>
      <c r="AG193"/>
      <c r="AH193"/>
      <c r="AI193"/>
      <c r="AJ193"/>
      <c r="AK193"/>
    </row>
    <row r="194" spans="1:37" s="122" customFormat="1">
      <c r="A194"/>
      <c r="B194"/>
      <c r="C194" s="5"/>
      <c r="D194"/>
      <c r="E194"/>
      <c r="F194" s="5"/>
      <c r="G194"/>
      <c r="H194"/>
      <c r="I194"/>
      <c r="J194" s="294"/>
      <c r="K194" s="294"/>
      <c r="L194"/>
      <c r="M194"/>
      <c r="N194" s="294"/>
      <c r="O194" s="294"/>
      <c r="P194" s="294"/>
      <c r="Q194" s="294"/>
      <c r="R194" s="294"/>
      <c r="S194" s="294"/>
      <c r="T194" s="294"/>
      <c r="U194" s="296"/>
      <c r="V194" s="296"/>
      <c r="W194" s="296"/>
      <c r="X194" s="296"/>
      <c r="Y194" s="296"/>
      <c r="Z194" s="296"/>
      <c r="AA194"/>
      <c r="AB194"/>
      <c r="AC194"/>
      <c r="AD194"/>
      <c r="AE194"/>
      <c r="AF194"/>
      <c r="AG194"/>
      <c r="AH194"/>
      <c r="AI194"/>
      <c r="AJ194"/>
      <c r="AK194"/>
    </row>
    <row r="195" spans="1:37" s="122" customFormat="1">
      <c r="A195"/>
      <c r="B195"/>
      <c r="C195" s="5"/>
      <c r="D195"/>
      <c r="E195"/>
      <c r="F195" s="5"/>
      <c r="G195"/>
      <c r="H195"/>
      <c r="I195"/>
      <c r="J195" s="294"/>
      <c r="K195" s="294"/>
      <c r="L195"/>
      <c r="M195"/>
      <c r="N195" s="294"/>
      <c r="O195" s="294"/>
      <c r="P195" s="294"/>
      <c r="Q195" s="294"/>
      <c r="R195" s="294"/>
      <c r="S195" s="294"/>
      <c r="T195" s="294"/>
      <c r="U195" s="296"/>
      <c r="V195" s="296"/>
      <c r="W195" s="296"/>
      <c r="X195" s="296"/>
      <c r="Y195" s="296"/>
      <c r="Z195" s="296"/>
      <c r="AA195"/>
      <c r="AB195"/>
      <c r="AC195"/>
      <c r="AD195"/>
      <c r="AE195"/>
      <c r="AF195"/>
      <c r="AG195"/>
      <c r="AH195"/>
      <c r="AI195"/>
      <c r="AJ195"/>
      <c r="AK195"/>
    </row>
    <row r="196" spans="1:37" s="122" customFormat="1">
      <c r="A196"/>
      <c r="B196"/>
      <c r="C196" s="5"/>
      <c r="D196"/>
      <c r="E196"/>
      <c r="F196" s="5"/>
      <c r="G196"/>
      <c r="H196"/>
      <c r="I196"/>
      <c r="J196" s="294"/>
      <c r="K196" s="294"/>
      <c r="L196"/>
      <c r="M196"/>
      <c r="N196" s="294"/>
      <c r="O196" s="294"/>
      <c r="P196" s="294"/>
      <c r="Q196" s="294"/>
      <c r="R196" s="294"/>
      <c r="S196" s="294"/>
      <c r="T196" s="294"/>
      <c r="U196" s="296"/>
      <c r="V196" s="296"/>
      <c r="W196" s="296"/>
      <c r="X196" s="296"/>
      <c r="Y196" s="296"/>
      <c r="Z196" s="296"/>
      <c r="AA196"/>
      <c r="AB196"/>
      <c r="AC196"/>
      <c r="AD196"/>
      <c r="AE196"/>
      <c r="AF196"/>
      <c r="AG196"/>
      <c r="AH196"/>
      <c r="AI196"/>
      <c r="AJ196"/>
      <c r="AK196"/>
    </row>
    <row r="197" spans="1:37" s="122" customFormat="1">
      <c r="A197"/>
      <c r="B197"/>
      <c r="C197" s="5"/>
      <c r="D197"/>
      <c r="E197"/>
      <c r="F197" s="5"/>
      <c r="G197"/>
      <c r="H197"/>
      <c r="I197"/>
      <c r="J197" s="294"/>
      <c r="K197" s="294"/>
      <c r="L197"/>
      <c r="M197"/>
      <c r="N197" s="294"/>
      <c r="O197" s="294"/>
      <c r="P197" s="294"/>
      <c r="Q197" s="294"/>
      <c r="R197" s="294"/>
      <c r="S197" s="294"/>
      <c r="T197" s="296"/>
      <c r="U197" s="296"/>
      <c r="V197" s="296"/>
      <c r="W197" s="296"/>
      <c r="X197" s="296"/>
      <c r="Y197" s="296"/>
      <c r="Z197" s="296"/>
      <c r="AA197"/>
      <c r="AB197"/>
      <c r="AC197"/>
      <c r="AD197"/>
      <c r="AE197"/>
      <c r="AF197"/>
      <c r="AG197"/>
      <c r="AH197"/>
      <c r="AI197"/>
      <c r="AJ197"/>
      <c r="AK197"/>
    </row>
    <row r="198" spans="1:37" s="122" customFormat="1">
      <c r="A198"/>
      <c r="B198"/>
      <c r="C198" s="5"/>
      <c r="D198"/>
      <c r="E198"/>
      <c r="F198" s="5"/>
      <c r="G198"/>
      <c r="H198"/>
      <c r="I198"/>
      <c r="J198" s="294"/>
      <c r="K198" s="294"/>
      <c r="L198"/>
      <c r="M198"/>
      <c r="N198" s="294"/>
      <c r="O198" s="294"/>
      <c r="P198" s="294"/>
      <c r="Q198" s="294"/>
      <c r="R198" s="294"/>
      <c r="S198" s="294"/>
      <c r="T198" s="296"/>
      <c r="U198" s="296"/>
      <c r="V198" s="296"/>
      <c r="W198" s="296"/>
      <c r="X198" s="296"/>
      <c r="Y198" s="296"/>
      <c r="Z198" s="296"/>
      <c r="AA198"/>
      <c r="AB198"/>
      <c r="AC198"/>
      <c r="AD198"/>
      <c r="AE198"/>
      <c r="AF198"/>
      <c r="AG198"/>
      <c r="AH198"/>
      <c r="AI198"/>
      <c r="AJ198"/>
      <c r="AK198"/>
    </row>
    <row r="199" spans="1:37" s="122" customFormat="1">
      <c r="A199"/>
      <c r="B199"/>
      <c r="C199" s="5"/>
      <c r="D199"/>
      <c r="E199"/>
      <c r="F199" s="5"/>
      <c r="G199"/>
      <c r="H199"/>
      <c r="I199"/>
      <c r="J199" s="294"/>
      <c r="K199" s="294"/>
      <c r="L199"/>
      <c r="M199"/>
      <c r="N199" s="294"/>
      <c r="O199" s="294"/>
      <c r="P199" s="294"/>
      <c r="Q199" s="294"/>
      <c r="R199" s="294"/>
      <c r="S199" s="294"/>
      <c r="T199" s="296"/>
      <c r="U199" s="296"/>
      <c r="V199" s="296"/>
      <c r="W199" s="296"/>
      <c r="X199" s="296"/>
      <c r="Y199" s="296"/>
      <c r="Z199" s="296"/>
      <c r="AA199"/>
      <c r="AB199"/>
      <c r="AC199"/>
      <c r="AD199"/>
      <c r="AE199"/>
      <c r="AF199"/>
      <c r="AG199"/>
      <c r="AH199"/>
      <c r="AI199"/>
      <c r="AJ199"/>
      <c r="AK199"/>
    </row>
    <row r="200" spans="1:37" s="122" customFormat="1">
      <c r="A200"/>
      <c r="B200"/>
      <c r="C200" s="5"/>
      <c r="D200"/>
      <c r="E200"/>
      <c r="F200" s="5"/>
      <c r="G200"/>
      <c r="H200"/>
      <c r="I200"/>
      <c r="J200" s="294"/>
      <c r="K200" s="294"/>
      <c r="L200"/>
      <c r="M200"/>
      <c r="N200" s="294"/>
      <c r="O200" s="294"/>
      <c r="P200" s="294"/>
      <c r="Q200" s="294"/>
      <c r="R200" s="294"/>
      <c r="S200" s="294"/>
      <c r="T200" s="296"/>
      <c r="U200" s="296"/>
      <c r="V200" s="296"/>
      <c r="W200" s="296"/>
      <c r="X200" s="296"/>
      <c r="Y200" s="296"/>
      <c r="Z200" s="296"/>
      <c r="AA200"/>
      <c r="AB200"/>
      <c r="AC200"/>
      <c r="AD200"/>
      <c r="AE200"/>
      <c r="AF200"/>
      <c r="AG200"/>
      <c r="AH200"/>
      <c r="AI200"/>
      <c r="AJ200"/>
      <c r="AK200"/>
    </row>
    <row r="201" spans="1:37" s="122" customFormat="1">
      <c r="A201"/>
      <c r="B201"/>
      <c r="C201" s="5"/>
      <c r="D201"/>
      <c r="E201"/>
      <c r="F201" s="5"/>
      <c r="G201"/>
      <c r="H201"/>
      <c r="I201"/>
      <c r="J201" s="294"/>
      <c r="K201" s="294"/>
      <c r="L201"/>
      <c r="M201"/>
      <c r="N201" s="294"/>
      <c r="O201" s="294"/>
      <c r="P201" s="294"/>
      <c r="Q201" s="294"/>
      <c r="R201" s="294"/>
      <c r="S201" s="294"/>
      <c r="T201" s="296"/>
      <c r="U201" s="296"/>
      <c r="V201" s="296"/>
      <c r="W201" s="296"/>
      <c r="X201" s="296"/>
      <c r="Y201" s="296"/>
      <c r="Z201" s="296"/>
      <c r="AA201"/>
      <c r="AB201"/>
      <c r="AC201"/>
      <c r="AD201"/>
      <c r="AE201"/>
      <c r="AF201"/>
      <c r="AG201"/>
      <c r="AH201"/>
      <c r="AI201"/>
      <c r="AJ201"/>
      <c r="AK201"/>
    </row>
    <row r="202" spans="1:37" s="122" customFormat="1">
      <c r="A202"/>
      <c r="B202"/>
      <c r="C202" s="5"/>
      <c r="D202"/>
      <c r="E202"/>
      <c r="F202" s="5"/>
      <c r="G202"/>
      <c r="H202"/>
      <c r="I202"/>
      <c r="J202" s="294"/>
      <c r="K202" s="294"/>
      <c r="L202"/>
      <c r="M202"/>
      <c r="N202" s="294"/>
      <c r="O202" s="294"/>
      <c r="P202" s="294"/>
      <c r="Q202" s="294"/>
      <c r="R202" s="294"/>
      <c r="S202" s="294"/>
      <c r="T202" s="296"/>
      <c r="U202" s="296"/>
      <c r="V202" s="296"/>
      <c r="W202" s="296"/>
      <c r="X202" s="296"/>
      <c r="Y202" s="296"/>
      <c r="Z202" s="296"/>
      <c r="AA202"/>
      <c r="AB202"/>
      <c r="AC202"/>
      <c r="AD202"/>
      <c r="AE202"/>
      <c r="AF202"/>
      <c r="AG202"/>
      <c r="AH202"/>
      <c r="AI202"/>
      <c r="AJ202"/>
      <c r="AK202"/>
    </row>
    <row r="203" spans="1:37" s="122" customFormat="1">
      <c r="A203"/>
      <c r="B203"/>
      <c r="C203" s="5"/>
      <c r="D203"/>
      <c r="E203"/>
      <c r="F203" s="5"/>
      <c r="G203"/>
      <c r="H203"/>
      <c r="I203"/>
      <c r="J203" s="294"/>
      <c r="K203" s="294"/>
      <c r="L203"/>
      <c r="M203"/>
      <c r="N203" s="294"/>
      <c r="O203" s="294"/>
      <c r="P203" s="294"/>
      <c r="Q203" s="294"/>
      <c r="R203" s="294"/>
      <c r="S203" s="294"/>
      <c r="T203" s="296"/>
      <c r="U203" s="296"/>
      <c r="V203" s="296"/>
      <c r="W203" s="296"/>
      <c r="X203" s="296"/>
      <c r="Y203" s="296"/>
      <c r="Z203" s="296"/>
      <c r="AA203"/>
      <c r="AB203"/>
      <c r="AC203"/>
      <c r="AD203"/>
      <c r="AE203"/>
      <c r="AF203"/>
      <c r="AG203"/>
      <c r="AH203"/>
      <c r="AI203"/>
      <c r="AJ203"/>
      <c r="AK203"/>
    </row>
    <row r="204" spans="1:37" s="122" customFormat="1">
      <c r="A204"/>
      <c r="B204"/>
      <c r="C204" s="5"/>
      <c r="D204"/>
      <c r="E204"/>
      <c r="F204" s="5"/>
      <c r="G204"/>
      <c r="H204"/>
      <c r="I204"/>
      <c r="J204" s="294"/>
      <c r="K204" s="294"/>
      <c r="L204"/>
      <c r="M204"/>
      <c r="N204" s="294"/>
      <c r="O204" s="294"/>
      <c r="P204" s="294"/>
      <c r="Q204" s="294"/>
      <c r="R204" s="294"/>
      <c r="S204" s="294"/>
      <c r="T204" s="296"/>
      <c r="U204" s="296"/>
      <c r="V204" s="296"/>
      <c r="W204" s="296"/>
      <c r="X204" s="296"/>
      <c r="Y204" s="296"/>
      <c r="Z204" s="296"/>
      <c r="AA204"/>
      <c r="AB204"/>
      <c r="AC204"/>
      <c r="AD204"/>
      <c r="AE204"/>
      <c r="AF204"/>
      <c r="AG204"/>
      <c r="AH204"/>
      <c r="AI204"/>
      <c r="AJ204"/>
      <c r="AK204"/>
    </row>
    <row r="205" spans="1:37" s="122" customFormat="1">
      <c r="A205"/>
      <c r="B205"/>
      <c r="C205" s="5"/>
      <c r="D205"/>
      <c r="E205"/>
      <c r="F205" s="5"/>
      <c r="G205"/>
      <c r="H205"/>
      <c r="I205"/>
      <c r="J205" s="294"/>
      <c r="K205" s="294"/>
      <c r="L205"/>
      <c r="M205"/>
      <c r="N205" s="294"/>
      <c r="O205" s="294"/>
      <c r="P205" s="294"/>
      <c r="Q205" s="294"/>
      <c r="R205" s="294"/>
      <c r="S205" s="294"/>
      <c r="T205" s="296"/>
      <c r="U205" s="296"/>
      <c r="V205" s="296"/>
      <c r="W205" s="296"/>
      <c r="X205" s="296"/>
      <c r="Y205" s="296"/>
      <c r="Z205" s="296"/>
      <c r="AA205"/>
      <c r="AB205"/>
      <c r="AC205"/>
      <c r="AD205"/>
      <c r="AE205"/>
      <c r="AF205"/>
      <c r="AG205"/>
      <c r="AH205"/>
      <c r="AI205"/>
      <c r="AJ205"/>
      <c r="AK205"/>
    </row>
    <row r="206" spans="1:37" s="122" customFormat="1">
      <c r="A206"/>
      <c r="B206"/>
      <c r="C206" s="5"/>
      <c r="D206"/>
      <c r="E206"/>
      <c r="F206" s="5"/>
      <c r="G206"/>
      <c r="H206"/>
      <c r="I206"/>
      <c r="J206" s="294"/>
      <c r="K206" s="294"/>
      <c r="L206"/>
      <c r="M206"/>
      <c r="N206" s="294"/>
      <c r="O206" s="294"/>
      <c r="P206" s="294"/>
      <c r="Q206" s="294"/>
      <c r="R206" s="294"/>
      <c r="S206" s="294"/>
      <c r="T206" s="296"/>
      <c r="U206" s="296"/>
      <c r="V206" s="296"/>
      <c r="W206" s="296"/>
      <c r="X206" s="296"/>
      <c r="Y206" s="296"/>
      <c r="Z206" s="296"/>
      <c r="AA206"/>
      <c r="AB206"/>
      <c r="AC206"/>
      <c r="AD206"/>
      <c r="AE206"/>
      <c r="AF206"/>
      <c r="AG206"/>
      <c r="AH206"/>
      <c r="AI206"/>
      <c r="AJ206"/>
      <c r="AK206"/>
    </row>
    <row r="207" spans="1:37" s="122" customFormat="1">
      <c r="A207"/>
      <c r="B207"/>
      <c r="C207" s="5"/>
      <c r="D207"/>
      <c r="E207"/>
      <c r="F207" s="5"/>
      <c r="G207"/>
      <c r="H207"/>
      <c r="I207"/>
      <c r="J207" s="294"/>
      <c r="K207" s="294"/>
      <c r="L207"/>
      <c r="M207"/>
      <c r="N207" s="294"/>
      <c r="O207" s="294"/>
      <c r="P207" s="294"/>
      <c r="Q207" s="294"/>
      <c r="R207" s="294"/>
      <c r="S207" s="294"/>
      <c r="T207" s="296"/>
      <c r="U207" s="296"/>
      <c r="V207" s="296"/>
      <c r="W207" s="296"/>
      <c r="X207" s="296"/>
      <c r="Y207" s="296"/>
      <c r="Z207" s="296"/>
      <c r="AA207"/>
      <c r="AB207"/>
      <c r="AC207"/>
      <c r="AD207"/>
      <c r="AE207"/>
      <c r="AF207"/>
      <c r="AG207"/>
      <c r="AH207"/>
      <c r="AI207"/>
      <c r="AJ207"/>
      <c r="AK207"/>
    </row>
    <row r="208" spans="1:37" s="122" customFormat="1">
      <c r="A208"/>
      <c r="B208"/>
      <c r="C208" s="5"/>
      <c r="D208"/>
      <c r="E208"/>
      <c r="F208" s="5"/>
      <c r="G208"/>
      <c r="H208"/>
      <c r="I208"/>
      <c r="J208" s="294"/>
      <c r="K208" s="294"/>
      <c r="L208"/>
      <c r="M208"/>
      <c r="N208" s="294"/>
      <c r="O208" s="294"/>
      <c r="P208" s="294"/>
      <c r="Q208" s="294"/>
      <c r="R208" s="294"/>
      <c r="S208" s="294"/>
      <c r="T208" s="296"/>
      <c r="U208" s="296"/>
      <c r="V208" s="296"/>
      <c r="W208" s="296"/>
      <c r="X208" s="296"/>
      <c r="Y208" s="296"/>
      <c r="Z208" s="296"/>
      <c r="AA208"/>
      <c r="AB208"/>
      <c r="AC208"/>
      <c r="AD208"/>
      <c r="AE208"/>
      <c r="AF208"/>
      <c r="AG208"/>
      <c r="AH208"/>
      <c r="AI208"/>
      <c r="AJ208"/>
      <c r="AK208"/>
    </row>
    <row r="209" spans="1:37" s="122" customFormat="1">
      <c r="A209"/>
      <c r="B209"/>
      <c r="C209" s="5"/>
      <c r="D209"/>
      <c r="E209"/>
      <c r="F209" s="5"/>
      <c r="G209"/>
      <c r="H209"/>
      <c r="I209"/>
      <c r="J209" s="294"/>
      <c r="K209" s="294"/>
      <c r="L209"/>
      <c r="M209"/>
      <c r="N209" s="294"/>
      <c r="O209" s="294"/>
      <c r="P209" s="294"/>
      <c r="Q209" s="294"/>
      <c r="R209" s="294"/>
      <c r="S209" s="294"/>
      <c r="T209" s="296"/>
      <c r="U209" s="296"/>
      <c r="V209" s="296"/>
      <c r="W209" s="296"/>
      <c r="X209" s="296"/>
      <c r="Y209" s="296"/>
      <c r="Z209" s="296"/>
      <c r="AA209"/>
      <c r="AB209"/>
      <c r="AC209"/>
      <c r="AD209"/>
      <c r="AE209"/>
      <c r="AF209"/>
      <c r="AG209"/>
      <c r="AH209"/>
      <c r="AI209"/>
      <c r="AJ209"/>
      <c r="AK209"/>
    </row>
    <row r="210" spans="1:37" s="122" customFormat="1">
      <c r="A210"/>
      <c r="B210"/>
      <c r="C210" s="5"/>
      <c r="D210"/>
      <c r="E210"/>
      <c r="F210" s="5"/>
      <c r="G210"/>
      <c r="H210"/>
      <c r="I210"/>
      <c r="J210" s="294"/>
      <c r="K210" s="294"/>
      <c r="L210"/>
      <c r="M210"/>
      <c r="N210" s="294"/>
      <c r="O210" s="294"/>
      <c r="P210" s="294"/>
      <c r="Q210" s="294"/>
      <c r="R210" s="294"/>
      <c r="S210" s="294"/>
      <c r="T210" s="296"/>
      <c r="U210" s="296"/>
      <c r="V210" s="296"/>
      <c r="W210" s="296"/>
      <c r="X210" s="296"/>
      <c r="Y210" s="296"/>
      <c r="Z210" s="296"/>
      <c r="AA210"/>
      <c r="AB210"/>
      <c r="AC210"/>
      <c r="AD210"/>
      <c r="AE210"/>
      <c r="AF210"/>
      <c r="AG210"/>
      <c r="AH210"/>
      <c r="AI210"/>
      <c r="AJ210"/>
      <c r="AK210"/>
    </row>
    <row r="211" spans="1:37" s="122" customFormat="1">
      <c r="A211"/>
      <c r="B211"/>
      <c r="C211" s="5"/>
      <c r="D211"/>
      <c r="E211"/>
      <c r="F211" s="5"/>
      <c r="G211"/>
      <c r="H211"/>
      <c r="I211"/>
      <c r="J211" s="294"/>
      <c r="K211" s="294"/>
      <c r="L211"/>
      <c r="M211"/>
      <c r="N211" s="294"/>
      <c r="O211" s="294"/>
      <c r="P211" s="294"/>
      <c r="Q211" s="294"/>
      <c r="R211" s="294"/>
      <c r="S211" s="294"/>
      <c r="T211" s="296"/>
      <c r="U211" s="296"/>
      <c r="V211" s="296"/>
      <c r="W211" s="296"/>
      <c r="X211" s="296"/>
      <c r="Y211" s="296"/>
      <c r="Z211" s="296"/>
      <c r="AA211"/>
      <c r="AB211"/>
      <c r="AC211"/>
      <c r="AD211"/>
      <c r="AE211"/>
      <c r="AF211"/>
      <c r="AG211"/>
      <c r="AH211"/>
      <c r="AI211"/>
      <c r="AJ211"/>
      <c r="AK211"/>
    </row>
    <row r="212" spans="1:37" s="122" customFormat="1">
      <c r="A212"/>
      <c r="B212"/>
      <c r="C212" s="5"/>
      <c r="D212"/>
      <c r="E212"/>
      <c r="F212" s="5"/>
      <c r="G212"/>
      <c r="H212"/>
      <c r="I212"/>
      <c r="J212" s="294"/>
      <c r="K212" s="294"/>
      <c r="L212"/>
      <c r="M212"/>
      <c r="N212" s="294"/>
      <c r="O212" s="294"/>
      <c r="P212" s="294"/>
      <c r="Q212" s="294"/>
      <c r="R212" s="294"/>
      <c r="S212" s="294"/>
      <c r="T212" s="296"/>
      <c r="U212" s="296"/>
      <c r="V212" s="296"/>
      <c r="W212" s="296"/>
      <c r="X212" s="296"/>
      <c r="Y212" s="296"/>
      <c r="Z212" s="296"/>
      <c r="AA212"/>
      <c r="AB212"/>
      <c r="AC212"/>
      <c r="AD212"/>
      <c r="AE212"/>
      <c r="AF212"/>
      <c r="AG212"/>
      <c r="AH212"/>
      <c r="AI212"/>
      <c r="AJ212"/>
      <c r="AK212"/>
    </row>
    <row r="213" spans="1:37" s="122" customFormat="1">
      <c r="A213"/>
      <c r="B213"/>
      <c r="C213" s="5"/>
      <c r="D213"/>
      <c r="E213"/>
      <c r="F213" s="5"/>
      <c r="G213"/>
      <c r="H213"/>
      <c r="I213"/>
      <c r="J213" s="294"/>
      <c r="K213" s="294"/>
      <c r="L213"/>
      <c r="M213"/>
      <c r="N213" s="294"/>
      <c r="O213" s="294"/>
      <c r="P213" s="294"/>
      <c r="Q213" s="294"/>
      <c r="R213" s="294"/>
      <c r="S213" s="294"/>
      <c r="T213" s="296"/>
      <c r="U213" s="296"/>
      <c r="V213" s="296"/>
      <c r="W213" s="296"/>
      <c r="X213" s="296"/>
      <c r="Y213" s="296"/>
      <c r="Z213" s="296"/>
      <c r="AA213"/>
      <c r="AB213"/>
      <c r="AC213"/>
      <c r="AD213"/>
      <c r="AE213"/>
      <c r="AF213"/>
      <c r="AG213"/>
      <c r="AH213"/>
      <c r="AI213"/>
      <c r="AJ213"/>
      <c r="AK213"/>
    </row>
    <row r="214" spans="1:37" s="122" customFormat="1">
      <c r="A214"/>
      <c r="B214"/>
      <c r="C214" s="5"/>
      <c r="D214"/>
      <c r="E214"/>
      <c r="F214" s="5"/>
      <c r="G214"/>
      <c r="H214"/>
      <c r="I214"/>
      <c r="J214" s="294"/>
      <c r="K214" s="294"/>
      <c r="L214"/>
      <c r="M214"/>
      <c r="N214" s="294"/>
      <c r="O214" s="294"/>
      <c r="P214" s="294"/>
      <c r="Q214" s="294"/>
      <c r="R214" s="294"/>
      <c r="S214" s="294"/>
      <c r="T214" s="296"/>
      <c r="U214" s="296"/>
      <c r="V214" s="296"/>
      <c r="W214" s="296"/>
      <c r="X214" s="296"/>
      <c r="Y214" s="296"/>
      <c r="Z214" s="296"/>
      <c r="AA214"/>
      <c r="AB214"/>
      <c r="AC214"/>
      <c r="AD214"/>
      <c r="AE214"/>
      <c r="AF214"/>
      <c r="AG214"/>
      <c r="AH214"/>
      <c r="AI214"/>
      <c r="AJ214"/>
      <c r="AK214"/>
    </row>
    <row r="215" spans="1:37" s="122" customFormat="1">
      <c r="A215"/>
      <c r="B215"/>
      <c r="C215" s="5"/>
      <c r="D215"/>
      <c r="E215"/>
      <c r="F215" s="5"/>
      <c r="G215"/>
      <c r="H215"/>
      <c r="I215"/>
      <c r="J215" s="294"/>
      <c r="K215" s="294"/>
      <c r="L215"/>
      <c r="M215"/>
      <c r="N215" s="294"/>
      <c r="O215" s="294"/>
      <c r="P215" s="294"/>
      <c r="Q215" s="294"/>
      <c r="R215" s="294"/>
      <c r="S215" s="294"/>
      <c r="T215" s="296"/>
      <c r="U215" s="296"/>
      <c r="V215" s="296"/>
      <c r="W215" s="296"/>
      <c r="X215" s="296"/>
      <c r="Y215" s="296"/>
      <c r="Z215" s="296"/>
      <c r="AA215"/>
      <c r="AB215"/>
      <c r="AC215"/>
      <c r="AD215"/>
      <c r="AE215"/>
      <c r="AF215"/>
      <c r="AG215"/>
      <c r="AH215"/>
      <c r="AI215"/>
      <c r="AJ215"/>
      <c r="AK215"/>
    </row>
    <row r="216" spans="1:37" s="122" customFormat="1">
      <c r="A216"/>
      <c r="B216"/>
      <c r="C216" s="5"/>
      <c r="D216"/>
      <c r="E216"/>
      <c r="F216" s="5"/>
      <c r="G216"/>
      <c r="H216"/>
      <c r="I216"/>
      <c r="J216" s="294"/>
      <c r="K216" s="294"/>
      <c r="L216"/>
      <c r="M216"/>
      <c r="N216" s="294"/>
      <c r="O216" s="294"/>
      <c r="P216" s="294"/>
      <c r="Q216" s="294"/>
      <c r="R216" s="294"/>
      <c r="S216" s="294"/>
      <c r="T216" s="296"/>
      <c r="U216" s="296"/>
      <c r="V216" s="296"/>
      <c r="W216" s="296"/>
      <c r="X216" s="296"/>
      <c r="Y216" s="296"/>
      <c r="Z216" s="296"/>
      <c r="AA216"/>
      <c r="AB216"/>
      <c r="AC216"/>
      <c r="AD216"/>
      <c r="AE216"/>
      <c r="AF216"/>
      <c r="AG216"/>
      <c r="AH216"/>
      <c r="AI216"/>
      <c r="AJ216"/>
      <c r="AK216"/>
    </row>
    <row r="217" spans="1:37" s="122" customFormat="1">
      <c r="A217"/>
      <c r="B217"/>
      <c r="C217" s="5"/>
      <c r="D217"/>
      <c r="E217"/>
      <c r="F217" s="5"/>
      <c r="G217"/>
      <c r="H217"/>
      <c r="I217"/>
      <c r="J217" s="294"/>
      <c r="K217" s="294"/>
      <c r="L217"/>
      <c r="M217"/>
      <c r="N217" s="294"/>
      <c r="O217" s="294"/>
      <c r="P217" s="294"/>
      <c r="Q217" s="294"/>
      <c r="R217" s="294"/>
      <c r="S217" s="294"/>
      <c r="T217" s="296"/>
      <c r="U217" s="296"/>
      <c r="V217" s="296"/>
      <c r="W217" s="296"/>
      <c r="X217" s="296"/>
      <c r="Y217" s="296"/>
      <c r="Z217" s="296"/>
      <c r="AA217"/>
      <c r="AB217"/>
      <c r="AC217"/>
      <c r="AD217"/>
      <c r="AE217"/>
      <c r="AF217"/>
      <c r="AG217"/>
      <c r="AH217"/>
      <c r="AI217"/>
      <c r="AJ217"/>
      <c r="AK217"/>
    </row>
    <row r="218" spans="1:37" s="122" customFormat="1">
      <c r="A218"/>
      <c r="B218"/>
      <c r="C218" s="5"/>
      <c r="D218"/>
      <c r="E218"/>
      <c r="F218" s="5"/>
      <c r="G218"/>
      <c r="H218"/>
      <c r="I218"/>
      <c r="J218" s="294"/>
      <c r="K218" s="294"/>
      <c r="L218"/>
      <c r="M218"/>
      <c r="N218" s="294"/>
      <c r="O218" s="294"/>
      <c r="P218" s="294"/>
      <c r="Q218" s="294"/>
      <c r="R218" s="294"/>
      <c r="S218" s="294"/>
      <c r="T218" s="296"/>
      <c r="U218" s="296"/>
      <c r="V218" s="296"/>
      <c r="W218" s="296"/>
      <c r="X218" s="296"/>
      <c r="Y218" s="296"/>
      <c r="Z218" s="296"/>
      <c r="AA218"/>
      <c r="AB218"/>
      <c r="AC218"/>
      <c r="AD218"/>
      <c r="AE218"/>
      <c r="AF218"/>
      <c r="AG218"/>
      <c r="AH218"/>
      <c r="AI218"/>
      <c r="AJ218"/>
      <c r="AK218"/>
    </row>
    <row r="219" spans="1:37" s="122" customFormat="1">
      <c r="A219"/>
      <c r="B219"/>
      <c r="C219" s="5"/>
      <c r="D219"/>
      <c r="E219"/>
      <c r="F219" s="5"/>
      <c r="G219"/>
      <c r="H219"/>
      <c r="I219"/>
      <c r="J219" s="294"/>
      <c r="K219" s="294"/>
      <c r="L219"/>
      <c r="M219"/>
      <c r="N219" s="294"/>
      <c r="O219" s="294"/>
      <c r="P219" s="294"/>
      <c r="Q219" s="294"/>
      <c r="R219" s="294"/>
      <c r="S219" s="296"/>
      <c r="T219" s="296"/>
      <c r="U219" s="296"/>
      <c r="V219" s="296"/>
      <c r="W219" s="296"/>
      <c r="X219" s="296"/>
      <c r="Y219" s="296"/>
      <c r="Z219" s="296"/>
      <c r="AA219"/>
      <c r="AB219"/>
      <c r="AC219"/>
      <c r="AD219"/>
      <c r="AE219"/>
      <c r="AF219"/>
      <c r="AG219"/>
      <c r="AH219"/>
      <c r="AI219"/>
      <c r="AJ219"/>
      <c r="AK219"/>
    </row>
    <row r="220" spans="1:37" s="122" customFormat="1">
      <c r="A220"/>
      <c r="B220"/>
      <c r="C220" s="5"/>
      <c r="D220"/>
      <c r="E220"/>
      <c r="F220" s="5"/>
      <c r="G220"/>
      <c r="H220"/>
      <c r="I220"/>
      <c r="J220" s="294"/>
      <c r="K220" s="294"/>
      <c r="L220"/>
      <c r="M220"/>
      <c r="N220" s="294"/>
      <c r="O220" s="294"/>
      <c r="P220" s="294"/>
      <c r="Q220" s="294"/>
      <c r="R220" s="294"/>
      <c r="S220" s="296"/>
      <c r="T220" s="296"/>
      <c r="U220" s="296"/>
      <c r="V220" s="296"/>
      <c r="W220" s="296"/>
      <c r="X220" s="296"/>
      <c r="Y220" s="296"/>
      <c r="Z220" s="296"/>
      <c r="AA220"/>
      <c r="AB220"/>
      <c r="AC220"/>
      <c r="AD220"/>
      <c r="AE220"/>
      <c r="AF220"/>
      <c r="AG220"/>
      <c r="AH220"/>
      <c r="AI220"/>
      <c r="AJ220"/>
      <c r="AK220"/>
    </row>
    <row r="221" spans="1:37" s="122" customFormat="1">
      <c r="A221"/>
      <c r="B221"/>
      <c r="C221" s="5"/>
      <c r="D221"/>
      <c r="E221"/>
      <c r="F221" s="5"/>
      <c r="G221"/>
      <c r="H221"/>
      <c r="I221"/>
      <c r="J221" s="294"/>
      <c r="K221" s="294"/>
      <c r="L221"/>
      <c r="M221"/>
      <c r="N221" s="294"/>
      <c r="O221" s="294"/>
      <c r="P221" s="294"/>
      <c r="Q221" s="294"/>
      <c r="R221" s="294"/>
      <c r="S221" s="296"/>
      <c r="T221" s="296"/>
      <c r="U221" s="296"/>
      <c r="V221" s="296"/>
      <c r="W221" s="296"/>
      <c r="X221" s="296"/>
      <c r="Y221" s="296"/>
      <c r="Z221" s="296"/>
      <c r="AA221"/>
      <c r="AB221"/>
      <c r="AC221"/>
      <c r="AD221"/>
      <c r="AE221"/>
      <c r="AF221"/>
      <c r="AG221"/>
      <c r="AH221"/>
      <c r="AI221"/>
      <c r="AJ221"/>
      <c r="AK221"/>
    </row>
    <row r="222" spans="1:37" s="122" customFormat="1">
      <c r="A222"/>
      <c r="B222"/>
      <c r="C222" s="5"/>
      <c r="D222"/>
      <c r="E222"/>
      <c r="F222" s="5"/>
      <c r="G222"/>
      <c r="H222"/>
      <c r="I222"/>
      <c r="J222" s="294"/>
      <c r="K222" s="294"/>
      <c r="L222"/>
      <c r="M222"/>
      <c r="N222" s="294"/>
      <c r="O222" s="294"/>
      <c r="P222" s="294"/>
      <c r="Q222" s="294"/>
      <c r="R222" s="294"/>
      <c r="S222" s="296"/>
      <c r="T222" s="296"/>
      <c r="U222" s="296"/>
      <c r="V222" s="296"/>
      <c r="W222" s="296"/>
      <c r="X222" s="296"/>
      <c r="Y222" s="296"/>
      <c r="Z222" s="296"/>
      <c r="AA222"/>
      <c r="AB222"/>
      <c r="AC222"/>
      <c r="AD222"/>
      <c r="AE222"/>
      <c r="AF222"/>
      <c r="AG222"/>
      <c r="AH222"/>
      <c r="AI222"/>
      <c r="AJ222"/>
      <c r="AK222"/>
    </row>
    <row r="223" spans="1:37" s="122" customFormat="1">
      <c r="A223"/>
      <c r="B223"/>
      <c r="C223" s="5"/>
      <c r="D223"/>
      <c r="E223"/>
      <c r="F223" s="5"/>
      <c r="G223"/>
      <c r="H223"/>
      <c r="I223"/>
      <c r="J223" s="294"/>
      <c r="K223" s="294"/>
      <c r="L223"/>
      <c r="M223"/>
      <c r="N223" s="294"/>
      <c r="O223" s="294"/>
      <c r="P223" s="294"/>
      <c r="Q223" s="294"/>
      <c r="R223" s="294"/>
      <c r="S223" s="296"/>
      <c r="T223" s="296"/>
      <c r="U223" s="296"/>
      <c r="V223" s="296"/>
      <c r="W223" s="296"/>
      <c r="X223" s="296"/>
      <c r="Y223" s="296"/>
      <c r="Z223" s="296"/>
      <c r="AA223"/>
      <c r="AB223"/>
      <c r="AC223"/>
      <c r="AD223"/>
      <c r="AE223"/>
      <c r="AF223"/>
      <c r="AG223"/>
      <c r="AH223"/>
      <c r="AI223"/>
      <c r="AJ223"/>
      <c r="AK223"/>
    </row>
    <row r="224" spans="1:37" s="122" customFormat="1">
      <c r="A224"/>
      <c r="B224"/>
      <c r="C224" s="5"/>
      <c r="D224"/>
      <c r="E224"/>
      <c r="F224" s="5"/>
      <c r="G224"/>
      <c r="H224"/>
      <c r="I224"/>
      <c r="J224" s="294"/>
      <c r="K224" s="294"/>
      <c r="L224"/>
      <c r="M224"/>
      <c r="N224" s="294"/>
      <c r="O224" s="294"/>
      <c r="P224" s="294"/>
      <c r="Q224" s="294"/>
      <c r="R224" s="294"/>
      <c r="S224" s="296"/>
      <c r="T224" s="296"/>
      <c r="U224" s="296"/>
      <c r="V224" s="296"/>
      <c r="W224" s="296"/>
      <c r="X224" s="296"/>
      <c r="Y224" s="296"/>
      <c r="Z224" s="296"/>
      <c r="AA224"/>
      <c r="AB224"/>
      <c r="AC224"/>
      <c r="AD224"/>
      <c r="AE224"/>
      <c r="AF224"/>
      <c r="AG224"/>
      <c r="AH224"/>
      <c r="AI224"/>
      <c r="AJ224"/>
      <c r="AK224"/>
    </row>
    <row r="225" spans="1:37" s="122" customFormat="1">
      <c r="A225"/>
      <c r="B225"/>
      <c r="C225" s="5"/>
      <c r="D225"/>
      <c r="E225"/>
      <c r="F225" s="5"/>
      <c r="G225"/>
      <c r="H225"/>
      <c r="I225"/>
      <c r="J225" s="294"/>
      <c r="K225" s="294"/>
      <c r="L225"/>
      <c r="M225"/>
      <c r="N225" s="294"/>
      <c r="O225" s="294"/>
      <c r="P225" s="294"/>
      <c r="Q225" s="294"/>
      <c r="R225" s="294"/>
      <c r="S225" s="296"/>
      <c r="T225" s="296"/>
      <c r="U225" s="296"/>
      <c r="V225" s="296"/>
      <c r="W225" s="296"/>
      <c r="X225" s="296"/>
      <c r="Y225" s="296"/>
      <c r="Z225" s="296"/>
      <c r="AA225"/>
      <c r="AB225"/>
      <c r="AC225"/>
      <c r="AD225"/>
      <c r="AE225"/>
      <c r="AF225"/>
      <c r="AG225"/>
      <c r="AH225"/>
      <c r="AI225"/>
      <c r="AJ225"/>
      <c r="AK225"/>
    </row>
    <row r="226" spans="1:37" s="122" customFormat="1">
      <c r="A226"/>
      <c r="B226"/>
      <c r="C226" s="5"/>
      <c r="D226"/>
      <c r="E226"/>
      <c r="F226" s="5"/>
      <c r="G226"/>
      <c r="H226"/>
      <c r="I226"/>
      <c r="J226" s="294"/>
      <c r="K226" s="294"/>
      <c r="L226"/>
      <c r="M226"/>
      <c r="N226" s="294"/>
      <c r="O226" s="294"/>
      <c r="P226" s="294"/>
      <c r="Q226" s="294"/>
      <c r="R226" s="294"/>
      <c r="S226" s="296"/>
      <c r="T226" s="296"/>
      <c r="U226" s="296"/>
      <c r="V226" s="296"/>
      <c r="W226" s="296"/>
      <c r="X226" s="296"/>
      <c r="Y226" s="296"/>
      <c r="Z226" s="296"/>
      <c r="AA226"/>
      <c r="AB226"/>
      <c r="AC226"/>
      <c r="AD226"/>
      <c r="AE226"/>
      <c r="AF226"/>
      <c r="AG226"/>
      <c r="AH226"/>
      <c r="AI226"/>
      <c r="AJ226"/>
      <c r="AK226"/>
    </row>
    <row r="227" spans="1:37" s="122" customFormat="1">
      <c r="A227"/>
      <c r="B227"/>
      <c r="C227" s="5"/>
      <c r="D227"/>
      <c r="E227"/>
      <c r="F227" s="5"/>
      <c r="G227"/>
      <c r="H227"/>
      <c r="I227"/>
      <c r="J227" s="294"/>
      <c r="K227" s="294"/>
      <c r="L227"/>
      <c r="M227"/>
      <c r="N227" s="294"/>
      <c r="O227" s="294"/>
      <c r="P227" s="294"/>
      <c r="Q227" s="294"/>
      <c r="R227" s="294"/>
      <c r="S227" s="296"/>
      <c r="T227" s="296"/>
      <c r="U227" s="296"/>
      <c r="V227" s="296"/>
      <c r="W227" s="296"/>
      <c r="X227" s="296"/>
      <c r="Y227" s="296"/>
      <c r="Z227" s="296"/>
      <c r="AA227"/>
      <c r="AB227"/>
      <c r="AC227"/>
      <c r="AD227"/>
      <c r="AE227"/>
      <c r="AF227"/>
      <c r="AG227"/>
      <c r="AH227"/>
      <c r="AI227"/>
      <c r="AJ227"/>
      <c r="AK227"/>
    </row>
    <row r="228" spans="1:37" s="122" customFormat="1">
      <c r="A228"/>
      <c r="B228"/>
      <c r="C228" s="5"/>
      <c r="D228"/>
      <c r="E228"/>
      <c r="F228" s="5"/>
      <c r="G228"/>
      <c r="H228"/>
      <c r="I228"/>
      <c r="J228" s="294"/>
      <c r="K228" s="294"/>
      <c r="L228"/>
      <c r="M228"/>
      <c r="N228" s="294"/>
      <c r="O228" s="294"/>
      <c r="P228" s="294"/>
      <c r="Q228" s="294"/>
      <c r="R228" s="294"/>
      <c r="S228" s="296"/>
      <c r="T228" s="296"/>
      <c r="U228" s="296"/>
      <c r="V228" s="296"/>
      <c r="W228" s="296"/>
      <c r="X228" s="296"/>
      <c r="Y228" s="296"/>
      <c r="Z228" s="296"/>
      <c r="AA228"/>
      <c r="AB228"/>
      <c r="AC228"/>
      <c r="AD228"/>
      <c r="AE228"/>
      <c r="AF228"/>
      <c r="AG228"/>
      <c r="AH228"/>
      <c r="AI228"/>
      <c r="AJ228"/>
      <c r="AK228"/>
    </row>
    <row r="229" spans="1:37" s="122" customFormat="1">
      <c r="A229"/>
      <c r="B229"/>
      <c r="C229" s="5"/>
      <c r="D229"/>
      <c r="E229"/>
      <c r="F229" s="5"/>
      <c r="G229"/>
      <c r="H229"/>
      <c r="I229"/>
      <c r="J229" s="294"/>
      <c r="K229" s="294"/>
      <c r="L229"/>
      <c r="M229"/>
      <c r="N229" s="294"/>
      <c r="O229" s="294"/>
      <c r="P229" s="294"/>
      <c r="Q229" s="294"/>
      <c r="R229" s="294"/>
      <c r="S229" s="296"/>
      <c r="T229" s="296"/>
      <c r="U229" s="296"/>
      <c r="V229" s="296"/>
      <c r="W229" s="296"/>
      <c r="X229" s="296"/>
      <c r="Y229" s="296"/>
      <c r="Z229" s="296"/>
      <c r="AA229"/>
      <c r="AB229"/>
      <c r="AC229"/>
      <c r="AD229"/>
      <c r="AE229"/>
      <c r="AF229"/>
      <c r="AG229"/>
      <c r="AH229"/>
      <c r="AI229"/>
      <c r="AJ229"/>
      <c r="AK229"/>
    </row>
    <row r="230" spans="1:37" s="122" customFormat="1">
      <c r="A230"/>
      <c r="B230"/>
      <c r="C230" s="5"/>
      <c r="D230"/>
      <c r="E230"/>
      <c r="F230" s="5"/>
      <c r="G230"/>
      <c r="H230"/>
      <c r="I230"/>
      <c r="J230" s="294"/>
      <c r="K230" s="294"/>
      <c r="L230"/>
      <c r="M230"/>
      <c r="N230" s="294"/>
      <c r="O230" s="294"/>
      <c r="P230" s="294"/>
      <c r="Q230" s="294"/>
      <c r="R230" s="294"/>
      <c r="S230" s="296"/>
      <c r="T230" s="296"/>
      <c r="U230" s="296"/>
      <c r="V230" s="296"/>
      <c r="W230" s="296"/>
      <c r="X230" s="296"/>
      <c r="Y230" s="296"/>
      <c r="Z230" s="296"/>
      <c r="AA230"/>
      <c r="AB230"/>
      <c r="AC230"/>
      <c r="AD230"/>
      <c r="AE230"/>
      <c r="AF230"/>
      <c r="AG230"/>
      <c r="AH230"/>
      <c r="AI230"/>
      <c r="AJ230"/>
      <c r="AK230"/>
    </row>
    <row r="231" spans="1:37" s="122" customFormat="1">
      <c r="A231"/>
      <c r="B231"/>
      <c r="C231" s="5"/>
      <c r="D231"/>
      <c r="E231"/>
      <c r="F231" s="5"/>
      <c r="G231"/>
      <c r="H231"/>
      <c r="I231"/>
      <c r="J231" s="294"/>
      <c r="K231" s="294"/>
      <c r="L231"/>
      <c r="M231"/>
      <c r="N231" s="294"/>
      <c r="O231" s="294"/>
      <c r="P231" s="294"/>
      <c r="Q231" s="294"/>
      <c r="R231" s="294"/>
      <c r="S231" s="296"/>
      <c r="T231" s="296"/>
      <c r="U231" s="296"/>
      <c r="V231" s="296"/>
      <c r="W231" s="296"/>
      <c r="X231" s="296"/>
      <c r="Y231" s="296"/>
      <c r="Z231" s="296"/>
      <c r="AA231"/>
      <c r="AB231"/>
      <c r="AC231"/>
      <c r="AD231"/>
      <c r="AE231"/>
      <c r="AF231"/>
      <c r="AG231"/>
      <c r="AH231"/>
      <c r="AI231"/>
      <c r="AJ231"/>
      <c r="AK231"/>
    </row>
    <row r="232" spans="1:37" s="122" customFormat="1">
      <c r="A232"/>
      <c r="B232"/>
      <c r="C232" s="5"/>
      <c r="D232"/>
      <c r="E232"/>
      <c r="F232" s="5"/>
      <c r="G232"/>
      <c r="H232"/>
      <c r="I232"/>
      <c r="J232" s="294"/>
      <c r="K232" s="294"/>
      <c r="L232"/>
      <c r="M232"/>
      <c r="N232" s="294"/>
      <c r="O232" s="294"/>
      <c r="P232" s="294"/>
      <c r="Q232" s="294"/>
      <c r="R232" s="294"/>
      <c r="S232" s="296"/>
      <c r="T232" s="296"/>
      <c r="U232" s="296"/>
      <c r="V232" s="296"/>
      <c r="W232" s="296"/>
      <c r="X232" s="296"/>
      <c r="Y232" s="296"/>
      <c r="Z232" s="296"/>
      <c r="AA232"/>
      <c r="AB232"/>
      <c r="AC232"/>
      <c r="AD232"/>
      <c r="AE232"/>
      <c r="AF232"/>
      <c r="AG232"/>
      <c r="AH232"/>
      <c r="AI232"/>
      <c r="AJ232"/>
      <c r="AK232"/>
    </row>
    <row r="233" spans="1:37" s="122" customFormat="1">
      <c r="A233"/>
      <c r="B233"/>
      <c r="C233" s="5"/>
      <c r="D233"/>
      <c r="E233"/>
      <c r="F233" s="5"/>
      <c r="G233"/>
      <c r="H233"/>
      <c r="I233"/>
      <c r="J233" s="294"/>
      <c r="K233" s="294"/>
      <c r="L233"/>
      <c r="M233"/>
      <c r="N233" s="294"/>
      <c r="O233" s="294"/>
      <c r="P233" s="294"/>
      <c r="Q233" s="294"/>
      <c r="R233" s="294"/>
      <c r="S233" s="296"/>
      <c r="T233" s="296"/>
      <c r="U233" s="296"/>
      <c r="V233" s="296"/>
      <c r="W233" s="296"/>
      <c r="X233" s="296"/>
      <c r="Y233" s="296"/>
      <c r="Z233" s="296"/>
      <c r="AA233"/>
      <c r="AB233"/>
      <c r="AC233"/>
      <c r="AD233"/>
      <c r="AE233"/>
      <c r="AF233"/>
      <c r="AG233"/>
      <c r="AH233"/>
      <c r="AI233"/>
      <c r="AJ233"/>
      <c r="AK233"/>
    </row>
    <row r="234" spans="1:37" s="122" customFormat="1">
      <c r="A234"/>
      <c r="B234"/>
      <c r="C234" s="5"/>
      <c r="D234"/>
      <c r="E234"/>
      <c r="F234" s="5"/>
      <c r="G234"/>
      <c r="H234"/>
      <c r="I234"/>
      <c r="J234" s="294"/>
      <c r="K234" s="294"/>
      <c r="L234"/>
      <c r="M234"/>
      <c r="N234" s="294"/>
      <c r="O234" s="294"/>
      <c r="P234" s="294"/>
      <c r="Q234" s="294"/>
      <c r="R234" s="294"/>
      <c r="S234" s="296"/>
      <c r="T234" s="296"/>
      <c r="U234" s="296"/>
      <c r="V234" s="296"/>
      <c r="W234" s="296"/>
      <c r="X234" s="296"/>
      <c r="Y234" s="296"/>
      <c r="Z234" s="296"/>
      <c r="AA234"/>
      <c r="AB234"/>
      <c r="AC234"/>
      <c r="AD234"/>
      <c r="AE234"/>
      <c r="AF234"/>
      <c r="AG234"/>
      <c r="AH234"/>
      <c r="AI234"/>
      <c r="AJ234"/>
      <c r="AK234"/>
    </row>
    <row r="235" spans="1:37" s="122" customFormat="1">
      <c r="A235"/>
      <c r="B235"/>
      <c r="C235" s="5"/>
      <c r="D235"/>
      <c r="E235"/>
      <c r="F235" s="5"/>
      <c r="G235"/>
      <c r="H235"/>
      <c r="I235"/>
      <c r="J235" s="294"/>
      <c r="K235" s="294"/>
      <c r="L235"/>
      <c r="M235"/>
      <c r="N235" s="294"/>
      <c r="O235" s="294"/>
      <c r="P235" s="294"/>
      <c r="Q235" s="294"/>
      <c r="R235" s="294"/>
      <c r="S235" s="296"/>
      <c r="T235" s="296"/>
      <c r="U235" s="296"/>
      <c r="V235" s="296"/>
      <c r="W235" s="296"/>
      <c r="X235" s="296"/>
      <c r="Y235" s="296"/>
      <c r="Z235" s="296"/>
      <c r="AA235"/>
      <c r="AB235"/>
      <c r="AC235"/>
      <c r="AD235"/>
      <c r="AE235"/>
      <c r="AF235"/>
      <c r="AG235"/>
      <c r="AH235"/>
      <c r="AI235"/>
      <c r="AJ235"/>
      <c r="AK235"/>
    </row>
    <row r="236" spans="1:37" s="122" customFormat="1">
      <c r="A236"/>
      <c r="B236"/>
      <c r="C236" s="5"/>
      <c r="D236"/>
      <c r="E236"/>
      <c r="F236" s="5"/>
      <c r="G236"/>
      <c r="H236"/>
      <c r="I236"/>
      <c r="J236" s="294"/>
      <c r="K236" s="294"/>
      <c r="L236"/>
      <c r="M236"/>
      <c r="N236" s="294"/>
      <c r="O236" s="294"/>
      <c r="P236" s="294"/>
      <c r="Q236" s="294"/>
      <c r="R236" s="294"/>
      <c r="S236" s="296"/>
      <c r="T236" s="296"/>
      <c r="U236" s="296"/>
      <c r="V236" s="296"/>
      <c r="W236" s="296"/>
      <c r="X236" s="296"/>
      <c r="Y236" s="296"/>
      <c r="Z236" s="296"/>
      <c r="AA236"/>
      <c r="AB236"/>
      <c r="AC236"/>
      <c r="AD236"/>
      <c r="AE236"/>
      <c r="AF236"/>
      <c r="AG236"/>
      <c r="AH236"/>
      <c r="AI236"/>
      <c r="AJ236"/>
      <c r="AK236"/>
    </row>
    <row r="237" spans="1:37" s="122" customFormat="1">
      <c r="A237"/>
      <c r="B237"/>
      <c r="C237" s="5"/>
      <c r="D237"/>
      <c r="E237"/>
      <c r="F237" s="5"/>
      <c r="G237"/>
      <c r="H237"/>
      <c r="I237"/>
      <c r="J237" s="294"/>
      <c r="K237" s="294"/>
      <c r="L237"/>
      <c r="M237"/>
      <c r="N237" s="294"/>
      <c r="O237" s="294"/>
      <c r="P237" s="294"/>
      <c r="Q237" s="294"/>
      <c r="R237" s="294"/>
      <c r="S237" s="296"/>
      <c r="T237" s="296"/>
      <c r="U237" s="296"/>
      <c r="V237" s="296"/>
      <c r="W237" s="296"/>
      <c r="X237" s="296"/>
      <c r="Y237" s="296"/>
      <c r="Z237" s="296"/>
      <c r="AA237"/>
      <c r="AB237"/>
      <c r="AC237"/>
      <c r="AD237"/>
      <c r="AE237"/>
      <c r="AF237"/>
      <c r="AG237"/>
      <c r="AH237"/>
      <c r="AI237"/>
      <c r="AJ237"/>
      <c r="AK237"/>
    </row>
    <row r="238" spans="1:37" s="122" customFormat="1">
      <c r="A238"/>
      <c r="B238"/>
      <c r="C238" s="5"/>
      <c r="D238"/>
      <c r="E238"/>
      <c r="F238" s="5"/>
      <c r="G238"/>
      <c r="H238"/>
      <c r="I238"/>
      <c r="J238" s="294"/>
      <c r="K238" s="294"/>
      <c r="L238"/>
      <c r="M238"/>
      <c r="N238" s="294"/>
      <c r="O238" s="294"/>
      <c r="P238" s="294"/>
      <c r="Q238" s="294"/>
      <c r="R238" s="294"/>
      <c r="S238" s="296"/>
      <c r="T238" s="296"/>
      <c r="U238" s="296"/>
      <c r="V238" s="296"/>
      <c r="W238" s="296"/>
      <c r="X238" s="296"/>
      <c r="Y238" s="296"/>
      <c r="Z238" s="296"/>
      <c r="AA238"/>
      <c r="AB238"/>
      <c r="AC238"/>
      <c r="AD238"/>
      <c r="AE238"/>
      <c r="AF238"/>
      <c r="AG238"/>
      <c r="AH238"/>
      <c r="AI238"/>
      <c r="AJ238"/>
      <c r="AK238"/>
    </row>
    <row r="239" spans="1:37" s="122" customFormat="1">
      <c r="A239"/>
      <c r="B239"/>
      <c r="C239" s="5"/>
      <c r="D239"/>
      <c r="E239"/>
      <c r="F239" s="5"/>
      <c r="G239"/>
      <c r="H239"/>
      <c r="I239"/>
      <c r="J239" s="294"/>
      <c r="K239" s="294"/>
      <c r="L239"/>
      <c r="M239"/>
      <c r="N239" s="294"/>
      <c r="O239" s="294"/>
      <c r="P239" s="294"/>
      <c r="Q239" s="294"/>
      <c r="R239" s="294"/>
      <c r="S239" s="296"/>
      <c r="T239" s="296"/>
      <c r="U239" s="296"/>
      <c r="V239" s="296"/>
      <c r="W239" s="296"/>
      <c r="X239" s="296"/>
      <c r="Y239" s="296"/>
      <c r="Z239" s="296"/>
      <c r="AA239"/>
      <c r="AB239"/>
      <c r="AC239"/>
      <c r="AD239"/>
      <c r="AE239"/>
      <c r="AF239"/>
      <c r="AG239"/>
      <c r="AH239"/>
      <c r="AI239"/>
      <c r="AJ239"/>
      <c r="AK239"/>
    </row>
    <row r="240" spans="1:37" s="122" customFormat="1">
      <c r="A240"/>
      <c r="B240"/>
      <c r="C240" s="5"/>
      <c r="D240"/>
      <c r="E240"/>
      <c r="F240" s="5"/>
      <c r="G240"/>
      <c r="H240"/>
      <c r="I240"/>
      <c r="J240" s="294"/>
      <c r="K240" s="294"/>
      <c r="L240"/>
      <c r="M240"/>
      <c r="N240" s="294"/>
      <c r="O240" s="294"/>
      <c r="P240" s="294"/>
      <c r="Q240" s="294"/>
      <c r="R240" s="294"/>
      <c r="S240" s="296"/>
      <c r="T240" s="296"/>
      <c r="U240" s="296"/>
      <c r="V240" s="296"/>
      <c r="W240" s="296"/>
      <c r="X240" s="296"/>
      <c r="Y240" s="296"/>
      <c r="Z240" s="296"/>
      <c r="AA240"/>
      <c r="AB240"/>
      <c r="AC240"/>
      <c r="AD240"/>
      <c r="AE240"/>
      <c r="AF240"/>
      <c r="AG240"/>
      <c r="AH240"/>
      <c r="AI240"/>
      <c r="AJ240"/>
      <c r="AK240"/>
    </row>
    <row r="241" spans="1:37" s="122" customFormat="1">
      <c r="A241"/>
      <c r="B241"/>
      <c r="C241" s="5"/>
      <c r="D241"/>
      <c r="E241"/>
      <c r="F241" s="5"/>
      <c r="G241"/>
      <c r="H241"/>
      <c r="I241"/>
      <c r="J241" s="294"/>
      <c r="K241" s="294"/>
      <c r="L241"/>
      <c r="M241"/>
      <c r="N241" s="294"/>
      <c r="O241" s="294"/>
      <c r="P241" s="294"/>
      <c r="Q241" s="294"/>
      <c r="R241" s="294"/>
      <c r="S241" s="296"/>
      <c r="T241" s="296"/>
      <c r="U241" s="296"/>
      <c r="V241" s="296"/>
      <c r="W241" s="296"/>
      <c r="X241" s="296"/>
      <c r="Y241" s="296"/>
      <c r="Z241" s="296"/>
      <c r="AA241"/>
      <c r="AB241"/>
      <c r="AC241"/>
      <c r="AD241"/>
      <c r="AE241"/>
      <c r="AF241"/>
      <c r="AG241"/>
      <c r="AH241"/>
      <c r="AI241"/>
      <c r="AJ241"/>
      <c r="AK241"/>
    </row>
    <row r="242" spans="1:37" s="122" customFormat="1">
      <c r="A242"/>
      <c r="B242"/>
      <c r="C242" s="5"/>
      <c r="D242"/>
      <c r="E242"/>
      <c r="F242" s="5"/>
      <c r="G242"/>
      <c r="H242"/>
      <c r="I242"/>
      <c r="J242" s="294"/>
      <c r="K242" s="294"/>
      <c r="L242"/>
      <c r="M242"/>
      <c r="N242" s="294"/>
      <c r="O242" s="294"/>
      <c r="P242" s="294"/>
      <c r="Q242" s="294"/>
      <c r="R242" s="294"/>
      <c r="S242" s="296"/>
      <c r="T242" s="296"/>
      <c r="U242" s="296"/>
      <c r="V242" s="296"/>
      <c r="W242" s="296"/>
      <c r="X242" s="296"/>
      <c r="Y242" s="296"/>
      <c r="Z242" s="296"/>
      <c r="AA242"/>
      <c r="AB242"/>
      <c r="AC242"/>
      <c r="AD242"/>
      <c r="AE242"/>
      <c r="AF242"/>
      <c r="AG242"/>
      <c r="AH242"/>
      <c r="AI242"/>
      <c r="AJ242"/>
      <c r="AK242"/>
    </row>
    <row r="243" spans="1:37" s="122" customFormat="1">
      <c r="A243"/>
      <c r="B243"/>
      <c r="C243" s="5"/>
      <c r="D243"/>
      <c r="E243"/>
      <c r="F243" s="5"/>
      <c r="G243"/>
      <c r="H243"/>
      <c r="I243"/>
      <c r="J243" s="294"/>
      <c r="K243" s="294"/>
      <c r="L243"/>
      <c r="M243"/>
      <c r="N243" s="294"/>
      <c r="O243" s="294"/>
      <c r="P243" s="294"/>
      <c r="Q243" s="294"/>
      <c r="R243" s="294"/>
      <c r="S243" s="296"/>
      <c r="T243" s="296"/>
      <c r="U243" s="296"/>
      <c r="V243" s="296"/>
      <c r="W243" s="296"/>
      <c r="X243" s="296"/>
      <c r="Y243" s="296"/>
      <c r="Z243" s="296"/>
      <c r="AA243"/>
      <c r="AB243"/>
      <c r="AC243"/>
      <c r="AD243"/>
      <c r="AE243"/>
      <c r="AF243"/>
      <c r="AG243"/>
      <c r="AH243"/>
      <c r="AI243"/>
      <c r="AJ243"/>
      <c r="AK243"/>
    </row>
    <row r="244" spans="1:37" s="122" customFormat="1">
      <c r="A244"/>
      <c r="B244"/>
      <c r="C244" s="5"/>
      <c r="D244"/>
      <c r="E244"/>
      <c r="F244" s="5"/>
      <c r="G244"/>
      <c r="H244"/>
      <c r="I244"/>
      <c r="J244" s="294"/>
      <c r="K244" s="294"/>
      <c r="L244"/>
      <c r="M244"/>
      <c r="N244" s="294"/>
      <c r="O244" s="294"/>
      <c r="P244" s="294"/>
      <c r="Q244" s="294"/>
      <c r="R244" s="294"/>
      <c r="S244" s="296"/>
      <c r="T244" s="296"/>
      <c r="U244" s="296"/>
      <c r="V244" s="296"/>
      <c r="W244" s="296"/>
      <c r="X244" s="296"/>
      <c r="Y244" s="296"/>
      <c r="Z244" s="296"/>
      <c r="AA244"/>
      <c r="AB244"/>
      <c r="AC244"/>
      <c r="AD244"/>
      <c r="AE244"/>
      <c r="AF244"/>
      <c r="AG244"/>
      <c r="AH244"/>
      <c r="AI244"/>
      <c r="AJ244"/>
      <c r="AK244"/>
    </row>
    <row r="245" spans="1:37" s="122" customFormat="1">
      <c r="A245"/>
      <c r="B245"/>
      <c r="C245" s="5"/>
      <c r="D245"/>
      <c r="E245"/>
      <c r="F245" s="5"/>
      <c r="G245"/>
      <c r="H245"/>
      <c r="I245"/>
      <c r="J245" s="294"/>
      <c r="K245" s="294"/>
      <c r="L245"/>
      <c r="M245"/>
      <c r="N245" s="294"/>
      <c r="O245" s="294"/>
      <c r="P245" s="294"/>
      <c r="Q245" s="294"/>
      <c r="R245" s="294"/>
      <c r="S245" s="296"/>
      <c r="T245" s="296"/>
      <c r="U245" s="296"/>
      <c r="V245" s="296"/>
      <c r="W245" s="296"/>
      <c r="X245" s="296"/>
      <c r="Y245" s="296"/>
      <c r="Z245" s="296"/>
      <c r="AA245"/>
      <c r="AB245"/>
      <c r="AC245"/>
      <c r="AD245"/>
      <c r="AE245"/>
      <c r="AF245"/>
      <c r="AG245"/>
      <c r="AH245"/>
      <c r="AI245"/>
      <c r="AJ245"/>
      <c r="AK245"/>
    </row>
    <row r="246" spans="1:37" s="122" customFormat="1">
      <c r="A246"/>
      <c r="B246"/>
      <c r="C246" s="5"/>
      <c r="D246"/>
      <c r="E246"/>
      <c r="F246" s="5"/>
      <c r="G246"/>
      <c r="H246"/>
      <c r="I246"/>
      <c r="J246" s="294"/>
      <c r="K246" s="294"/>
      <c r="L246"/>
      <c r="M246"/>
      <c r="N246" s="294"/>
      <c r="O246" s="294"/>
      <c r="P246" s="294"/>
      <c r="Q246" s="294"/>
      <c r="R246" s="294"/>
      <c r="S246" s="296"/>
      <c r="T246" s="296"/>
      <c r="U246" s="296"/>
      <c r="V246" s="296"/>
      <c r="W246" s="296"/>
      <c r="X246" s="296"/>
      <c r="Y246" s="296"/>
      <c r="Z246" s="296"/>
      <c r="AA246"/>
      <c r="AB246"/>
      <c r="AC246"/>
      <c r="AD246"/>
      <c r="AE246"/>
      <c r="AF246"/>
      <c r="AG246"/>
      <c r="AH246"/>
      <c r="AI246"/>
      <c r="AJ246"/>
      <c r="AK246"/>
    </row>
    <row r="247" spans="1:37" s="122" customFormat="1">
      <c r="A247"/>
      <c r="B247"/>
      <c r="C247" s="5"/>
      <c r="D247"/>
      <c r="E247"/>
      <c r="F247" s="5"/>
      <c r="G247"/>
      <c r="H247"/>
      <c r="I247"/>
      <c r="J247" s="294"/>
      <c r="K247" s="294"/>
      <c r="L247"/>
      <c r="M247"/>
      <c r="N247" s="294"/>
      <c r="O247" s="294"/>
      <c r="P247" s="294"/>
      <c r="Q247" s="294"/>
      <c r="R247" s="294"/>
      <c r="S247" s="296"/>
      <c r="T247" s="296"/>
      <c r="U247" s="296"/>
      <c r="V247" s="296"/>
      <c r="W247" s="296"/>
      <c r="X247" s="296"/>
      <c r="Y247" s="296"/>
      <c r="Z247" s="296"/>
      <c r="AA247"/>
      <c r="AB247"/>
      <c r="AC247"/>
      <c r="AD247"/>
      <c r="AE247"/>
      <c r="AF247"/>
      <c r="AG247"/>
      <c r="AH247"/>
      <c r="AI247"/>
      <c r="AJ247"/>
      <c r="AK247"/>
    </row>
    <row r="248" spans="1:37" s="122" customFormat="1">
      <c r="A248"/>
      <c r="B248"/>
      <c r="C248" s="5"/>
      <c r="D248"/>
      <c r="E248"/>
      <c r="F248" s="5"/>
      <c r="G248"/>
      <c r="H248"/>
      <c r="I248"/>
      <c r="J248" s="294"/>
      <c r="K248" s="294"/>
      <c r="L248"/>
      <c r="M248"/>
      <c r="N248" s="294"/>
      <c r="O248" s="294"/>
      <c r="P248" s="294"/>
      <c r="Q248" s="294"/>
      <c r="R248" s="294"/>
      <c r="S248" s="296"/>
      <c r="T248" s="296"/>
      <c r="U248" s="296"/>
      <c r="V248" s="296"/>
      <c r="W248" s="296"/>
      <c r="X248" s="296"/>
      <c r="Y248" s="296"/>
      <c r="Z248" s="296"/>
      <c r="AA248"/>
      <c r="AB248"/>
      <c r="AC248"/>
      <c r="AD248"/>
      <c r="AE248"/>
      <c r="AF248"/>
      <c r="AG248"/>
      <c r="AH248"/>
      <c r="AI248"/>
      <c r="AJ248"/>
      <c r="AK248"/>
    </row>
    <row r="249" spans="1:37" s="122" customFormat="1">
      <c r="A249"/>
      <c r="B249"/>
      <c r="C249" s="5"/>
      <c r="D249"/>
      <c r="E249"/>
      <c r="F249" s="5"/>
      <c r="G249"/>
      <c r="H249"/>
      <c r="I249"/>
      <c r="J249" s="294"/>
      <c r="K249" s="294"/>
      <c r="L249"/>
      <c r="M249"/>
      <c r="N249" s="294"/>
      <c r="O249" s="294"/>
      <c r="P249" s="294"/>
      <c r="Q249" s="294"/>
      <c r="R249" s="294"/>
      <c r="S249" s="296"/>
      <c r="T249" s="296"/>
      <c r="U249" s="296"/>
      <c r="V249" s="296"/>
      <c r="W249" s="296"/>
      <c r="X249" s="296"/>
      <c r="Y249" s="296"/>
      <c r="Z249" s="296"/>
      <c r="AA249"/>
      <c r="AB249"/>
      <c r="AC249"/>
      <c r="AD249"/>
      <c r="AE249"/>
      <c r="AF249"/>
      <c r="AG249"/>
      <c r="AH249"/>
      <c r="AI249"/>
      <c r="AJ249"/>
      <c r="AK249"/>
    </row>
    <row r="250" spans="1:37" s="122" customFormat="1">
      <c r="A250"/>
      <c r="B250"/>
      <c r="C250" s="5"/>
      <c r="D250"/>
      <c r="E250"/>
      <c r="F250" s="5"/>
      <c r="G250"/>
      <c r="H250"/>
      <c r="I250"/>
      <c r="J250" s="294"/>
      <c r="K250" s="294"/>
      <c r="L250"/>
      <c r="M250"/>
      <c r="N250" s="294"/>
      <c r="O250" s="294"/>
      <c r="P250" s="294"/>
      <c r="Q250" s="294"/>
      <c r="R250" s="294"/>
      <c r="S250" s="296"/>
      <c r="T250" s="296"/>
      <c r="U250" s="296"/>
      <c r="V250" s="296"/>
      <c r="W250" s="296"/>
      <c r="X250" s="296"/>
      <c r="Y250" s="296"/>
      <c r="Z250" s="296"/>
      <c r="AA250"/>
      <c r="AB250"/>
      <c r="AC250"/>
      <c r="AD250"/>
      <c r="AE250"/>
      <c r="AF250"/>
      <c r="AG250"/>
      <c r="AH250"/>
      <c r="AI250"/>
      <c r="AJ250"/>
      <c r="AK250"/>
    </row>
    <row r="251" spans="1:37" s="122" customFormat="1">
      <c r="A251"/>
      <c r="B251"/>
      <c r="C251" s="5"/>
      <c r="D251"/>
      <c r="E251"/>
      <c r="F251" s="5"/>
      <c r="G251"/>
      <c r="H251"/>
      <c r="I251"/>
      <c r="J251" s="294"/>
      <c r="K251" s="294"/>
      <c r="L251"/>
      <c r="M251"/>
      <c r="N251" s="294"/>
      <c r="O251" s="294"/>
      <c r="P251" s="294"/>
      <c r="Q251" s="294"/>
      <c r="R251" s="294"/>
      <c r="S251" s="296"/>
      <c r="T251" s="296"/>
      <c r="U251" s="296"/>
      <c r="V251" s="296"/>
      <c r="W251" s="296"/>
      <c r="X251" s="296"/>
      <c r="Y251" s="296"/>
      <c r="Z251" s="296"/>
      <c r="AA251"/>
      <c r="AB251"/>
      <c r="AC251"/>
      <c r="AD251"/>
      <c r="AE251"/>
      <c r="AF251"/>
      <c r="AG251"/>
      <c r="AH251"/>
      <c r="AI251"/>
      <c r="AJ251"/>
      <c r="AK251"/>
    </row>
    <row r="252" spans="1:37" s="122" customFormat="1">
      <c r="A252"/>
      <c r="B252"/>
      <c r="C252" s="5"/>
      <c r="D252"/>
      <c r="E252"/>
      <c r="F252" s="5"/>
      <c r="G252"/>
      <c r="H252"/>
      <c r="I252"/>
      <c r="J252" s="294"/>
      <c r="K252" s="294"/>
      <c r="L252"/>
      <c r="M252"/>
      <c r="N252" s="294"/>
      <c r="O252" s="294"/>
      <c r="P252" s="294"/>
      <c r="Q252" s="294"/>
      <c r="R252" s="294"/>
      <c r="S252" s="296"/>
      <c r="T252" s="296"/>
      <c r="U252" s="296"/>
      <c r="V252" s="296"/>
      <c r="W252" s="296"/>
      <c r="X252" s="296"/>
      <c r="Y252" s="296"/>
      <c r="Z252" s="296"/>
      <c r="AA252"/>
      <c r="AB252"/>
      <c r="AC252"/>
      <c r="AD252"/>
      <c r="AE252"/>
      <c r="AF252"/>
      <c r="AG252"/>
      <c r="AH252"/>
      <c r="AI252"/>
      <c r="AJ252"/>
      <c r="AK252"/>
    </row>
    <row r="253" spans="1:37" s="122" customFormat="1">
      <c r="A253"/>
      <c r="B253"/>
      <c r="C253" s="5"/>
      <c r="D253"/>
      <c r="E253"/>
      <c r="F253" s="5"/>
      <c r="G253"/>
      <c r="H253"/>
      <c r="I253"/>
      <c r="J253" s="294"/>
      <c r="K253" s="294"/>
      <c r="L253"/>
      <c r="M253"/>
      <c r="N253" s="294"/>
      <c r="O253" s="294"/>
      <c r="P253" s="294"/>
      <c r="Q253" s="294"/>
      <c r="R253" s="294"/>
      <c r="S253" s="296"/>
      <c r="T253" s="296"/>
      <c r="U253" s="296"/>
      <c r="V253" s="296"/>
      <c r="W253" s="296"/>
      <c r="X253" s="296"/>
      <c r="Y253" s="296"/>
      <c r="Z253" s="296"/>
      <c r="AA253"/>
      <c r="AB253"/>
      <c r="AC253"/>
      <c r="AD253"/>
      <c r="AE253"/>
      <c r="AF253"/>
      <c r="AG253"/>
      <c r="AH253"/>
      <c r="AI253"/>
      <c r="AJ253"/>
      <c r="AK253"/>
    </row>
    <row r="254" spans="1:37" s="122" customFormat="1">
      <c r="A254"/>
      <c r="B254"/>
      <c r="C254" s="5"/>
      <c r="D254"/>
      <c r="E254"/>
      <c r="F254" s="5"/>
      <c r="G254"/>
      <c r="H254"/>
      <c r="I254"/>
      <c r="J254" s="294"/>
      <c r="K254" s="294"/>
      <c r="L254"/>
      <c r="M254"/>
      <c r="N254" s="294"/>
      <c r="O254" s="294"/>
      <c r="P254" s="294"/>
      <c r="Q254" s="294"/>
      <c r="R254" s="294"/>
      <c r="S254" s="296"/>
      <c r="T254" s="296"/>
      <c r="U254" s="296"/>
      <c r="V254" s="296"/>
      <c r="W254" s="296"/>
      <c r="X254" s="296"/>
      <c r="Y254" s="296"/>
      <c r="Z254" s="296"/>
      <c r="AA254"/>
      <c r="AB254"/>
      <c r="AC254"/>
      <c r="AD254"/>
      <c r="AE254"/>
      <c r="AF254"/>
      <c r="AG254"/>
      <c r="AH254"/>
      <c r="AI254"/>
      <c r="AJ254"/>
      <c r="AK254"/>
    </row>
    <row r="255" spans="1:37" s="122" customFormat="1">
      <c r="A255"/>
      <c r="B255"/>
      <c r="C255" s="5"/>
      <c r="D255"/>
      <c r="E255"/>
      <c r="F255" s="5"/>
      <c r="G255"/>
      <c r="H255"/>
      <c r="I255"/>
      <c r="J255" s="294"/>
      <c r="K255" s="294"/>
      <c r="L255"/>
      <c r="M255"/>
      <c r="N255" s="294"/>
      <c r="O255" s="294"/>
      <c r="P255" s="294"/>
      <c r="Q255" s="294"/>
      <c r="R255" s="294"/>
      <c r="S255" s="296"/>
      <c r="T255" s="296"/>
      <c r="U255" s="296"/>
      <c r="V255" s="296"/>
      <c r="W255" s="296"/>
      <c r="X255" s="296"/>
      <c r="Y255" s="296"/>
      <c r="Z255" s="296"/>
      <c r="AA255"/>
      <c r="AB255"/>
      <c r="AC255"/>
      <c r="AD255"/>
      <c r="AE255"/>
      <c r="AF255"/>
      <c r="AG255"/>
      <c r="AH255"/>
      <c r="AI255"/>
      <c r="AJ255"/>
      <c r="AK255"/>
    </row>
    <row r="256" spans="1:37" s="122" customFormat="1">
      <c r="A256"/>
      <c r="B256"/>
      <c r="C256" s="5"/>
      <c r="D256"/>
      <c r="E256"/>
      <c r="F256" s="5"/>
      <c r="G256"/>
      <c r="H256"/>
      <c r="I256"/>
      <c r="J256" s="294"/>
      <c r="K256" s="294"/>
      <c r="L256"/>
      <c r="M256"/>
      <c r="N256" s="294"/>
      <c r="O256" s="294"/>
      <c r="P256" s="294"/>
      <c r="Q256" s="294"/>
      <c r="R256" s="294"/>
      <c r="S256" s="296"/>
      <c r="T256" s="296"/>
      <c r="U256" s="296"/>
      <c r="V256" s="296"/>
      <c r="W256" s="296"/>
      <c r="X256" s="296"/>
      <c r="Y256" s="296"/>
      <c r="Z256" s="296"/>
      <c r="AA256"/>
      <c r="AB256"/>
      <c r="AC256"/>
      <c r="AD256"/>
      <c r="AE256"/>
      <c r="AF256"/>
      <c r="AG256"/>
      <c r="AH256"/>
      <c r="AI256"/>
      <c r="AJ256"/>
      <c r="AK256"/>
    </row>
    <row r="257" spans="1:37" s="122" customFormat="1">
      <c r="A257"/>
      <c r="B257"/>
      <c r="C257" s="5"/>
      <c r="D257"/>
      <c r="E257"/>
      <c r="F257" s="5"/>
      <c r="G257"/>
      <c r="H257"/>
      <c r="I257"/>
      <c r="J257" s="294"/>
      <c r="K257" s="294"/>
      <c r="L257"/>
      <c r="M257"/>
      <c r="N257" s="294"/>
      <c r="O257" s="294"/>
      <c r="P257" s="294"/>
      <c r="Q257" s="294"/>
      <c r="R257" s="294"/>
      <c r="S257" s="296"/>
      <c r="T257" s="296"/>
      <c r="U257" s="296"/>
      <c r="V257" s="296"/>
      <c r="W257" s="296"/>
      <c r="X257" s="296"/>
      <c r="Y257" s="296"/>
      <c r="Z257" s="296"/>
      <c r="AA257"/>
      <c r="AB257"/>
      <c r="AC257"/>
      <c r="AD257"/>
      <c r="AE257"/>
      <c r="AF257"/>
      <c r="AG257"/>
      <c r="AH257"/>
      <c r="AI257"/>
      <c r="AJ257"/>
      <c r="AK257"/>
    </row>
    <row r="258" spans="1:37" s="122" customFormat="1">
      <c r="A258"/>
      <c r="B258"/>
      <c r="C258" s="5"/>
      <c r="D258"/>
      <c r="E258"/>
      <c r="F258" s="5"/>
      <c r="G258"/>
      <c r="H258"/>
      <c r="I258"/>
      <c r="J258" s="294"/>
      <c r="K258" s="294"/>
      <c r="L258"/>
      <c r="M258"/>
      <c r="N258" s="294"/>
      <c r="O258" s="294"/>
      <c r="P258" s="294"/>
      <c r="Q258" s="294"/>
      <c r="R258" s="294"/>
      <c r="S258" s="296"/>
      <c r="T258" s="296"/>
      <c r="U258" s="296"/>
      <c r="V258" s="296"/>
      <c r="W258" s="296"/>
      <c r="X258" s="296"/>
      <c r="Y258" s="296"/>
      <c r="Z258" s="296"/>
      <c r="AA258"/>
      <c r="AB258"/>
      <c r="AC258"/>
      <c r="AD258"/>
      <c r="AE258"/>
      <c r="AF258"/>
      <c r="AG258"/>
      <c r="AH258"/>
      <c r="AI258"/>
      <c r="AJ258"/>
      <c r="AK258"/>
    </row>
    <row r="259" spans="1:37" s="122" customFormat="1">
      <c r="A259"/>
      <c r="B259"/>
      <c r="C259" s="5"/>
      <c r="D259"/>
      <c r="E259"/>
      <c r="F259" s="5"/>
      <c r="G259"/>
      <c r="H259"/>
      <c r="I259"/>
      <c r="J259" s="294"/>
      <c r="K259" s="294"/>
      <c r="L259"/>
      <c r="M259"/>
      <c r="N259" s="294"/>
      <c r="O259" s="294"/>
      <c r="P259" s="294"/>
      <c r="Q259" s="294"/>
      <c r="R259" s="294"/>
      <c r="S259" s="296"/>
      <c r="T259" s="296"/>
      <c r="U259" s="296"/>
      <c r="V259" s="296"/>
      <c r="W259" s="296"/>
      <c r="X259" s="296"/>
      <c r="Y259" s="296"/>
      <c r="Z259" s="296"/>
      <c r="AA259"/>
      <c r="AB259"/>
      <c r="AC259"/>
      <c r="AD259"/>
      <c r="AE259"/>
      <c r="AF259"/>
      <c r="AG259"/>
      <c r="AH259"/>
      <c r="AI259"/>
      <c r="AJ259"/>
      <c r="AK259"/>
    </row>
    <row r="260" spans="1:37" s="122" customFormat="1">
      <c r="A260"/>
      <c r="B260"/>
      <c r="C260" s="5"/>
      <c r="D260"/>
      <c r="E260"/>
      <c r="F260" s="5"/>
      <c r="G260"/>
      <c r="H260"/>
      <c r="I260"/>
      <c r="J260" s="294"/>
      <c r="K260" s="294"/>
      <c r="L260"/>
      <c r="M260"/>
      <c r="N260" s="294"/>
      <c r="O260" s="294"/>
      <c r="P260" s="294"/>
      <c r="Q260" s="294"/>
      <c r="R260" s="294"/>
      <c r="S260" s="296"/>
      <c r="T260" s="296"/>
      <c r="U260" s="296"/>
      <c r="V260" s="296"/>
      <c r="W260" s="296"/>
      <c r="X260" s="296"/>
      <c r="Y260" s="296"/>
      <c r="Z260" s="296"/>
      <c r="AA260"/>
      <c r="AB260"/>
      <c r="AC260"/>
      <c r="AD260"/>
      <c r="AE260"/>
      <c r="AF260"/>
      <c r="AG260"/>
      <c r="AH260"/>
      <c r="AI260"/>
      <c r="AJ260"/>
      <c r="AK260"/>
    </row>
    <row r="261" spans="1:37" s="122" customFormat="1">
      <c r="A261"/>
      <c r="B261"/>
      <c r="C261" s="5"/>
      <c r="D261"/>
      <c r="E261"/>
      <c r="F261" s="5"/>
      <c r="G261"/>
      <c r="H261"/>
      <c r="I261"/>
      <c r="J261" s="294"/>
      <c r="K261" s="294"/>
      <c r="L261"/>
      <c r="M261"/>
      <c r="N261" s="294"/>
      <c r="O261" s="294"/>
      <c r="P261" s="294"/>
      <c r="Q261" s="294"/>
      <c r="R261" s="294"/>
      <c r="S261" s="296"/>
      <c r="T261" s="296"/>
      <c r="U261" s="296"/>
      <c r="V261" s="296"/>
      <c r="W261" s="296"/>
      <c r="X261" s="296"/>
      <c r="Y261" s="296"/>
      <c r="Z261" s="296"/>
      <c r="AA261"/>
      <c r="AB261"/>
      <c r="AC261"/>
      <c r="AD261"/>
      <c r="AE261"/>
      <c r="AF261"/>
      <c r="AG261"/>
      <c r="AH261"/>
      <c r="AI261"/>
      <c r="AJ261"/>
      <c r="AK261"/>
    </row>
    <row r="262" spans="1:37" s="122" customFormat="1">
      <c r="A262"/>
      <c r="B262"/>
      <c r="C262" s="5"/>
      <c r="D262"/>
      <c r="E262"/>
      <c r="F262" s="5"/>
      <c r="G262"/>
      <c r="H262"/>
      <c r="I262"/>
      <c r="J262" s="294"/>
      <c r="K262" s="294"/>
      <c r="L262"/>
      <c r="M262"/>
      <c r="N262" s="294"/>
      <c r="O262" s="294"/>
      <c r="P262" s="294"/>
      <c r="Q262" s="294"/>
      <c r="R262" s="294"/>
      <c r="S262" s="296"/>
      <c r="T262" s="296"/>
      <c r="U262" s="296"/>
      <c r="V262" s="296"/>
      <c r="W262" s="296"/>
      <c r="X262" s="296"/>
      <c r="Y262" s="296"/>
      <c r="Z262" s="296"/>
      <c r="AA262"/>
      <c r="AB262"/>
      <c r="AC262"/>
      <c r="AD262"/>
      <c r="AE262"/>
      <c r="AF262"/>
      <c r="AG262"/>
      <c r="AH262"/>
      <c r="AI262"/>
      <c r="AJ262"/>
      <c r="AK262"/>
    </row>
    <row r="263" spans="1:37" s="122" customFormat="1">
      <c r="A263"/>
      <c r="B263"/>
      <c r="C263" s="5"/>
      <c r="D263"/>
      <c r="E263"/>
      <c r="F263" s="5"/>
      <c r="G263"/>
      <c r="H263"/>
      <c r="I263"/>
      <c r="J263" s="294"/>
      <c r="K263" s="294"/>
      <c r="L263"/>
      <c r="M263"/>
      <c r="N263" s="294"/>
      <c r="O263" s="294"/>
      <c r="P263" s="294"/>
      <c r="Q263" s="294"/>
      <c r="R263" s="294"/>
      <c r="S263" s="296"/>
      <c r="T263" s="296"/>
      <c r="U263" s="296"/>
      <c r="V263" s="296"/>
      <c r="W263" s="296"/>
      <c r="X263" s="296"/>
      <c r="Y263" s="296"/>
      <c r="Z263" s="296"/>
      <c r="AA263"/>
      <c r="AB263"/>
      <c r="AC263"/>
      <c r="AD263"/>
      <c r="AE263"/>
      <c r="AF263"/>
      <c r="AG263"/>
      <c r="AH263"/>
      <c r="AI263"/>
      <c r="AJ263"/>
      <c r="AK263"/>
    </row>
    <row r="264" spans="1:37" s="122" customFormat="1">
      <c r="A264"/>
      <c r="B264"/>
      <c r="C264" s="5"/>
      <c r="D264"/>
      <c r="E264"/>
      <c r="F264" s="5"/>
      <c r="G264"/>
      <c r="H264"/>
      <c r="I264"/>
      <c r="J264" s="294"/>
      <c r="K264" s="294"/>
      <c r="L264"/>
      <c r="M264"/>
      <c r="N264" s="294"/>
      <c r="O264" s="294"/>
      <c r="P264" s="294"/>
      <c r="Q264" s="294"/>
      <c r="R264" s="294"/>
      <c r="S264" s="296"/>
      <c r="T264" s="296"/>
      <c r="U264" s="296"/>
      <c r="V264" s="296"/>
      <c r="W264" s="296"/>
      <c r="X264" s="296"/>
      <c r="Y264" s="296"/>
      <c r="Z264" s="296"/>
      <c r="AA264"/>
      <c r="AB264"/>
      <c r="AC264"/>
      <c r="AD264"/>
      <c r="AE264"/>
      <c r="AF264"/>
      <c r="AG264"/>
      <c r="AH264"/>
      <c r="AI264"/>
      <c r="AJ264"/>
      <c r="AK264"/>
    </row>
    <row r="265" spans="1:37" s="122" customFormat="1">
      <c r="A265"/>
      <c r="B265"/>
      <c r="C265" s="5"/>
      <c r="D265"/>
      <c r="E265"/>
      <c r="F265" s="5"/>
      <c r="G265"/>
      <c r="H265"/>
      <c r="I265"/>
      <c r="J265" s="294"/>
      <c r="K265" s="294"/>
      <c r="L265"/>
      <c r="M265"/>
      <c r="N265" s="294"/>
      <c r="O265" s="294"/>
      <c r="P265" s="294"/>
      <c r="Q265" s="294"/>
      <c r="R265" s="294"/>
      <c r="S265" s="296"/>
      <c r="T265" s="296"/>
      <c r="U265" s="296"/>
      <c r="V265" s="296"/>
      <c r="W265" s="296"/>
      <c r="X265" s="296"/>
      <c r="Y265" s="296"/>
      <c r="Z265" s="296"/>
      <c r="AA265"/>
      <c r="AB265"/>
      <c r="AC265"/>
      <c r="AD265"/>
      <c r="AE265"/>
      <c r="AF265"/>
      <c r="AG265"/>
      <c r="AH265"/>
      <c r="AI265"/>
      <c r="AJ265"/>
      <c r="AK265"/>
    </row>
    <row r="266" spans="1:37" s="122" customFormat="1">
      <c r="A266"/>
      <c r="B266"/>
      <c r="C266" s="5"/>
      <c r="D266"/>
      <c r="E266"/>
      <c r="F266" s="5"/>
      <c r="G266"/>
      <c r="H266"/>
      <c r="I266"/>
      <c r="J266" s="294"/>
      <c r="K266" s="294"/>
      <c r="L266"/>
      <c r="M266"/>
      <c r="N266" s="294"/>
      <c r="O266" s="294"/>
      <c r="P266" s="294"/>
      <c r="Q266" s="294"/>
      <c r="R266" s="294"/>
      <c r="S266" s="296"/>
      <c r="T266" s="296"/>
      <c r="U266" s="296"/>
      <c r="V266" s="296"/>
      <c r="W266" s="296"/>
      <c r="X266" s="296"/>
      <c r="Y266" s="296"/>
      <c r="Z266" s="296"/>
      <c r="AA266"/>
      <c r="AB266"/>
      <c r="AC266"/>
      <c r="AD266"/>
      <c r="AE266"/>
      <c r="AF266"/>
      <c r="AG266"/>
      <c r="AH266"/>
      <c r="AI266"/>
      <c r="AJ266"/>
      <c r="AK266"/>
    </row>
    <row r="267" spans="1:37" s="122" customFormat="1">
      <c r="A267"/>
      <c r="B267"/>
      <c r="C267" s="5"/>
      <c r="D267"/>
      <c r="E267"/>
      <c r="F267" s="5"/>
      <c r="G267"/>
      <c r="H267"/>
      <c r="I267"/>
      <c r="J267" s="294"/>
      <c r="K267" s="294"/>
      <c r="L267"/>
      <c r="M267"/>
      <c r="N267" s="294"/>
      <c r="O267" s="294"/>
      <c r="P267" s="294"/>
      <c r="Q267" s="294"/>
      <c r="R267" s="294"/>
      <c r="S267" s="296"/>
      <c r="T267" s="296"/>
      <c r="U267" s="296"/>
      <c r="V267" s="296"/>
      <c r="W267" s="296"/>
      <c r="X267" s="296"/>
      <c r="Y267" s="296"/>
      <c r="Z267" s="296"/>
      <c r="AA267"/>
      <c r="AB267"/>
      <c r="AC267"/>
      <c r="AD267"/>
      <c r="AE267"/>
      <c r="AF267"/>
      <c r="AG267"/>
      <c r="AH267"/>
      <c r="AI267"/>
      <c r="AJ267"/>
      <c r="AK267"/>
    </row>
    <row r="268" spans="1:37" s="122" customFormat="1">
      <c r="A268"/>
      <c r="B268"/>
      <c r="C268" s="5"/>
      <c r="D268"/>
      <c r="E268"/>
      <c r="F268" s="5"/>
      <c r="G268"/>
      <c r="H268"/>
      <c r="I268"/>
      <c r="J268" s="294"/>
      <c r="K268" s="294"/>
      <c r="L268"/>
      <c r="M268"/>
      <c r="N268" s="294"/>
      <c r="O268" s="294"/>
      <c r="P268" s="294"/>
      <c r="Q268" s="294"/>
      <c r="R268" s="294"/>
      <c r="S268" s="296"/>
      <c r="T268" s="296"/>
      <c r="U268" s="296"/>
      <c r="V268" s="296"/>
      <c r="W268" s="296"/>
      <c r="X268" s="296"/>
      <c r="Y268" s="296"/>
      <c r="Z268" s="296"/>
      <c r="AA268"/>
      <c r="AB268"/>
      <c r="AC268"/>
      <c r="AD268"/>
      <c r="AE268"/>
      <c r="AF268"/>
      <c r="AG268"/>
      <c r="AH268"/>
      <c r="AI268"/>
      <c r="AJ268"/>
      <c r="AK268"/>
    </row>
    <row r="269" spans="1:37" s="122" customFormat="1">
      <c r="A269"/>
      <c r="B269"/>
      <c r="C269" s="5"/>
      <c r="D269"/>
      <c r="E269"/>
      <c r="F269" s="5"/>
      <c r="G269"/>
      <c r="H269"/>
      <c r="I269"/>
      <c r="J269" s="294"/>
      <c r="K269" s="294"/>
      <c r="L269"/>
      <c r="M269"/>
      <c r="N269" s="294"/>
      <c r="O269" s="294"/>
      <c r="P269" s="294"/>
      <c r="Q269" s="294"/>
      <c r="R269" s="294"/>
      <c r="S269" s="296"/>
      <c r="T269" s="296"/>
      <c r="U269" s="296"/>
      <c r="V269" s="296"/>
      <c r="W269" s="296"/>
      <c r="X269" s="296"/>
      <c r="Y269" s="296"/>
      <c r="Z269" s="296"/>
      <c r="AA269"/>
      <c r="AB269"/>
      <c r="AC269"/>
      <c r="AD269"/>
      <c r="AE269"/>
      <c r="AF269"/>
      <c r="AG269"/>
      <c r="AH269"/>
      <c r="AI269"/>
      <c r="AJ269"/>
      <c r="AK269"/>
    </row>
    <row r="270" spans="1:37" s="122" customFormat="1">
      <c r="A270"/>
      <c r="B270"/>
      <c r="C270" s="5"/>
      <c r="D270"/>
      <c r="E270"/>
      <c r="F270" s="5"/>
      <c r="G270"/>
      <c r="H270"/>
      <c r="I270"/>
      <c r="J270" s="294"/>
      <c r="K270" s="294"/>
      <c r="L270"/>
      <c r="M270"/>
      <c r="N270" s="294"/>
      <c r="O270" s="294"/>
      <c r="P270" s="294"/>
      <c r="Q270" s="294"/>
      <c r="R270" s="294"/>
      <c r="S270" s="296"/>
      <c r="T270" s="296"/>
      <c r="U270" s="296"/>
      <c r="V270" s="296"/>
      <c r="W270" s="296"/>
      <c r="X270" s="296"/>
      <c r="Y270" s="296"/>
      <c r="Z270" s="296"/>
      <c r="AA270"/>
      <c r="AB270"/>
      <c r="AC270"/>
      <c r="AD270"/>
      <c r="AE270"/>
      <c r="AF270"/>
      <c r="AG270"/>
      <c r="AH270"/>
      <c r="AI270"/>
      <c r="AJ270"/>
      <c r="AK270"/>
    </row>
    <row r="271" spans="1:37" s="122" customFormat="1">
      <c r="A271"/>
      <c r="B271"/>
      <c r="C271" s="5"/>
      <c r="D271"/>
      <c r="E271"/>
      <c r="F271" s="5"/>
      <c r="G271"/>
      <c r="H271"/>
      <c r="I271"/>
      <c r="J271" s="294"/>
      <c r="K271" s="294"/>
      <c r="L271"/>
      <c r="M271"/>
      <c r="N271" s="294"/>
      <c r="O271" s="294"/>
      <c r="P271" s="294"/>
      <c r="Q271" s="294"/>
      <c r="R271" s="294"/>
      <c r="S271" s="296"/>
      <c r="T271" s="296"/>
      <c r="U271" s="296"/>
      <c r="V271" s="296"/>
      <c r="W271" s="296"/>
      <c r="X271" s="296"/>
      <c r="Y271" s="296"/>
      <c r="Z271" s="296"/>
      <c r="AA271"/>
      <c r="AB271"/>
      <c r="AC271"/>
      <c r="AD271"/>
      <c r="AE271"/>
      <c r="AF271"/>
      <c r="AG271"/>
      <c r="AH271"/>
      <c r="AI271"/>
      <c r="AJ271"/>
      <c r="AK271"/>
    </row>
    <row r="272" spans="1:37" s="122" customFormat="1">
      <c r="A272"/>
      <c r="B272"/>
      <c r="C272" s="5"/>
      <c r="D272"/>
      <c r="E272"/>
      <c r="F272" s="5"/>
      <c r="G272"/>
      <c r="H272"/>
      <c r="I272"/>
      <c r="J272" s="294"/>
      <c r="K272" s="294"/>
      <c r="L272"/>
      <c r="M272"/>
      <c r="N272" s="294"/>
      <c r="O272" s="294"/>
      <c r="P272" s="294"/>
      <c r="Q272" s="294"/>
      <c r="R272" s="294"/>
      <c r="S272" s="296"/>
      <c r="T272" s="296"/>
      <c r="U272" s="296"/>
      <c r="V272" s="296"/>
      <c r="W272" s="296"/>
      <c r="X272" s="296"/>
      <c r="Y272" s="296"/>
      <c r="Z272" s="296"/>
      <c r="AA272"/>
      <c r="AB272"/>
      <c r="AC272"/>
      <c r="AD272"/>
      <c r="AE272"/>
      <c r="AF272"/>
      <c r="AG272"/>
      <c r="AH272"/>
      <c r="AI272"/>
      <c r="AJ272"/>
      <c r="AK272"/>
    </row>
    <row r="273" spans="1:37" s="122" customFormat="1">
      <c r="A273"/>
      <c r="B273"/>
      <c r="C273" s="5"/>
      <c r="D273"/>
      <c r="E273"/>
      <c r="F273" s="5"/>
      <c r="G273"/>
      <c r="H273"/>
      <c r="I273"/>
      <c r="J273" s="294"/>
      <c r="K273" s="294"/>
      <c r="L273"/>
      <c r="M273"/>
      <c r="N273" s="294"/>
      <c r="O273" s="294"/>
      <c r="P273" s="294"/>
      <c r="Q273" s="294"/>
      <c r="R273" s="294"/>
      <c r="S273" s="296"/>
      <c r="T273" s="296"/>
      <c r="U273" s="296"/>
      <c r="V273" s="296"/>
      <c r="W273" s="296"/>
      <c r="X273" s="296"/>
      <c r="Y273" s="296"/>
      <c r="Z273" s="296"/>
      <c r="AA273"/>
      <c r="AB273"/>
      <c r="AC273"/>
      <c r="AD273"/>
      <c r="AE273"/>
      <c r="AF273"/>
      <c r="AG273"/>
      <c r="AH273"/>
      <c r="AI273"/>
      <c r="AJ273"/>
      <c r="AK273"/>
    </row>
    <row r="274" spans="1:37" s="122" customFormat="1">
      <c r="A274"/>
      <c r="B274"/>
      <c r="C274" s="5"/>
      <c r="D274"/>
      <c r="E274"/>
      <c r="F274" s="5"/>
      <c r="G274"/>
      <c r="H274"/>
      <c r="I274"/>
      <c r="J274" s="294"/>
      <c r="K274" s="294"/>
      <c r="L274"/>
      <c r="M274"/>
      <c r="N274" s="294"/>
      <c r="O274" s="294"/>
      <c r="P274" s="294"/>
      <c r="Q274" s="294"/>
      <c r="R274" s="294"/>
      <c r="S274" s="296"/>
      <c r="T274" s="296"/>
      <c r="U274" s="296"/>
      <c r="V274" s="296"/>
      <c r="W274" s="296"/>
      <c r="X274" s="296"/>
      <c r="Y274" s="296"/>
      <c r="Z274" s="296"/>
      <c r="AA274"/>
      <c r="AB274"/>
      <c r="AC274"/>
      <c r="AD274"/>
      <c r="AE274"/>
      <c r="AF274"/>
      <c r="AG274"/>
      <c r="AH274"/>
      <c r="AI274"/>
      <c r="AJ274"/>
      <c r="AK274"/>
    </row>
    <row r="275" spans="1:37" s="122" customFormat="1">
      <c r="A275"/>
      <c r="B275"/>
      <c r="C275" s="5"/>
      <c r="D275"/>
      <c r="E275"/>
      <c r="F275" s="5"/>
      <c r="G275"/>
      <c r="H275"/>
      <c r="I275"/>
      <c r="J275" s="294"/>
      <c r="K275" s="294"/>
      <c r="L275"/>
      <c r="M275"/>
      <c r="N275" s="294"/>
      <c r="O275" s="294"/>
      <c r="P275" s="294"/>
      <c r="Q275" s="294"/>
      <c r="R275" s="294"/>
      <c r="S275" s="296"/>
      <c r="T275" s="296"/>
      <c r="U275" s="296"/>
      <c r="V275" s="296"/>
      <c r="W275" s="296"/>
      <c r="X275" s="296"/>
      <c r="Y275" s="296"/>
      <c r="Z275" s="296"/>
      <c r="AA275"/>
      <c r="AB275"/>
      <c r="AC275"/>
      <c r="AD275"/>
      <c r="AE275"/>
      <c r="AF275"/>
      <c r="AG275"/>
      <c r="AH275"/>
      <c r="AI275"/>
      <c r="AJ275"/>
      <c r="AK275"/>
    </row>
    <row r="276" spans="1:37" s="122" customFormat="1">
      <c r="A276"/>
      <c r="B276"/>
      <c r="C276" s="5"/>
      <c r="D276"/>
      <c r="E276"/>
      <c r="F276" s="5"/>
      <c r="G276"/>
      <c r="H276"/>
      <c r="I276"/>
      <c r="J276" s="294"/>
      <c r="K276" s="294"/>
      <c r="L276"/>
      <c r="M276"/>
      <c r="N276" s="294"/>
      <c r="O276" s="294"/>
      <c r="P276" s="294"/>
      <c r="Q276" s="294"/>
      <c r="R276" s="294"/>
      <c r="S276" s="296"/>
      <c r="T276" s="296"/>
      <c r="U276" s="296"/>
      <c r="V276" s="296"/>
      <c r="W276" s="296"/>
      <c r="X276" s="296"/>
      <c r="Y276" s="296"/>
      <c r="Z276" s="296"/>
      <c r="AA276"/>
      <c r="AB276"/>
      <c r="AC276"/>
      <c r="AD276"/>
      <c r="AE276"/>
      <c r="AF276"/>
      <c r="AG276"/>
      <c r="AH276"/>
      <c r="AI276"/>
      <c r="AJ276"/>
      <c r="AK276"/>
    </row>
    <row r="277" spans="1:37" s="122" customFormat="1">
      <c r="A277"/>
      <c r="B277"/>
      <c r="C277" s="5"/>
      <c r="D277"/>
      <c r="E277"/>
      <c r="F277" s="5"/>
      <c r="G277"/>
      <c r="H277"/>
      <c r="I277"/>
      <c r="J277" s="294"/>
      <c r="K277" s="294"/>
      <c r="L277"/>
      <c r="M277"/>
      <c r="N277" s="294"/>
      <c r="O277" s="294"/>
      <c r="P277" s="294"/>
      <c r="Q277" s="294"/>
      <c r="R277" s="294"/>
      <c r="S277" s="296"/>
      <c r="T277" s="296"/>
      <c r="U277" s="296"/>
      <c r="V277" s="296"/>
      <c r="W277" s="296"/>
      <c r="X277" s="296"/>
      <c r="Y277" s="296"/>
      <c r="Z277" s="296"/>
      <c r="AA277"/>
      <c r="AB277"/>
      <c r="AC277"/>
      <c r="AD277"/>
      <c r="AE277"/>
      <c r="AF277"/>
      <c r="AG277"/>
      <c r="AH277"/>
      <c r="AI277"/>
      <c r="AJ277"/>
      <c r="AK277"/>
    </row>
    <row r="278" spans="1:37" s="122" customFormat="1">
      <c r="A278"/>
      <c r="B278"/>
      <c r="C278" s="5"/>
      <c r="D278"/>
      <c r="E278"/>
      <c r="F278" s="5"/>
      <c r="G278"/>
      <c r="H278"/>
      <c r="I278"/>
      <c r="J278" s="294"/>
      <c r="K278" s="294"/>
      <c r="L278"/>
      <c r="M278"/>
      <c r="N278" s="294"/>
      <c r="O278" s="294"/>
      <c r="P278" s="294"/>
      <c r="Q278" s="294"/>
      <c r="R278" s="294"/>
      <c r="S278" s="296"/>
      <c r="T278" s="296"/>
      <c r="U278" s="296"/>
      <c r="V278" s="296"/>
      <c r="W278" s="296"/>
      <c r="X278" s="296"/>
      <c r="Y278" s="296"/>
      <c r="Z278" s="296"/>
      <c r="AA278"/>
      <c r="AB278"/>
      <c r="AC278"/>
      <c r="AD278"/>
      <c r="AE278"/>
      <c r="AF278"/>
      <c r="AG278"/>
      <c r="AH278"/>
      <c r="AI278"/>
      <c r="AJ278"/>
      <c r="AK278"/>
    </row>
    <row r="279" spans="1:37" s="122" customFormat="1">
      <c r="A279"/>
      <c r="B279"/>
      <c r="C279" s="5"/>
      <c r="D279"/>
      <c r="E279"/>
      <c r="F279" s="5"/>
      <c r="G279"/>
      <c r="H279"/>
      <c r="I279"/>
      <c r="J279" s="294"/>
      <c r="K279" s="294"/>
      <c r="L279"/>
      <c r="M279"/>
      <c r="N279" s="294"/>
      <c r="O279" s="294"/>
      <c r="P279" s="294"/>
      <c r="Q279" s="294"/>
      <c r="R279" s="294"/>
      <c r="S279" s="296"/>
      <c r="T279" s="296"/>
      <c r="U279" s="296"/>
      <c r="V279" s="296"/>
      <c r="W279" s="296"/>
      <c r="X279" s="296"/>
      <c r="Y279" s="296"/>
      <c r="Z279" s="296"/>
      <c r="AA279"/>
      <c r="AB279"/>
      <c r="AC279"/>
      <c r="AD279"/>
      <c r="AE279"/>
      <c r="AF279"/>
      <c r="AG279"/>
      <c r="AH279"/>
      <c r="AI279"/>
      <c r="AJ279"/>
      <c r="AK279"/>
    </row>
    <row r="280" spans="1:37" s="122" customFormat="1">
      <c r="A280"/>
      <c r="B280"/>
      <c r="C280" s="5"/>
      <c r="D280"/>
      <c r="E280"/>
      <c r="F280" s="5"/>
      <c r="G280"/>
      <c r="H280"/>
      <c r="I280"/>
      <c r="J280" s="294"/>
      <c r="K280" s="294"/>
      <c r="L280"/>
      <c r="M280"/>
      <c r="N280" s="294"/>
      <c r="O280" s="294"/>
      <c r="P280" s="294"/>
      <c r="Q280" s="294"/>
      <c r="R280" s="294"/>
      <c r="S280" s="296"/>
      <c r="T280" s="296"/>
      <c r="U280" s="296"/>
      <c r="V280" s="296"/>
      <c r="W280" s="296"/>
      <c r="X280" s="296"/>
      <c r="Y280" s="296"/>
      <c r="Z280" s="296"/>
      <c r="AA280"/>
      <c r="AB280"/>
      <c r="AC280"/>
      <c r="AD280"/>
      <c r="AE280"/>
      <c r="AF280"/>
      <c r="AG280"/>
      <c r="AH280"/>
      <c r="AI280"/>
      <c r="AJ280"/>
      <c r="AK280"/>
    </row>
    <row r="281" spans="1:37" s="122" customFormat="1">
      <c r="A281"/>
      <c r="B281"/>
      <c r="C281" s="5"/>
      <c r="D281"/>
      <c r="E281"/>
      <c r="F281" s="5"/>
      <c r="G281"/>
      <c r="H281"/>
      <c r="I281"/>
      <c r="J281" s="294"/>
      <c r="K281" s="294"/>
      <c r="L281"/>
      <c r="M281"/>
      <c r="N281" s="294"/>
      <c r="O281" s="294"/>
      <c r="P281" s="294"/>
      <c r="Q281" s="294"/>
      <c r="R281" s="294"/>
      <c r="S281" s="296"/>
      <c r="T281" s="296"/>
      <c r="U281" s="296"/>
      <c r="V281" s="296"/>
      <c r="W281" s="296"/>
      <c r="X281" s="296"/>
      <c r="Y281" s="296"/>
      <c r="Z281" s="296"/>
      <c r="AA281"/>
      <c r="AB281"/>
      <c r="AC281"/>
      <c r="AD281"/>
      <c r="AE281"/>
      <c r="AF281"/>
      <c r="AG281"/>
      <c r="AH281"/>
      <c r="AI281"/>
      <c r="AJ281"/>
      <c r="AK281"/>
    </row>
    <row r="282" spans="1:37" s="122" customFormat="1">
      <c r="A282"/>
      <c r="B282"/>
      <c r="C282" s="5"/>
      <c r="D282"/>
      <c r="E282"/>
      <c r="F282" s="5"/>
      <c r="G282"/>
      <c r="H282"/>
      <c r="I282"/>
      <c r="J282" s="294"/>
      <c r="K282" s="294"/>
      <c r="L282"/>
      <c r="M282"/>
      <c r="N282" s="294"/>
      <c r="O282" s="294"/>
      <c r="P282" s="294"/>
      <c r="Q282" s="294"/>
      <c r="R282" s="294"/>
      <c r="S282" s="296"/>
      <c r="T282" s="296"/>
      <c r="U282" s="296"/>
      <c r="V282" s="296"/>
      <c r="W282" s="296"/>
      <c r="X282" s="296"/>
      <c r="Y282" s="296"/>
      <c r="Z282" s="296"/>
      <c r="AA282"/>
      <c r="AB282"/>
      <c r="AC282"/>
      <c r="AD282"/>
      <c r="AE282"/>
      <c r="AF282"/>
      <c r="AG282"/>
      <c r="AH282"/>
      <c r="AI282"/>
      <c r="AJ282"/>
      <c r="AK282"/>
    </row>
    <row r="283" spans="1:37" s="122" customFormat="1">
      <c r="A283"/>
      <c r="B283"/>
      <c r="C283" s="5"/>
      <c r="D283"/>
      <c r="E283"/>
      <c r="F283" s="5"/>
      <c r="G283"/>
      <c r="H283"/>
      <c r="I283"/>
      <c r="J283" s="294"/>
      <c r="K283" s="294"/>
      <c r="L283"/>
      <c r="M283"/>
      <c r="N283" s="294"/>
      <c r="O283" s="294"/>
      <c r="P283" s="294"/>
      <c r="Q283" s="294"/>
      <c r="R283" s="294"/>
      <c r="S283" s="296"/>
      <c r="T283" s="296"/>
      <c r="U283" s="296"/>
      <c r="V283" s="296"/>
      <c r="W283" s="296"/>
      <c r="X283" s="296"/>
      <c r="Y283" s="296"/>
      <c r="Z283" s="296"/>
      <c r="AA283"/>
      <c r="AB283"/>
      <c r="AC283"/>
      <c r="AD283"/>
      <c r="AE283"/>
      <c r="AF283"/>
      <c r="AG283"/>
      <c r="AH283"/>
      <c r="AI283"/>
      <c r="AJ283"/>
      <c r="AK283"/>
    </row>
    <row r="284" spans="1:37" s="122" customFormat="1">
      <c r="A284"/>
      <c r="B284"/>
      <c r="C284" s="5"/>
      <c r="D284"/>
      <c r="E284"/>
      <c r="F284" s="5"/>
      <c r="G284"/>
      <c r="H284"/>
      <c r="I284"/>
      <c r="J284" s="294"/>
      <c r="K284" s="294"/>
      <c r="L284"/>
      <c r="M284"/>
      <c r="N284" s="294"/>
      <c r="O284" s="294"/>
      <c r="P284" s="294"/>
      <c r="Q284" s="294"/>
      <c r="R284" s="294"/>
      <c r="S284" s="296"/>
      <c r="T284" s="296"/>
      <c r="U284" s="296"/>
      <c r="V284" s="296"/>
      <c r="W284" s="296"/>
      <c r="X284" s="296"/>
      <c r="Y284" s="296"/>
      <c r="Z284" s="296"/>
      <c r="AA284"/>
      <c r="AB284"/>
      <c r="AC284"/>
      <c r="AD284"/>
      <c r="AE284"/>
      <c r="AF284"/>
      <c r="AG284"/>
      <c r="AH284"/>
      <c r="AI284"/>
      <c r="AJ284"/>
      <c r="AK284"/>
    </row>
    <row r="285" spans="1:37" s="122" customFormat="1">
      <c r="A285"/>
      <c r="B285"/>
      <c r="C285" s="5"/>
      <c r="D285"/>
      <c r="E285"/>
      <c r="F285" s="5"/>
      <c r="G285"/>
      <c r="H285"/>
      <c r="I285"/>
      <c r="J285" s="294"/>
      <c r="K285" s="294"/>
      <c r="L285"/>
      <c r="M285"/>
      <c r="N285" s="294"/>
      <c r="O285" s="294"/>
      <c r="P285" s="294"/>
      <c r="Q285" s="294"/>
      <c r="R285" s="294"/>
      <c r="S285" s="296"/>
      <c r="T285" s="296"/>
      <c r="U285" s="296"/>
      <c r="V285" s="296"/>
      <c r="W285" s="296"/>
      <c r="X285" s="296"/>
      <c r="Y285" s="296"/>
      <c r="Z285" s="296"/>
      <c r="AA285"/>
      <c r="AB285"/>
      <c r="AC285"/>
      <c r="AD285"/>
      <c r="AE285"/>
      <c r="AF285"/>
      <c r="AG285"/>
      <c r="AH285"/>
      <c r="AI285"/>
      <c r="AJ285"/>
      <c r="AK285"/>
    </row>
    <row r="286" spans="1:37" s="122" customFormat="1">
      <c r="A286"/>
      <c r="B286"/>
      <c r="C286" s="5"/>
      <c r="D286"/>
      <c r="E286"/>
      <c r="F286" s="5"/>
      <c r="G286"/>
      <c r="H286"/>
      <c r="I286"/>
      <c r="J286" s="294"/>
      <c r="K286" s="294"/>
      <c r="L286"/>
      <c r="M286"/>
      <c r="N286" s="294"/>
      <c r="O286" s="294"/>
      <c r="P286" s="294"/>
      <c r="Q286" s="294"/>
      <c r="R286" s="294"/>
      <c r="S286" s="296"/>
      <c r="T286" s="296"/>
      <c r="U286" s="296"/>
      <c r="V286" s="296"/>
      <c r="W286" s="296"/>
      <c r="X286" s="296"/>
      <c r="Y286" s="296"/>
      <c r="Z286" s="296"/>
      <c r="AA286"/>
      <c r="AB286"/>
      <c r="AC286"/>
      <c r="AD286"/>
      <c r="AE286"/>
      <c r="AF286"/>
      <c r="AG286"/>
      <c r="AH286"/>
      <c r="AI286"/>
      <c r="AJ286"/>
      <c r="AK286"/>
    </row>
    <row r="287" spans="1:37" s="122" customFormat="1">
      <c r="A287"/>
      <c r="B287"/>
      <c r="C287" s="5"/>
      <c r="D287"/>
      <c r="E287"/>
      <c r="F287" s="5"/>
      <c r="G287"/>
      <c r="H287"/>
      <c r="I287"/>
      <c r="J287" s="294"/>
      <c r="K287" s="294"/>
      <c r="L287"/>
      <c r="M287"/>
      <c r="N287" s="294"/>
      <c r="O287" s="294"/>
      <c r="P287" s="294"/>
      <c r="Q287" s="294"/>
      <c r="R287" s="294"/>
      <c r="S287" s="296"/>
      <c r="T287" s="296"/>
      <c r="U287" s="296"/>
      <c r="V287" s="296"/>
      <c r="W287" s="296"/>
      <c r="X287" s="296"/>
      <c r="Y287" s="296"/>
      <c r="Z287" s="296"/>
      <c r="AA287"/>
      <c r="AB287"/>
      <c r="AC287"/>
      <c r="AD287"/>
      <c r="AE287"/>
      <c r="AF287"/>
      <c r="AG287"/>
      <c r="AH287"/>
      <c r="AI287"/>
      <c r="AJ287"/>
      <c r="AK287"/>
    </row>
    <row r="288" spans="1:37" s="122" customFormat="1">
      <c r="A288"/>
      <c r="B288"/>
      <c r="C288" s="5"/>
      <c r="D288"/>
      <c r="E288"/>
      <c r="F288" s="5"/>
      <c r="G288"/>
      <c r="H288"/>
      <c r="I288"/>
      <c r="J288" s="294"/>
      <c r="K288" s="294"/>
      <c r="L288"/>
      <c r="M288"/>
      <c r="N288" s="294"/>
      <c r="O288" s="294"/>
      <c r="P288" s="294"/>
      <c r="Q288" s="294"/>
      <c r="R288" s="294"/>
      <c r="S288" s="296"/>
      <c r="T288" s="296"/>
      <c r="U288" s="296"/>
      <c r="V288" s="296"/>
      <c r="W288" s="296"/>
      <c r="X288" s="296"/>
      <c r="Y288" s="296"/>
      <c r="Z288" s="296"/>
      <c r="AA288"/>
      <c r="AB288"/>
      <c r="AC288"/>
      <c r="AD288"/>
      <c r="AE288"/>
      <c r="AF288"/>
      <c r="AG288"/>
      <c r="AH288"/>
      <c r="AI288"/>
      <c r="AJ288"/>
      <c r="AK288"/>
    </row>
    <row r="289" spans="1:37" s="122" customFormat="1">
      <c r="A289"/>
      <c r="B289"/>
      <c r="C289" s="5"/>
      <c r="D289"/>
      <c r="E289"/>
      <c r="F289" s="5"/>
      <c r="G289"/>
      <c r="H289"/>
      <c r="I289"/>
      <c r="J289" s="294"/>
      <c r="K289" s="294"/>
      <c r="L289"/>
      <c r="M289"/>
      <c r="N289" s="294"/>
      <c r="O289" s="294"/>
      <c r="P289" s="294"/>
      <c r="Q289" s="294"/>
      <c r="R289" s="294"/>
      <c r="S289" s="296"/>
      <c r="T289" s="296"/>
      <c r="U289" s="296"/>
      <c r="V289" s="296"/>
      <c r="W289" s="296"/>
      <c r="X289" s="296"/>
      <c r="Y289" s="296"/>
      <c r="Z289" s="296"/>
      <c r="AA289"/>
      <c r="AB289"/>
      <c r="AC289"/>
      <c r="AD289"/>
      <c r="AE289"/>
      <c r="AF289"/>
      <c r="AG289"/>
      <c r="AH289"/>
      <c r="AI289"/>
      <c r="AJ289"/>
      <c r="AK289"/>
    </row>
    <row r="290" spans="1:37" s="122" customFormat="1">
      <c r="A290"/>
      <c r="B290"/>
      <c r="C290" s="5"/>
      <c r="D290"/>
      <c r="E290"/>
      <c r="F290" s="5"/>
      <c r="G290"/>
      <c r="H290"/>
      <c r="I290"/>
      <c r="J290" s="294"/>
      <c r="K290" s="294"/>
      <c r="L290"/>
      <c r="M290"/>
      <c r="N290" s="294"/>
      <c r="O290" s="294"/>
      <c r="P290" s="294"/>
      <c r="Q290" s="294"/>
      <c r="R290" s="294"/>
      <c r="S290" s="296"/>
      <c r="T290" s="296"/>
      <c r="U290" s="296"/>
      <c r="V290" s="296"/>
      <c r="W290" s="296"/>
      <c r="X290" s="296"/>
      <c r="Y290" s="296"/>
      <c r="Z290" s="296"/>
      <c r="AA290"/>
      <c r="AB290"/>
      <c r="AC290"/>
      <c r="AD290"/>
      <c r="AE290"/>
      <c r="AF290"/>
      <c r="AG290"/>
      <c r="AH290"/>
      <c r="AI290"/>
      <c r="AJ290"/>
      <c r="AK290"/>
    </row>
    <row r="291" spans="1:37" s="122" customFormat="1">
      <c r="A291"/>
      <c r="B291"/>
      <c r="C291" s="5"/>
      <c r="D291"/>
      <c r="E291"/>
      <c r="F291" s="5"/>
      <c r="G291"/>
      <c r="H291"/>
      <c r="I291"/>
      <c r="J291" s="294"/>
      <c r="K291" s="294"/>
      <c r="L291"/>
      <c r="M291"/>
      <c r="N291" s="294"/>
      <c r="O291" s="294"/>
      <c r="P291" s="294"/>
      <c r="Q291" s="294"/>
      <c r="R291" s="294"/>
      <c r="S291" s="296"/>
      <c r="T291" s="296"/>
      <c r="U291" s="296"/>
      <c r="V291" s="296"/>
      <c r="W291" s="296"/>
      <c r="X291" s="296"/>
      <c r="Y291" s="296"/>
      <c r="Z291" s="296"/>
      <c r="AA291"/>
      <c r="AB291"/>
      <c r="AC291"/>
      <c r="AD291"/>
      <c r="AE291"/>
      <c r="AF291"/>
      <c r="AG291"/>
      <c r="AH291"/>
      <c r="AI291"/>
      <c r="AJ291"/>
      <c r="AK291"/>
    </row>
    <row r="292" spans="1:37" s="122" customFormat="1">
      <c r="A292"/>
      <c r="B292"/>
      <c r="C292" s="5"/>
      <c r="D292"/>
      <c r="E292"/>
      <c r="F292" s="5"/>
      <c r="G292"/>
      <c r="H292"/>
      <c r="I292"/>
      <c r="J292" s="294"/>
      <c r="K292" s="294"/>
      <c r="L292"/>
      <c r="M292"/>
      <c r="N292" s="294"/>
      <c r="O292" s="294"/>
      <c r="P292" s="294"/>
      <c r="Q292" s="294"/>
      <c r="R292" s="294"/>
      <c r="S292" s="296"/>
      <c r="T292" s="296"/>
      <c r="U292" s="296"/>
      <c r="V292" s="296"/>
      <c r="W292" s="296"/>
      <c r="X292" s="296"/>
      <c r="Y292" s="296"/>
      <c r="Z292" s="296"/>
      <c r="AA292"/>
      <c r="AB292"/>
      <c r="AC292"/>
      <c r="AD292"/>
      <c r="AE292"/>
      <c r="AF292"/>
      <c r="AG292"/>
      <c r="AH292"/>
      <c r="AI292"/>
      <c r="AJ292"/>
      <c r="AK292"/>
    </row>
    <row r="293" spans="1:37" s="122" customFormat="1">
      <c r="A293"/>
      <c r="B293"/>
      <c r="C293" s="5"/>
      <c r="D293"/>
      <c r="E293"/>
      <c r="F293" s="5"/>
      <c r="G293"/>
      <c r="H293"/>
      <c r="I293"/>
      <c r="J293" s="294"/>
      <c r="K293" s="294"/>
      <c r="L293"/>
      <c r="M293"/>
      <c r="N293" s="294"/>
      <c r="O293" s="294"/>
      <c r="P293" s="294"/>
      <c r="Q293" s="294"/>
      <c r="R293" s="294"/>
      <c r="S293" s="296"/>
      <c r="T293" s="296"/>
      <c r="U293" s="296"/>
      <c r="V293" s="296"/>
      <c r="W293" s="296"/>
      <c r="X293" s="296"/>
      <c r="Y293" s="296"/>
      <c r="Z293" s="296"/>
      <c r="AA293"/>
      <c r="AB293"/>
      <c r="AC293"/>
      <c r="AD293"/>
      <c r="AE293"/>
      <c r="AF293"/>
      <c r="AG293"/>
      <c r="AH293"/>
      <c r="AI293"/>
      <c r="AJ293"/>
      <c r="AK293"/>
    </row>
    <row r="294" spans="1:37" s="122" customFormat="1">
      <c r="A294"/>
      <c r="B294"/>
      <c r="C294" s="5"/>
      <c r="D294"/>
      <c r="E294"/>
      <c r="F294" s="5"/>
      <c r="G294"/>
      <c r="H294"/>
      <c r="I294"/>
      <c r="J294" s="294"/>
      <c r="K294" s="294"/>
      <c r="L294"/>
      <c r="M294"/>
      <c r="N294" s="294"/>
      <c r="O294" s="294"/>
      <c r="P294" s="294"/>
      <c r="Q294" s="294"/>
      <c r="R294" s="294"/>
      <c r="S294" s="296"/>
      <c r="T294" s="296"/>
      <c r="U294" s="296"/>
      <c r="V294" s="296"/>
      <c r="W294" s="296"/>
      <c r="X294" s="296"/>
      <c r="Y294" s="296"/>
      <c r="Z294" s="296"/>
      <c r="AA294"/>
      <c r="AB294"/>
      <c r="AC294"/>
      <c r="AD294"/>
      <c r="AE294"/>
      <c r="AF294"/>
      <c r="AG294"/>
      <c r="AH294"/>
      <c r="AI294"/>
      <c r="AJ294"/>
      <c r="AK294"/>
    </row>
    <row r="295" spans="1:37" s="122" customFormat="1">
      <c r="A295"/>
      <c r="B295"/>
      <c r="C295" s="5"/>
      <c r="D295"/>
      <c r="E295"/>
      <c r="F295" s="5"/>
      <c r="G295"/>
      <c r="H295"/>
      <c r="I295"/>
      <c r="J295" s="294"/>
      <c r="K295" s="294"/>
      <c r="L295"/>
      <c r="M295"/>
      <c r="N295" s="294"/>
      <c r="O295" s="294"/>
      <c r="P295" s="294"/>
      <c r="Q295" s="294"/>
      <c r="R295" s="294"/>
      <c r="S295" s="296"/>
      <c r="T295" s="296"/>
      <c r="U295" s="296"/>
      <c r="V295" s="296"/>
      <c r="W295" s="296"/>
      <c r="X295" s="296"/>
      <c r="Y295" s="296"/>
      <c r="Z295" s="296"/>
      <c r="AA295"/>
      <c r="AB295"/>
      <c r="AC295"/>
      <c r="AD295"/>
      <c r="AE295"/>
      <c r="AF295"/>
      <c r="AG295"/>
      <c r="AH295"/>
      <c r="AI295"/>
      <c r="AJ295"/>
      <c r="AK295"/>
    </row>
    <row r="296" spans="1:37" s="122" customFormat="1">
      <c r="A296"/>
      <c r="B296"/>
      <c r="C296" s="5"/>
      <c r="D296"/>
      <c r="E296"/>
      <c r="F296" s="5"/>
      <c r="G296"/>
      <c r="H296"/>
      <c r="I296"/>
      <c r="J296" s="294"/>
      <c r="K296" s="294"/>
      <c r="L296"/>
      <c r="M296"/>
      <c r="N296" s="294"/>
      <c r="O296" s="294"/>
      <c r="P296" s="294"/>
      <c r="Q296" s="294"/>
      <c r="R296" s="294"/>
      <c r="S296" s="296"/>
      <c r="T296" s="296"/>
      <c r="U296" s="296"/>
      <c r="V296" s="296"/>
      <c r="W296" s="296"/>
      <c r="X296" s="296"/>
      <c r="Y296" s="296"/>
      <c r="Z296" s="296"/>
      <c r="AA296"/>
      <c r="AB296"/>
      <c r="AC296"/>
      <c r="AD296"/>
      <c r="AE296"/>
      <c r="AF296"/>
      <c r="AG296"/>
      <c r="AH296"/>
      <c r="AI296"/>
      <c r="AJ296"/>
      <c r="AK296"/>
    </row>
    <row r="297" spans="1:37" s="122" customFormat="1">
      <c r="A297"/>
      <c r="B297"/>
      <c r="C297" s="5"/>
      <c r="D297"/>
      <c r="E297"/>
      <c r="F297" s="5"/>
      <c r="G297"/>
      <c r="H297"/>
      <c r="I297"/>
      <c r="J297" s="294"/>
      <c r="K297" s="294"/>
      <c r="L297"/>
      <c r="M297"/>
      <c r="N297" s="294"/>
      <c r="O297" s="294"/>
      <c r="P297" s="294"/>
      <c r="Q297" s="294"/>
      <c r="R297" s="294"/>
      <c r="S297" s="296"/>
      <c r="T297" s="296"/>
      <c r="U297" s="296"/>
      <c r="V297" s="296"/>
      <c r="W297" s="296"/>
      <c r="X297" s="296"/>
      <c r="Y297" s="296"/>
      <c r="Z297" s="296"/>
      <c r="AA297"/>
      <c r="AB297"/>
      <c r="AC297"/>
      <c r="AD297"/>
      <c r="AE297"/>
      <c r="AF297"/>
      <c r="AG297"/>
      <c r="AH297"/>
      <c r="AI297"/>
      <c r="AJ297"/>
      <c r="AK297"/>
    </row>
    <row r="298" spans="1:37" s="122" customFormat="1">
      <c r="A298"/>
      <c r="B298"/>
      <c r="C298" s="5"/>
      <c r="D298"/>
      <c r="E298"/>
      <c r="F298" s="5"/>
      <c r="G298"/>
      <c r="H298"/>
      <c r="I298"/>
      <c r="J298" s="294"/>
      <c r="K298" s="294"/>
      <c r="L298"/>
      <c r="M298"/>
      <c r="N298" s="294"/>
      <c r="O298" s="294"/>
      <c r="P298" s="294"/>
      <c r="Q298" s="294"/>
      <c r="R298" s="294"/>
      <c r="S298" s="296"/>
      <c r="T298" s="296"/>
      <c r="U298" s="296"/>
      <c r="V298" s="296"/>
      <c r="W298" s="296"/>
      <c r="X298" s="296"/>
      <c r="Y298" s="296"/>
      <c r="Z298" s="296"/>
      <c r="AA298"/>
      <c r="AB298"/>
      <c r="AC298"/>
      <c r="AD298"/>
      <c r="AE298"/>
      <c r="AF298"/>
      <c r="AG298"/>
      <c r="AH298"/>
      <c r="AI298"/>
      <c r="AJ298"/>
      <c r="AK298"/>
    </row>
    <row r="299" spans="1:37" s="122" customFormat="1">
      <c r="A299"/>
      <c r="B299"/>
      <c r="C299" s="5"/>
      <c r="D299"/>
      <c r="E299"/>
      <c r="F299" s="5"/>
      <c r="G299"/>
      <c r="H299"/>
      <c r="I299"/>
      <c r="J299" s="294"/>
      <c r="K299" s="294"/>
      <c r="L299"/>
      <c r="M299"/>
      <c r="N299" s="294"/>
      <c r="O299" s="294"/>
      <c r="P299" s="294"/>
      <c r="Q299" s="294"/>
      <c r="R299" s="294"/>
      <c r="S299" s="296"/>
      <c r="T299" s="296"/>
      <c r="U299" s="296"/>
      <c r="V299" s="296"/>
      <c r="W299" s="296"/>
      <c r="X299" s="296"/>
      <c r="Y299" s="296"/>
      <c r="Z299" s="296"/>
      <c r="AA299"/>
      <c r="AB299"/>
      <c r="AC299"/>
      <c r="AD299"/>
      <c r="AE299"/>
      <c r="AF299"/>
      <c r="AG299"/>
      <c r="AH299"/>
      <c r="AI299"/>
      <c r="AJ299"/>
      <c r="AK299"/>
    </row>
    <row r="300" spans="1:37" s="122" customFormat="1">
      <c r="A300"/>
      <c r="B300"/>
      <c r="C300" s="5"/>
      <c r="D300"/>
      <c r="E300"/>
      <c r="F300" s="5"/>
      <c r="G300"/>
      <c r="H300"/>
      <c r="I300"/>
      <c r="J300" s="294"/>
      <c r="K300" s="294"/>
      <c r="L300"/>
      <c r="M300"/>
      <c r="N300" s="294"/>
      <c r="O300" s="294"/>
      <c r="P300" s="294"/>
      <c r="Q300" s="294"/>
      <c r="R300" s="294"/>
      <c r="S300" s="296"/>
      <c r="T300" s="296"/>
      <c r="U300" s="296"/>
      <c r="V300" s="296"/>
      <c r="W300" s="296"/>
      <c r="X300" s="296"/>
      <c r="Y300" s="296"/>
      <c r="Z300" s="296"/>
      <c r="AA300"/>
      <c r="AB300"/>
      <c r="AC300"/>
      <c r="AD300"/>
      <c r="AE300"/>
      <c r="AF300"/>
      <c r="AG300"/>
      <c r="AH300"/>
      <c r="AI300"/>
      <c r="AJ300"/>
      <c r="AK300"/>
    </row>
    <row r="301" spans="1:37" s="122" customFormat="1">
      <c r="A301"/>
      <c r="B301"/>
      <c r="C301" s="5"/>
      <c r="D301"/>
      <c r="E301"/>
      <c r="F301" s="5"/>
      <c r="G301"/>
      <c r="H301"/>
      <c r="I301"/>
      <c r="J301" s="294"/>
      <c r="K301" s="294"/>
      <c r="L301"/>
      <c r="M301"/>
      <c r="N301" s="294"/>
      <c r="O301" s="294"/>
      <c r="P301" s="294"/>
      <c r="Q301" s="294"/>
      <c r="R301" s="294"/>
      <c r="S301" s="296"/>
      <c r="T301" s="296"/>
      <c r="U301" s="296"/>
      <c r="V301" s="296"/>
      <c r="W301" s="296"/>
      <c r="X301" s="296"/>
      <c r="Y301" s="296"/>
      <c r="Z301" s="296"/>
      <c r="AA301"/>
      <c r="AB301"/>
      <c r="AC301"/>
      <c r="AD301"/>
      <c r="AE301"/>
      <c r="AF301"/>
      <c r="AG301"/>
      <c r="AH301"/>
      <c r="AI301"/>
      <c r="AJ301"/>
      <c r="AK301"/>
    </row>
    <row r="302" spans="1:37" s="122" customFormat="1">
      <c r="A302"/>
      <c r="B302"/>
      <c r="C302" s="5"/>
      <c r="D302"/>
      <c r="E302"/>
      <c r="F302" s="5"/>
      <c r="G302"/>
      <c r="H302"/>
      <c r="I302"/>
      <c r="J302" s="294"/>
      <c r="K302" s="294"/>
      <c r="L302"/>
      <c r="M302"/>
      <c r="N302" s="294"/>
      <c r="O302" s="294"/>
      <c r="P302" s="294"/>
      <c r="Q302" s="294"/>
      <c r="R302" s="294"/>
      <c r="S302" s="296"/>
      <c r="T302" s="296"/>
      <c r="U302" s="296"/>
      <c r="V302" s="296"/>
      <c r="W302" s="296"/>
      <c r="X302" s="296"/>
      <c r="Y302" s="296"/>
      <c r="Z302" s="296"/>
      <c r="AA302"/>
      <c r="AB302"/>
      <c r="AC302"/>
      <c r="AD302"/>
      <c r="AE302"/>
      <c r="AF302"/>
      <c r="AG302"/>
      <c r="AH302"/>
      <c r="AI302"/>
      <c r="AJ302"/>
      <c r="AK302"/>
    </row>
    <row r="303" spans="1:37" s="122" customFormat="1">
      <c r="A303"/>
      <c r="B303"/>
      <c r="C303" s="5"/>
      <c r="D303"/>
      <c r="E303"/>
      <c r="F303" s="5"/>
      <c r="G303"/>
      <c r="H303"/>
      <c r="I303"/>
      <c r="J303" s="294"/>
      <c r="K303" s="294"/>
      <c r="L303"/>
      <c r="M303"/>
      <c r="N303" s="294"/>
      <c r="O303" s="294"/>
      <c r="P303" s="294"/>
      <c r="Q303" s="294"/>
      <c r="R303" s="294"/>
      <c r="S303" s="296"/>
      <c r="T303" s="296"/>
      <c r="U303" s="296"/>
      <c r="V303" s="296"/>
      <c r="W303" s="296"/>
      <c r="X303" s="296"/>
      <c r="Y303" s="296"/>
      <c r="Z303" s="296"/>
      <c r="AA303"/>
      <c r="AB303"/>
      <c r="AC303"/>
      <c r="AD303"/>
      <c r="AE303"/>
      <c r="AF303"/>
      <c r="AG303"/>
      <c r="AH303"/>
      <c r="AI303"/>
      <c r="AJ303"/>
      <c r="AK303"/>
    </row>
    <row r="304" spans="1:37" s="122" customFormat="1">
      <c r="A304"/>
      <c r="B304"/>
      <c r="C304" s="5"/>
      <c r="D304"/>
      <c r="E304"/>
      <c r="F304" s="5"/>
      <c r="G304"/>
      <c r="H304"/>
      <c r="I304"/>
      <c r="J304" s="294"/>
      <c r="K304" s="294"/>
      <c r="L304"/>
      <c r="M304"/>
      <c r="N304" s="294"/>
      <c r="O304" s="294"/>
      <c r="P304" s="294"/>
      <c r="Q304" s="294"/>
      <c r="R304" s="294"/>
      <c r="S304" s="296"/>
      <c r="T304" s="296"/>
      <c r="U304" s="296"/>
      <c r="V304" s="296"/>
      <c r="W304" s="296"/>
      <c r="X304" s="296"/>
      <c r="Y304" s="296"/>
      <c r="Z304" s="296"/>
      <c r="AA304"/>
      <c r="AB304"/>
      <c r="AC304"/>
      <c r="AD304"/>
      <c r="AE304"/>
      <c r="AF304"/>
      <c r="AG304"/>
      <c r="AH304"/>
      <c r="AI304"/>
      <c r="AJ304"/>
      <c r="AK304"/>
    </row>
    <row r="305" spans="1:37" s="122" customFormat="1">
      <c r="A305"/>
      <c r="B305"/>
      <c r="C305" s="5"/>
      <c r="D305"/>
      <c r="E305"/>
      <c r="F305" s="5"/>
      <c r="G305"/>
      <c r="H305"/>
      <c r="I305"/>
      <c r="J305" s="294"/>
      <c r="K305" s="294"/>
      <c r="L305"/>
      <c r="M305"/>
      <c r="N305" s="294"/>
      <c r="O305" s="294"/>
      <c r="P305" s="294"/>
      <c r="Q305" s="294"/>
      <c r="R305" s="294"/>
      <c r="S305" s="296"/>
      <c r="T305" s="296"/>
      <c r="U305" s="296"/>
      <c r="V305" s="296"/>
      <c r="W305" s="296"/>
      <c r="X305" s="296"/>
      <c r="Y305" s="296"/>
      <c r="Z305" s="296"/>
      <c r="AA305"/>
      <c r="AB305"/>
      <c r="AC305"/>
      <c r="AD305"/>
      <c r="AE305"/>
      <c r="AF305"/>
      <c r="AG305"/>
      <c r="AH305"/>
      <c r="AI305"/>
      <c r="AJ305"/>
      <c r="AK305"/>
    </row>
    <row r="306" spans="1:37" s="122" customFormat="1">
      <c r="A306"/>
      <c r="B306"/>
      <c r="C306" s="5"/>
      <c r="D306"/>
      <c r="E306"/>
      <c r="F306" s="5"/>
      <c r="G306"/>
      <c r="H306"/>
      <c r="I306"/>
      <c r="J306" s="294"/>
      <c r="K306" s="294"/>
      <c r="L306"/>
      <c r="M306"/>
      <c r="N306" s="294"/>
      <c r="O306" s="294"/>
      <c r="P306" s="294"/>
      <c r="Q306" s="294"/>
      <c r="R306" s="294"/>
      <c r="S306" s="296"/>
      <c r="T306" s="296"/>
      <c r="U306" s="296"/>
      <c r="V306" s="296"/>
      <c r="W306" s="296"/>
      <c r="X306" s="296"/>
      <c r="Y306" s="296"/>
      <c r="Z306" s="296"/>
      <c r="AA306"/>
      <c r="AB306"/>
      <c r="AC306"/>
      <c r="AD306"/>
      <c r="AE306"/>
      <c r="AF306"/>
      <c r="AG306"/>
      <c r="AH306"/>
      <c r="AI306"/>
      <c r="AJ306"/>
      <c r="AK306"/>
    </row>
    <row r="307" spans="1:37" s="122" customFormat="1">
      <c r="A307"/>
      <c r="B307"/>
      <c r="C307" s="5"/>
      <c r="D307"/>
      <c r="E307"/>
      <c r="F307" s="5"/>
      <c r="G307"/>
      <c r="H307"/>
      <c r="I307"/>
      <c r="J307" s="294"/>
      <c r="K307" s="294"/>
      <c r="L307"/>
      <c r="M307"/>
      <c r="N307" s="294"/>
      <c r="O307" s="294"/>
      <c r="P307" s="294"/>
      <c r="Q307" s="294"/>
      <c r="R307" s="294"/>
      <c r="S307" s="296"/>
      <c r="T307" s="296"/>
      <c r="U307" s="296"/>
      <c r="V307" s="296"/>
      <c r="W307" s="296"/>
      <c r="X307" s="296"/>
      <c r="Y307" s="296"/>
      <c r="Z307" s="296"/>
      <c r="AA307"/>
      <c r="AB307"/>
      <c r="AC307"/>
      <c r="AD307"/>
      <c r="AE307"/>
      <c r="AF307"/>
      <c r="AG307"/>
      <c r="AH307"/>
      <c r="AI307"/>
      <c r="AJ307"/>
      <c r="AK307"/>
    </row>
    <row r="308" spans="1:37" s="122" customFormat="1">
      <c r="A308"/>
      <c r="B308"/>
      <c r="C308" s="5"/>
      <c r="D308"/>
      <c r="E308"/>
      <c r="F308" s="5"/>
      <c r="G308"/>
      <c r="H308"/>
      <c r="I308"/>
      <c r="J308" s="294"/>
      <c r="K308" s="294"/>
      <c r="L308"/>
      <c r="M308"/>
      <c r="N308" s="294"/>
      <c r="O308" s="294"/>
      <c r="P308" s="294"/>
      <c r="Q308" s="294"/>
      <c r="R308" s="294"/>
      <c r="S308" s="296"/>
      <c r="T308" s="296"/>
      <c r="U308" s="296"/>
      <c r="V308" s="296"/>
      <c r="W308" s="296"/>
      <c r="X308" s="296"/>
      <c r="Y308" s="296"/>
      <c r="Z308" s="296"/>
      <c r="AA308"/>
      <c r="AB308"/>
      <c r="AC308"/>
      <c r="AD308"/>
      <c r="AE308"/>
      <c r="AF308"/>
      <c r="AG308"/>
      <c r="AH308"/>
      <c r="AI308"/>
      <c r="AJ308"/>
      <c r="AK308"/>
    </row>
    <row r="309" spans="1:37" s="122" customFormat="1">
      <c r="A309"/>
      <c r="B309"/>
      <c r="C309" s="5"/>
      <c r="D309"/>
      <c r="E309"/>
      <c r="F309" s="5"/>
      <c r="G309"/>
      <c r="H309"/>
      <c r="I309"/>
      <c r="J309" s="294"/>
      <c r="K309" s="294"/>
      <c r="L309"/>
      <c r="M309"/>
      <c r="N309" s="294"/>
      <c r="O309" s="294"/>
      <c r="P309" s="294"/>
      <c r="Q309" s="294"/>
      <c r="R309" s="294"/>
      <c r="S309" s="296"/>
      <c r="T309" s="296"/>
      <c r="U309" s="296"/>
      <c r="V309" s="296"/>
      <c r="W309" s="296"/>
      <c r="X309" s="296"/>
      <c r="Y309" s="296"/>
      <c r="Z309" s="296"/>
      <c r="AA309"/>
      <c r="AB309"/>
      <c r="AC309"/>
      <c r="AD309"/>
      <c r="AE309"/>
      <c r="AF309"/>
      <c r="AG309"/>
      <c r="AH309"/>
      <c r="AI309"/>
      <c r="AJ309"/>
      <c r="AK309"/>
    </row>
    <row r="310" spans="1:37" s="122" customFormat="1">
      <c r="A310"/>
      <c r="B310"/>
      <c r="C310" s="5"/>
      <c r="D310"/>
      <c r="E310"/>
      <c r="F310" s="5"/>
      <c r="G310"/>
      <c r="H310"/>
      <c r="I310"/>
      <c r="J310" s="294"/>
      <c r="K310" s="294"/>
      <c r="L310"/>
      <c r="M310"/>
      <c r="N310" s="294"/>
      <c r="O310" s="294"/>
      <c r="P310" s="294"/>
      <c r="Q310" s="294"/>
      <c r="R310" s="294"/>
      <c r="S310" s="296"/>
      <c r="T310" s="296"/>
      <c r="U310" s="296"/>
      <c r="V310" s="296"/>
      <c r="W310" s="296"/>
      <c r="X310" s="296"/>
      <c r="Y310" s="296"/>
      <c r="Z310" s="296"/>
      <c r="AA310"/>
      <c r="AB310"/>
      <c r="AC310"/>
      <c r="AD310"/>
      <c r="AE310"/>
      <c r="AF310"/>
      <c r="AG310"/>
      <c r="AH310"/>
      <c r="AI310"/>
      <c r="AJ310"/>
      <c r="AK310"/>
    </row>
    <row r="311" spans="1:37" s="122" customFormat="1">
      <c r="A311"/>
      <c r="B311"/>
      <c r="C311" s="5"/>
      <c r="D311"/>
      <c r="E311"/>
      <c r="F311" s="5"/>
      <c r="G311"/>
      <c r="H311"/>
      <c r="I311"/>
      <c r="J311" s="294"/>
      <c r="K311" s="294"/>
      <c r="L311"/>
      <c r="M311"/>
      <c r="N311" s="294"/>
      <c r="O311" s="294"/>
      <c r="P311" s="294"/>
      <c r="Q311" s="294"/>
      <c r="R311" s="294"/>
      <c r="S311" s="296"/>
      <c r="T311" s="296"/>
      <c r="U311" s="296"/>
      <c r="V311" s="296"/>
      <c r="W311" s="296"/>
      <c r="X311" s="296"/>
      <c r="Y311" s="296"/>
      <c r="Z311" s="296"/>
      <c r="AA311"/>
      <c r="AB311"/>
      <c r="AC311"/>
      <c r="AD311"/>
      <c r="AE311"/>
      <c r="AF311"/>
      <c r="AG311"/>
      <c r="AH311"/>
      <c r="AI311"/>
      <c r="AJ311"/>
      <c r="AK311"/>
    </row>
    <row r="312" spans="1:37" s="122" customFormat="1">
      <c r="A312"/>
      <c r="B312"/>
      <c r="C312" s="5"/>
      <c r="D312"/>
      <c r="E312"/>
      <c r="F312" s="5"/>
      <c r="G312"/>
      <c r="H312"/>
      <c r="I312"/>
      <c r="J312" s="294"/>
      <c r="K312" s="294"/>
      <c r="L312"/>
      <c r="M312"/>
      <c r="N312" s="294"/>
      <c r="O312" s="294"/>
      <c r="P312" s="294"/>
      <c r="Q312" s="294"/>
      <c r="R312" s="294"/>
      <c r="S312" s="296"/>
      <c r="T312" s="296"/>
      <c r="U312" s="296"/>
      <c r="V312" s="296"/>
      <c r="W312" s="296"/>
      <c r="X312" s="296"/>
      <c r="Y312" s="296"/>
      <c r="Z312" s="296"/>
      <c r="AA312"/>
      <c r="AB312"/>
      <c r="AC312"/>
      <c r="AD312"/>
      <c r="AE312"/>
      <c r="AF312"/>
      <c r="AG312"/>
      <c r="AH312"/>
      <c r="AI312"/>
      <c r="AJ312"/>
      <c r="AK312"/>
    </row>
    <row r="313" spans="1:37" s="122" customFormat="1">
      <c r="A313"/>
      <c r="B313"/>
      <c r="C313" s="5"/>
      <c r="D313"/>
      <c r="E313"/>
      <c r="F313" s="5"/>
      <c r="G313"/>
      <c r="H313"/>
      <c r="I313"/>
      <c r="J313" s="294"/>
      <c r="K313" s="294"/>
      <c r="L313"/>
      <c r="M313"/>
      <c r="N313" s="294"/>
      <c r="O313" s="294"/>
      <c r="P313" s="294"/>
      <c r="Q313" s="294"/>
      <c r="R313" s="294"/>
      <c r="S313" s="296"/>
      <c r="T313" s="296"/>
      <c r="U313" s="296"/>
      <c r="V313" s="296"/>
      <c r="W313" s="296"/>
      <c r="X313" s="296"/>
      <c r="Y313" s="296"/>
      <c r="Z313" s="296"/>
      <c r="AA313"/>
      <c r="AB313"/>
      <c r="AC313"/>
      <c r="AD313"/>
      <c r="AE313"/>
      <c r="AF313"/>
      <c r="AG313"/>
      <c r="AH313"/>
      <c r="AI313"/>
      <c r="AJ313"/>
      <c r="AK313"/>
    </row>
    <row r="314" spans="1:37" s="122" customFormat="1">
      <c r="A314"/>
      <c r="B314"/>
      <c r="C314" s="5"/>
      <c r="D314"/>
      <c r="E314"/>
      <c r="F314" s="5"/>
      <c r="G314"/>
      <c r="H314"/>
      <c r="I314"/>
      <c r="J314" s="294"/>
      <c r="K314" s="294"/>
      <c r="L314"/>
      <c r="M314"/>
      <c r="N314" s="294"/>
      <c r="O314" s="294"/>
      <c r="P314" s="294"/>
      <c r="Q314" s="294"/>
      <c r="R314" s="294"/>
      <c r="S314" s="296"/>
      <c r="T314" s="296"/>
      <c r="U314" s="296"/>
      <c r="V314" s="296"/>
      <c r="W314" s="296"/>
      <c r="X314" s="296"/>
      <c r="Y314" s="296"/>
      <c r="Z314" s="296"/>
      <c r="AA314"/>
      <c r="AB314"/>
      <c r="AC314"/>
      <c r="AD314"/>
      <c r="AE314"/>
      <c r="AF314"/>
      <c r="AG314"/>
      <c r="AH314"/>
      <c r="AI314"/>
      <c r="AJ314"/>
      <c r="AK314"/>
    </row>
    <row r="315" spans="1:37" s="122" customFormat="1">
      <c r="A315"/>
      <c r="B315"/>
      <c r="C315" s="5"/>
      <c r="D315"/>
      <c r="E315"/>
      <c r="F315" s="5"/>
      <c r="G315"/>
      <c r="H315"/>
      <c r="I315"/>
      <c r="J315" s="294"/>
      <c r="K315" s="294"/>
      <c r="L315"/>
      <c r="M315"/>
      <c r="N315" s="294"/>
      <c r="O315" s="294"/>
      <c r="P315" s="294"/>
      <c r="Q315" s="294"/>
      <c r="R315" s="294"/>
      <c r="S315" s="296"/>
      <c r="T315" s="296"/>
      <c r="U315" s="296"/>
      <c r="V315" s="296"/>
      <c r="W315" s="296"/>
      <c r="X315" s="296"/>
      <c r="Y315" s="296"/>
      <c r="Z315" s="296"/>
      <c r="AA315"/>
      <c r="AB315"/>
      <c r="AC315"/>
      <c r="AD315"/>
      <c r="AE315"/>
      <c r="AF315"/>
      <c r="AG315"/>
      <c r="AH315"/>
      <c r="AI315"/>
      <c r="AJ315"/>
      <c r="AK315"/>
    </row>
    <row r="316" spans="1:37" s="122" customFormat="1">
      <c r="A316"/>
      <c r="B316"/>
      <c r="C316" s="5"/>
      <c r="D316"/>
      <c r="E316"/>
      <c r="F316" s="5"/>
      <c r="G316"/>
      <c r="H316"/>
      <c r="I316"/>
      <c r="J316" s="294"/>
      <c r="K316" s="294"/>
      <c r="L316"/>
      <c r="M316"/>
      <c r="N316" s="294"/>
      <c r="O316" s="294"/>
      <c r="P316" s="294"/>
      <c r="Q316" s="294"/>
      <c r="R316" s="294"/>
      <c r="S316" s="296"/>
      <c r="T316" s="296"/>
      <c r="U316" s="296"/>
      <c r="V316" s="296"/>
      <c r="W316" s="296"/>
      <c r="X316" s="296"/>
      <c r="Y316" s="296"/>
      <c r="Z316" s="296"/>
      <c r="AA316"/>
      <c r="AB316"/>
      <c r="AC316"/>
      <c r="AD316"/>
      <c r="AE316"/>
      <c r="AF316"/>
      <c r="AG316"/>
      <c r="AH316"/>
      <c r="AI316"/>
      <c r="AJ316"/>
      <c r="AK316"/>
    </row>
    <row r="317" spans="1:37" s="122" customFormat="1">
      <c r="A317"/>
      <c r="B317"/>
      <c r="C317" s="5"/>
      <c r="D317"/>
      <c r="E317"/>
      <c r="F317" s="5"/>
      <c r="G317"/>
      <c r="H317"/>
      <c r="I317"/>
      <c r="J317" s="294"/>
      <c r="K317" s="294"/>
      <c r="L317"/>
      <c r="M317"/>
      <c r="N317" s="294"/>
      <c r="O317" s="294"/>
      <c r="P317" s="294"/>
      <c r="Q317" s="294"/>
      <c r="R317" s="294"/>
      <c r="S317" s="296"/>
      <c r="T317" s="296"/>
      <c r="U317" s="296"/>
      <c r="V317" s="296"/>
      <c r="W317" s="296"/>
      <c r="X317" s="296"/>
      <c r="Y317" s="296"/>
      <c r="Z317" s="296"/>
      <c r="AA317"/>
      <c r="AB317"/>
      <c r="AC317"/>
      <c r="AD317"/>
      <c r="AE317"/>
      <c r="AF317"/>
      <c r="AG317"/>
      <c r="AH317"/>
      <c r="AI317"/>
      <c r="AJ317"/>
      <c r="AK317"/>
    </row>
    <row r="318" spans="1:37" s="122" customFormat="1">
      <c r="A318"/>
      <c r="B318"/>
      <c r="C318" s="5"/>
      <c r="D318"/>
      <c r="E318"/>
      <c r="F318" s="5"/>
      <c r="G318"/>
      <c r="H318"/>
      <c r="I318"/>
      <c r="J318" s="294"/>
      <c r="K318" s="294"/>
      <c r="L318"/>
      <c r="M318"/>
      <c r="N318" s="294"/>
      <c r="O318" s="294"/>
      <c r="P318" s="294"/>
      <c r="Q318" s="294"/>
      <c r="R318" s="294"/>
      <c r="S318" s="296"/>
      <c r="T318" s="296"/>
      <c r="U318" s="296"/>
      <c r="V318" s="296"/>
      <c r="W318" s="296"/>
      <c r="X318" s="296"/>
      <c r="Y318" s="296"/>
      <c r="Z318" s="296"/>
      <c r="AA318"/>
      <c r="AB318"/>
      <c r="AC318"/>
      <c r="AD318"/>
      <c r="AE318"/>
      <c r="AF318"/>
      <c r="AG318"/>
      <c r="AH318"/>
      <c r="AI318"/>
      <c r="AJ318"/>
      <c r="AK318"/>
    </row>
    <row r="319" spans="1:37" s="122" customFormat="1">
      <c r="A319"/>
      <c r="B319"/>
      <c r="C319" s="5"/>
      <c r="D319"/>
      <c r="E319"/>
      <c r="F319" s="5"/>
      <c r="G319"/>
      <c r="H319"/>
      <c r="I319"/>
      <c r="J319" s="294"/>
      <c r="K319" s="294"/>
      <c r="L319"/>
      <c r="M319"/>
      <c r="N319" s="294"/>
      <c r="O319" s="294"/>
      <c r="P319" s="294"/>
      <c r="Q319" s="294"/>
      <c r="R319" s="294"/>
      <c r="S319" s="296"/>
      <c r="T319" s="296"/>
      <c r="U319" s="296"/>
      <c r="V319" s="296"/>
      <c r="W319" s="296"/>
      <c r="X319" s="296"/>
      <c r="Y319" s="296"/>
      <c r="Z319" s="296"/>
      <c r="AA319"/>
      <c r="AB319"/>
      <c r="AC319"/>
      <c r="AD319"/>
      <c r="AE319"/>
      <c r="AF319"/>
      <c r="AG319"/>
      <c r="AH319"/>
      <c r="AI319"/>
      <c r="AJ319"/>
      <c r="AK319"/>
    </row>
    <row r="320" spans="1:37" s="122" customFormat="1">
      <c r="A320"/>
      <c r="B320"/>
      <c r="C320" s="5"/>
      <c r="D320"/>
      <c r="E320"/>
      <c r="F320" s="5"/>
      <c r="G320"/>
      <c r="H320"/>
      <c r="I320"/>
      <c r="J320" s="294"/>
      <c r="K320" s="294"/>
      <c r="L320"/>
      <c r="M320"/>
      <c r="N320" s="294"/>
      <c r="O320" s="294"/>
      <c r="P320" s="294"/>
      <c r="Q320" s="294"/>
      <c r="R320" s="294"/>
      <c r="S320" s="296"/>
      <c r="T320" s="296"/>
      <c r="U320" s="296"/>
      <c r="V320" s="296"/>
      <c r="W320" s="296"/>
      <c r="X320" s="296"/>
      <c r="Y320" s="296"/>
      <c r="Z320" s="296"/>
      <c r="AA320"/>
      <c r="AB320"/>
      <c r="AC320"/>
      <c r="AD320"/>
      <c r="AE320"/>
      <c r="AF320"/>
      <c r="AG320"/>
      <c r="AH320"/>
      <c r="AI320"/>
      <c r="AJ320"/>
      <c r="AK320"/>
    </row>
    <row r="321" spans="1:37" s="122" customFormat="1">
      <c r="A321"/>
      <c r="B321"/>
      <c r="C321" s="5"/>
      <c r="D321"/>
      <c r="E321"/>
      <c r="F321" s="5"/>
      <c r="G321"/>
      <c r="H321"/>
      <c r="I321"/>
      <c r="J321" s="294"/>
      <c r="K321" s="294"/>
      <c r="L321"/>
      <c r="M321"/>
      <c r="N321" s="294"/>
      <c r="O321" s="294"/>
      <c r="P321" s="294"/>
      <c r="Q321" s="294"/>
      <c r="R321" s="294"/>
      <c r="S321" s="296"/>
      <c r="T321" s="296"/>
      <c r="U321" s="296"/>
      <c r="V321" s="296"/>
      <c r="W321" s="296"/>
      <c r="X321" s="296"/>
      <c r="Y321" s="296"/>
      <c r="Z321" s="296"/>
      <c r="AA321"/>
      <c r="AB321"/>
      <c r="AC321"/>
      <c r="AD321"/>
      <c r="AE321"/>
      <c r="AF321"/>
      <c r="AG321"/>
      <c r="AH321"/>
      <c r="AI321"/>
      <c r="AJ321"/>
      <c r="AK321"/>
    </row>
    <row r="322" spans="1:37" s="122" customFormat="1">
      <c r="A322"/>
      <c r="B322"/>
      <c r="C322" s="5"/>
      <c r="D322"/>
      <c r="E322"/>
      <c r="F322" s="5"/>
      <c r="G322"/>
      <c r="H322"/>
      <c r="I322"/>
      <c r="J322" s="294"/>
      <c r="K322" s="294"/>
      <c r="L322"/>
      <c r="M322"/>
      <c r="N322" s="294"/>
      <c r="O322" s="294"/>
      <c r="P322" s="294"/>
      <c r="Q322" s="294"/>
      <c r="R322" s="294"/>
      <c r="S322" s="296"/>
      <c r="T322" s="296"/>
      <c r="U322" s="296"/>
      <c r="V322" s="296"/>
      <c r="W322" s="296"/>
      <c r="X322" s="296"/>
      <c r="Y322" s="296"/>
      <c r="Z322" s="296"/>
      <c r="AA322"/>
      <c r="AB322"/>
      <c r="AC322"/>
      <c r="AD322"/>
      <c r="AE322"/>
      <c r="AF322"/>
      <c r="AG322"/>
      <c r="AH322"/>
      <c r="AI322"/>
      <c r="AJ322"/>
      <c r="AK322"/>
    </row>
    <row r="323" spans="1:37" s="122" customFormat="1">
      <c r="A323"/>
      <c r="B323"/>
      <c r="C323" s="5"/>
      <c r="D323"/>
      <c r="E323"/>
      <c r="F323" s="5"/>
      <c r="G323"/>
      <c r="H323"/>
      <c r="I323"/>
      <c r="J323" s="294"/>
      <c r="K323" s="294"/>
      <c r="L323"/>
      <c r="M323"/>
      <c r="N323" s="294"/>
      <c r="O323" s="294"/>
      <c r="P323" s="294"/>
      <c r="Q323" s="294"/>
      <c r="R323" s="296"/>
      <c r="S323" s="296"/>
      <c r="T323" s="296"/>
      <c r="U323" s="296"/>
      <c r="V323" s="296"/>
      <c r="W323" s="296"/>
      <c r="X323" s="296"/>
      <c r="Y323" s="296"/>
      <c r="Z323" s="296"/>
      <c r="AA323"/>
      <c r="AB323"/>
      <c r="AC323"/>
      <c r="AD323"/>
      <c r="AE323"/>
      <c r="AF323"/>
      <c r="AG323"/>
      <c r="AH323"/>
      <c r="AI323"/>
      <c r="AJ323"/>
      <c r="AK323"/>
    </row>
    <row r="324" spans="1:37" s="122" customFormat="1">
      <c r="A324"/>
      <c r="B324"/>
      <c r="C324" s="5"/>
      <c r="D324"/>
      <c r="E324"/>
      <c r="F324" s="5"/>
      <c r="G324"/>
      <c r="H324"/>
      <c r="I324"/>
      <c r="J324" s="294"/>
      <c r="K324" s="294"/>
      <c r="L324"/>
      <c r="M324"/>
      <c r="N324" s="294"/>
      <c r="O324" s="294"/>
      <c r="P324" s="294"/>
      <c r="Q324" s="294"/>
      <c r="R324" s="296"/>
      <c r="S324" s="296"/>
      <c r="T324" s="296"/>
      <c r="U324" s="296"/>
      <c r="V324" s="296"/>
      <c r="W324" s="296"/>
      <c r="X324" s="296"/>
      <c r="Y324" s="296"/>
      <c r="Z324" s="296"/>
      <c r="AA324"/>
      <c r="AB324"/>
      <c r="AC324"/>
      <c r="AD324"/>
      <c r="AE324"/>
      <c r="AF324"/>
      <c r="AG324"/>
      <c r="AH324"/>
      <c r="AI324"/>
      <c r="AJ324"/>
      <c r="AK324"/>
    </row>
    <row r="325" spans="1:37" s="122" customFormat="1">
      <c r="A325"/>
      <c r="B325"/>
      <c r="C325" s="5"/>
      <c r="D325"/>
      <c r="E325"/>
      <c r="F325" s="5"/>
      <c r="G325"/>
      <c r="H325"/>
      <c r="I325"/>
      <c r="J325" s="294"/>
      <c r="K325" s="294"/>
      <c r="L325"/>
      <c r="M325"/>
      <c r="N325" s="294"/>
      <c r="O325" s="294"/>
      <c r="P325" s="294"/>
      <c r="Q325" s="294"/>
      <c r="R325" s="296"/>
      <c r="S325" s="296"/>
      <c r="T325" s="296"/>
      <c r="U325" s="296"/>
      <c r="V325" s="296"/>
      <c r="W325" s="296"/>
      <c r="X325" s="296"/>
      <c r="Y325" s="296"/>
      <c r="Z325" s="296"/>
      <c r="AA325"/>
      <c r="AB325"/>
      <c r="AC325"/>
      <c r="AD325"/>
      <c r="AE325"/>
      <c r="AF325"/>
      <c r="AG325"/>
      <c r="AH325"/>
      <c r="AI325"/>
      <c r="AJ325"/>
      <c r="AK325"/>
    </row>
    <row r="326" spans="1:37" s="122" customFormat="1">
      <c r="A326"/>
      <c r="B326"/>
      <c r="C326" s="5"/>
      <c r="D326"/>
      <c r="E326"/>
      <c r="F326" s="5"/>
      <c r="G326"/>
      <c r="H326"/>
      <c r="I326"/>
      <c r="J326" s="294"/>
      <c r="K326" s="294"/>
      <c r="L326"/>
      <c r="M326"/>
      <c r="N326" s="294"/>
      <c r="O326" s="294"/>
      <c r="P326" s="294"/>
      <c r="Q326" s="294"/>
      <c r="R326" s="296"/>
      <c r="S326" s="296"/>
      <c r="T326" s="296"/>
      <c r="U326" s="296"/>
      <c r="V326" s="296"/>
      <c r="W326" s="296"/>
      <c r="X326" s="296"/>
      <c r="Y326" s="296"/>
      <c r="Z326" s="296"/>
      <c r="AA326"/>
      <c r="AB326"/>
      <c r="AC326"/>
      <c r="AD326"/>
      <c r="AE326"/>
      <c r="AF326"/>
      <c r="AG326"/>
      <c r="AH326"/>
      <c r="AI326"/>
      <c r="AJ326"/>
      <c r="AK326"/>
    </row>
    <row r="327" spans="1:37" s="122" customFormat="1">
      <c r="A327"/>
      <c r="B327"/>
      <c r="C327" s="5"/>
      <c r="D327"/>
      <c r="E327"/>
      <c r="F327" s="5"/>
      <c r="G327"/>
      <c r="H327"/>
      <c r="I327"/>
      <c r="J327" s="294"/>
      <c r="K327" s="294"/>
      <c r="L327"/>
      <c r="M327"/>
      <c r="N327" s="294"/>
      <c r="O327" s="294"/>
      <c r="P327" s="294"/>
      <c r="Q327" s="294"/>
      <c r="R327" s="296"/>
      <c r="S327" s="296"/>
      <c r="T327" s="296"/>
      <c r="U327" s="296"/>
      <c r="V327" s="296"/>
      <c r="W327" s="296"/>
      <c r="X327" s="296"/>
      <c r="Y327" s="296"/>
      <c r="Z327" s="296"/>
      <c r="AA327"/>
      <c r="AB327"/>
      <c r="AC327"/>
      <c r="AD327"/>
      <c r="AE327"/>
      <c r="AF327"/>
      <c r="AG327"/>
      <c r="AH327"/>
      <c r="AI327"/>
      <c r="AJ327"/>
      <c r="AK327"/>
    </row>
    <row r="328" spans="1:37" s="122" customFormat="1">
      <c r="A328"/>
      <c r="B328"/>
      <c r="C328" s="5"/>
      <c r="D328"/>
      <c r="E328"/>
      <c r="F328" s="5"/>
      <c r="G328"/>
      <c r="H328"/>
      <c r="I328"/>
      <c r="J328" s="294"/>
      <c r="K328" s="294"/>
      <c r="L328"/>
      <c r="M328"/>
      <c r="N328" s="294"/>
      <c r="O328" s="294"/>
      <c r="P328" s="294"/>
      <c r="Q328" s="294"/>
      <c r="R328" s="296"/>
      <c r="S328" s="296"/>
      <c r="T328" s="296"/>
      <c r="U328" s="296"/>
      <c r="V328" s="296"/>
      <c r="W328" s="296"/>
      <c r="X328" s="296"/>
      <c r="Y328" s="296"/>
      <c r="Z328" s="296"/>
      <c r="AA328"/>
      <c r="AB328"/>
      <c r="AC328"/>
      <c r="AD328"/>
      <c r="AE328"/>
      <c r="AF328"/>
      <c r="AG328"/>
      <c r="AH328"/>
      <c r="AI328"/>
      <c r="AJ328"/>
      <c r="AK328"/>
    </row>
    <row r="329" spans="1:37" s="122" customFormat="1">
      <c r="A329"/>
      <c r="B329"/>
      <c r="C329" s="5"/>
      <c r="D329"/>
      <c r="E329"/>
      <c r="F329" s="5"/>
      <c r="G329"/>
      <c r="H329"/>
      <c r="I329"/>
      <c r="J329" s="294"/>
      <c r="K329" s="294"/>
      <c r="L329"/>
      <c r="M329"/>
      <c r="N329" s="294"/>
      <c r="O329" s="294"/>
      <c r="P329" s="294"/>
      <c r="Q329" s="294"/>
      <c r="R329" s="296"/>
      <c r="S329" s="296"/>
      <c r="T329" s="296"/>
      <c r="U329" s="296"/>
      <c r="V329" s="296"/>
      <c r="W329" s="296"/>
      <c r="X329" s="296"/>
      <c r="Y329" s="296"/>
      <c r="Z329" s="296"/>
      <c r="AA329"/>
      <c r="AB329"/>
      <c r="AC329"/>
      <c r="AD329"/>
      <c r="AE329"/>
      <c r="AF329"/>
      <c r="AG329"/>
      <c r="AH329"/>
      <c r="AI329"/>
      <c r="AJ329"/>
      <c r="AK329"/>
    </row>
    <row r="330" spans="1:37" s="122" customFormat="1">
      <c r="A330"/>
      <c r="B330"/>
      <c r="C330" s="5"/>
      <c r="D330"/>
      <c r="E330"/>
      <c r="F330" s="5"/>
      <c r="G330"/>
      <c r="H330"/>
      <c r="I330"/>
      <c r="J330" s="294"/>
      <c r="K330" s="294"/>
      <c r="L330"/>
      <c r="M330"/>
      <c r="N330" s="294"/>
      <c r="O330" s="294"/>
      <c r="P330" s="294"/>
      <c r="Q330" s="294"/>
      <c r="R330" s="296"/>
      <c r="S330" s="296"/>
      <c r="T330" s="296"/>
      <c r="U330" s="296"/>
      <c r="V330" s="296"/>
      <c r="W330" s="296"/>
      <c r="X330" s="296"/>
      <c r="Y330" s="296"/>
      <c r="Z330" s="296"/>
      <c r="AA330"/>
      <c r="AB330"/>
      <c r="AC330"/>
      <c r="AD330"/>
      <c r="AE330"/>
      <c r="AF330"/>
      <c r="AG330"/>
      <c r="AH330"/>
      <c r="AI330"/>
      <c r="AJ330"/>
      <c r="AK330"/>
    </row>
    <row r="331" spans="1:37" s="122" customFormat="1">
      <c r="A331"/>
      <c r="B331"/>
      <c r="C331" s="5"/>
      <c r="D331"/>
      <c r="E331"/>
      <c r="F331" s="5"/>
      <c r="G331"/>
      <c r="H331"/>
      <c r="I331"/>
      <c r="J331" s="294"/>
      <c r="K331" s="294"/>
      <c r="L331"/>
      <c r="M331"/>
      <c r="N331" s="294"/>
      <c r="O331" s="294"/>
      <c r="P331" s="294"/>
      <c r="Q331" s="294"/>
      <c r="R331" s="296"/>
      <c r="S331" s="296"/>
      <c r="T331" s="296"/>
      <c r="U331" s="296"/>
      <c r="V331" s="296"/>
      <c r="W331" s="296"/>
      <c r="X331" s="296"/>
      <c r="Y331" s="296"/>
      <c r="Z331" s="296"/>
      <c r="AA331"/>
      <c r="AB331"/>
      <c r="AC331"/>
      <c r="AD331"/>
      <c r="AE331"/>
      <c r="AF331"/>
      <c r="AG331"/>
      <c r="AH331"/>
      <c r="AI331"/>
      <c r="AJ331"/>
      <c r="AK331"/>
    </row>
    <row r="332" spans="1:37" s="122" customFormat="1">
      <c r="A332"/>
      <c r="B332"/>
      <c r="C332" s="5"/>
      <c r="D332"/>
      <c r="E332"/>
      <c r="F332" s="5"/>
      <c r="G332"/>
      <c r="H332"/>
      <c r="I332"/>
      <c r="J332" s="294"/>
      <c r="K332" s="294"/>
      <c r="L332"/>
      <c r="M332"/>
      <c r="N332" s="294"/>
      <c r="O332" s="294"/>
      <c r="P332" s="294"/>
      <c r="Q332" s="294"/>
      <c r="R332" s="296"/>
      <c r="S332" s="296"/>
      <c r="T332" s="296"/>
      <c r="U332" s="296"/>
      <c r="V332" s="296"/>
      <c r="W332" s="296"/>
      <c r="X332" s="296"/>
      <c r="Y332" s="296"/>
      <c r="Z332" s="296"/>
      <c r="AA332"/>
      <c r="AB332"/>
      <c r="AC332"/>
      <c r="AD332"/>
      <c r="AE332"/>
      <c r="AF332"/>
      <c r="AG332"/>
      <c r="AH332"/>
      <c r="AI332"/>
      <c r="AJ332"/>
      <c r="AK332"/>
    </row>
    <row r="333" spans="1:37" s="122" customFormat="1">
      <c r="A333"/>
      <c r="B333"/>
      <c r="C333" s="5"/>
      <c r="D333"/>
      <c r="E333"/>
      <c r="F333" s="5"/>
      <c r="G333"/>
      <c r="H333"/>
      <c r="I333"/>
      <c r="J333" s="294"/>
      <c r="K333" s="294"/>
      <c r="L333"/>
      <c r="M333"/>
      <c r="N333" s="294"/>
      <c r="O333" s="294"/>
      <c r="P333" s="294"/>
      <c r="Q333" s="294"/>
      <c r="R333" s="296"/>
      <c r="S333" s="296"/>
      <c r="T333" s="296"/>
      <c r="U333" s="296"/>
      <c r="V333" s="296"/>
      <c r="W333" s="296"/>
      <c r="X333" s="296"/>
      <c r="Y333" s="296"/>
      <c r="Z333" s="296"/>
      <c r="AA333"/>
      <c r="AB333"/>
      <c r="AC333"/>
      <c r="AD333"/>
      <c r="AE333"/>
      <c r="AF333"/>
      <c r="AG333"/>
      <c r="AH333"/>
      <c r="AI333"/>
      <c r="AJ333"/>
      <c r="AK333"/>
    </row>
    <row r="334" spans="1:37" s="122" customFormat="1">
      <c r="A334"/>
      <c r="B334"/>
      <c r="C334" s="5"/>
      <c r="D334"/>
      <c r="E334"/>
      <c r="F334" s="5"/>
      <c r="G334"/>
      <c r="H334"/>
      <c r="I334"/>
      <c r="J334" s="294"/>
      <c r="K334" s="294"/>
      <c r="L334"/>
      <c r="M334"/>
      <c r="N334" s="294"/>
      <c r="O334" s="294"/>
      <c r="P334" s="294"/>
      <c r="Q334" s="294"/>
      <c r="R334" s="296"/>
      <c r="S334" s="296"/>
      <c r="T334" s="296"/>
      <c r="U334" s="296"/>
      <c r="V334" s="296"/>
      <c r="W334" s="296"/>
      <c r="X334" s="296"/>
      <c r="Y334" s="296"/>
      <c r="Z334" s="296"/>
      <c r="AA334"/>
      <c r="AB334"/>
      <c r="AC334"/>
      <c r="AD334"/>
      <c r="AE334"/>
      <c r="AF334"/>
      <c r="AG334"/>
      <c r="AH334"/>
      <c r="AI334"/>
      <c r="AJ334"/>
      <c r="AK334"/>
    </row>
    <row r="335" spans="1:37" s="122" customFormat="1">
      <c r="A335"/>
      <c r="B335"/>
      <c r="C335" s="5"/>
      <c r="D335"/>
      <c r="E335"/>
      <c r="F335" s="5"/>
      <c r="G335"/>
      <c r="H335"/>
      <c r="I335"/>
      <c r="J335" s="294"/>
      <c r="K335" s="294"/>
      <c r="L335"/>
      <c r="M335"/>
      <c r="N335" s="294"/>
      <c r="O335" s="294"/>
      <c r="P335" s="294"/>
      <c r="Q335" s="294"/>
      <c r="R335" s="296"/>
      <c r="S335" s="296"/>
      <c r="T335" s="296"/>
      <c r="U335" s="296"/>
      <c r="V335" s="296"/>
      <c r="W335" s="296"/>
      <c r="X335" s="296"/>
      <c r="Y335" s="296"/>
      <c r="Z335" s="296"/>
      <c r="AA335"/>
      <c r="AB335"/>
      <c r="AC335"/>
      <c r="AD335"/>
      <c r="AE335"/>
      <c r="AF335"/>
      <c r="AG335"/>
      <c r="AH335"/>
      <c r="AI335"/>
      <c r="AJ335"/>
      <c r="AK335"/>
    </row>
    <row r="336" spans="1:37" s="122" customFormat="1">
      <c r="A336"/>
      <c r="B336"/>
      <c r="C336" s="5"/>
      <c r="D336"/>
      <c r="E336"/>
      <c r="F336" s="5"/>
      <c r="G336"/>
      <c r="H336"/>
      <c r="I336"/>
      <c r="J336" s="294"/>
      <c r="K336" s="294"/>
      <c r="L336"/>
      <c r="M336"/>
      <c r="N336" s="294"/>
      <c r="O336" s="294"/>
      <c r="P336" s="294"/>
      <c r="Q336" s="294"/>
      <c r="R336" s="296"/>
      <c r="S336" s="296"/>
      <c r="T336" s="296"/>
      <c r="U336" s="296"/>
      <c r="V336" s="296"/>
      <c r="W336" s="296"/>
      <c r="X336" s="296"/>
      <c r="Y336" s="296"/>
      <c r="Z336" s="296"/>
      <c r="AA336"/>
      <c r="AB336"/>
      <c r="AC336"/>
      <c r="AD336"/>
      <c r="AE336"/>
      <c r="AF336"/>
      <c r="AG336"/>
      <c r="AH336"/>
      <c r="AI336"/>
      <c r="AJ336"/>
      <c r="AK336"/>
    </row>
    <row r="337" spans="1:37" s="122" customFormat="1">
      <c r="A337"/>
      <c r="B337"/>
      <c r="C337" s="5"/>
      <c r="D337"/>
      <c r="E337"/>
      <c r="F337" s="5"/>
      <c r="G337"/>
      <c r="H337"/>
      <c r="I337"/>
      <c r="J337" s="294"/>
      <c r="K337" s="294"/>
      <c r="L337"/>
      <c r="M337"/>
      <c r="N337" s="294"/>
      <c r="O337" s="294"/>
      <c r="P337" s="294"/>
      <c r="Q337" s="294"/>
      <c r="R337" s="296"/>
      <c r="S337" s="296"/>
      <c r="T337" s="296"/>
      <c r="U337" s="296"/>
      <c r="V337" s="296"/>
      <c r="W337" s="296"/>
      <c r="X337" s="296"/>
      <c r="Y337" s="296"/>
      <c r="Z337" s="296"/>
      <c r="AA337"/>
      <c r="AB337"/>
      <c r="AC337"/>
      <c r="AD337"/>
      <c r="AE337"/>
      <c r="AF337"/>
      <c r="AG337"/>
      <c r="AH337"/>
      <c r="AI337"/>
      <c r="AJ337"/>
      <c r="AK337"/>
    </row>
    <row r="338" spans="1:37" s="122" customFormat="1">
      <c r="A338"/>
      <c r="B338"/>
      <c r="C338" s="5"/>
      <c r="D338"/>
      <c r="E338"/>
      <c r="F338" s="5"/>
      <c r="G338"/>
      <c r="H338"/>
      <c r="I338"/>
      <c r="J338" s="294"/>
      <c r="K338" s="294"/>
      <c r="L338"/>
      <c r="M338"/>
      <c r="N338" s="294"/>
      <c r="O338" s="294"/>
      <c r="P338" s="294"/>
      <c r="Q338" s="294"/>
      <c r="R338" s="296"/>
      <c r="S338" s="296"/>
      <c r="T338" s="296"/>
      <c r="U338" s="296"/>
      <c r="V338" s="296"/>
      <c r="W338" s="296"/>
      <c r="X338" s="296"/>
      <c r="Y338" s="296"/>
      <c r="Z338" s="296"/>
      <c r="AA338"/>
      <c r="AB338"/>
      <c r="AC338"/>
      <c r="AD338"/>
      <c r="AE338"/>
      <c r="AF338"/>
      <c r="AG338"/>
      <c r="AH338"/>
      <c r="AI338"/>
      <c r="AJ338"/>
      <c r="AK338"/>
    </row>
    <row r="339" spans="1:37" s="122" customFormat="1">
      <c r="A339"/>
      <c r="B339"/>
      <c r="C339" s="5"/>
      <c r="D339"/>
      <c r="E339"/>
      <c r="F339" s="5"/>
      <c r="G339"/>
      <c r="H339"/>
      <c r="I339"/>
      <c r="J339" s="294"/>
      <c r="K339" s="294"/>
      <c r="L339"/>
      <c r="M339"/>
      <c r="N339" s="294"/>
      <c r="O339" s="294"/>
      <c r="P339" s="294"/>
      <c r="Q339" s="294"/>
      <c r="R339" s="296"/>
      <c r="S339" s="296"/>
      <c r="T339" s="296"/>
      <c r="U339" s="296"/>
      <c r="V339" s="296"/>
      <c r="W339" s="296"/>
      <c r="X339" s="296"/>
      <c r="Y339" s="296"/>
      <c r="Z339" s="296"/>
      <c r="AA339"/>
      <c r="AB339"/>
      <c r="AC339"/>
      <c r="AD339"/>
      <c r="AE339"/>
      <c r="AF339"/>
      <c r="AG339"/>
      <c r="AH339"/>
      <c r="AI339"/>
      <c r="AJ339"/>
      <c r="AK339"/>
    </row>
    <row r="340" spans="1:37" s="122" customFormat="1">
      <c r="A340"/>
      <c r="B340"/>
      <c r="C340" s="5"/>
      <c r="D340"/>
      <c r="E340"/>
      <c r="F340" s="5"/>
      <c r="G340"/>
      <c r="H340"/>
      <c r="I340"/>
      <c r="J340" s="294"/>
      <c r="K340" s="294"/>
      <c r="L340"/>
      <c r="M340"/>
      <c r="N340" s="294"/>
      <c r="O340" s="294"/>
      <c r="P340" s="294"/>
      <c r="Q340" s="294"/>
      <c r="R340" s="296"/>
      <c r="S340" s="296"/>
      <c r="T340" s="296"/>
      <c r="U340" s="296"/>
      <c r="V340" s="296"/>
      <c r="W340" s="296"/>
      <c r="X340" s="296"/>
      <c r="Y340" s="296"/>
      <c r="Z340" s="296"/>
      <c r="AA340"/>
      <c r="AB340"/>
      <c r="AC340"/>
      <c r="AD340"/>
      <c r="AE340"/>
      <c r="AF340"/>
      <c r="AG340"/>
      <c r="AH340"/>
      <c r="AI340"/>
      <c r="AJ340"/>
      <c r="AK340"/>
    </row>
    <row r="341" spans="1:37" s="122" customFormat="1">
      <c r="A341"/>
      <c r="B341"/>
      <c r="C341" s="5"/>
      <c r="D341"/>
      <c r="E341"/>
      <c r="F341" s="5"/>
      <c r="G341"/>
      <c r="H341"/>
      <c r="I341"/>
      <c r="J341" s="294"/>
      <c r="K341" s="294"/>
      <c r="L341"/>
      <c r="M341"/>
      <c r="N341" s="294"/>
      <c r="O341" s="294"/>
      <c r="P341" s="294"/>
      <c r="Q341" s="294"/>
      <c r="R341" s="296"/>
      <c r="S341" s="296"/>
      <c r="T341" s="296"/>
      <c r="U341" s="296"/>
      <c r="V341" s="296"/>
      <c r="W341" s="296"/>
      <c r="X341" s="296"/>
      <c r="Y341" s="296"/>
      <c r="Z341" s="296"/>
      <c r="AA341"/>
      <c r="AB341"/>
      <c r="AC341"/>
      <c r="AD341"/>
      <c r="AE341"/>
      <c r="AF341"/>
      <c r="AG341"/>
      <c r="AH341"/>
      <c r="AI341"/>
      <c r="AJ341"/>
      <c r="AK341"/>
    </row>
    <row r="342" spans="1:37" s="122" customFormat="1">
      <c r="A342"/>
      <c r="B342"/>
      <c r="C342" s="5"/>
      <c r="D342"/>
      <c r="E342"/>
      <c r="F342" s="5"/>
      <c r="G342"/>
      <c r="H342"/>
      <c r="I342"/>
      <c r="J342" s="294"/>
      <c r="K342" s="294"/>
      <c r="L342"/>
      <c r="M342"/>
      <c r="N342" s="294"/>
      <c r="O342" s="294"/>
      <c r="P342" s="294"/>
      <c r="Q342" s="294"/>
      <c r="R342" s="296"/>
      <c r="S342" s="296"/>
      <c r="T342" s="296"/>
      <c r="U342" s="296"/>
      <c r="V342" s="296"/>
      <c r="W342" s="296"/>
      <c r="X342" s="296"/>
      <c r="Y342" s="296"/>
      <c r="Z342" s="296"/>
      <c r="AA342"/>
      <c r="AB342"/>
      <c r="AC342"/>
      <c r="AD342"/>
      <c r="AE342"/>
      <c r="AF342"/>
      <c r="AG342"/>
      <c r="AH342"/>
      <c r="AI342"/>
      <c r="AJ342"/>
      <c r="AK342"/>
    </row>
    <row r="343" spans="1:37" s="122" customFormat="1">
      <c r="A343"/>
      <c r="B343"/>
      <c r="C343" s="5"/>
      <c r="D343"/>
      <c r="E343"/>
      <c r="F343" s="5"/>
      <c r="G343"/>
      <c r="H343"/>
      <c r="I343"/>
      <c r="J343" s="294"/>
      <c r="K343" s="294"/>
      <c r="L343"/>
      <c r="M343"/>
      <c r="N343" s="294"/>
      <c r="O343" s="294"/>
      <c r="P343" s="294"/>
      <c r="Q343" s="294"/>
      <c r="R343" s="296"/>
      <c r="S343" s="296"/>
      <c r="T343" s="296"/>
      <c r="U343" s="296"/>
      <c r="V343" s="296"/>
      <c r="W343" s="296"/>
      <c r="X343" s="296"/>
      <c r="Y343" s="296"/>
      <c r="Z343" s="296"/>
      <c r="AA343"/>
      <c r="AB343"/>
      <c r="AC343"/>
      <c r="AD343"/>
      <c r="AE343"/>
      <c r="AF343"/>
      <c r="AG343"/>
      <c r="AH343"/>
      <c r="AI343"/>
      <c r="AJ343"/>
      <c r="AK343"/>
    </row>
    <row r="344" spans="1:37" s="122" customFormat="1">
      <c r="A344"/>
      <c r="B344"/>
      <c r="C344" s="5"/>
      <c r="D344"/>
      <c r="E344"/>
      <c r="F344" s="5"/>
      <c r="G344"/>
      <c r="H344"/>
      <c r="I344"/>
      <c r="J344" s="294"/>
      <c r="K344" s="294"/>
      <c r="L344"/>
      <c r="M344"/>
      <c r="N344" s="294"/>
      <c r="O344" s="294"/>
      <c r="P344" s="294"/>
      <c r="Q344" s="294"/>
      <c r="R344" s="296"/>
      <c r="S344" s="296"/>
      <c r="T344" s="296"/>
      <c r="U344" s="296"/>
      <c r="V344" s="296"/>
      <c r="W344" s="296"/>
      <c r="X344" s="296"/>
      <c r="Y344" s="296"/>
      <c r="Z344" s="296"/>
      <c r="AA344"/>
      <c r="AB344"/>
      <c r="AC344"/>
      <c r="AD344"/>
      <c r="AE344"/>
      <c r="AF344"/>
      <c r="AG344"/>
      <c r="AH344"/>
      <c r="AI344"/>
      <c r="AJ344"/>
      <c r="AK344"/>
    </row>
    <row r="345" spans="1:37" s="122" customFormat="1">
      <c r="A345"/>
      <c r="B345"/>
      <c r="C345" s="5"/>
      <c r="D345"/>
      <c r="E345"/>
      <c r="F345" s="5"/>
      <c r="G345"/>
      <c r="H345"/>
      <c r="I345"/>
      <c r="J345" s="294"/>
      <c r="K345" s="294"/>
      <c r="L345"/>
      <c r="M345"/>
      <c r="N345" s="294"/>
      <c r="O345" s="294"/>
      <c r="P345" s="294"/>
      <c r="Q345" s="294"/>
      <c r="R345" s="296"/>
      <c r="S345" s="296"/>
      <c r="T345" s="296"/>
      <c r="U345" s="296"/>
      <c r="V345" s="296"/>
      <c r="W345" s="296"/>
      <c r="X345" s="296"/>
      <c r="Y345" s="296"/>
      <c r="Z345" s="296"/>
      <c r="AA345"/>
      <c r="AB345"/>
      <c r="AC345"/>
      <c r="AD345"/>
      <c r="AE345"/>
      <c r="AF345"/>
      <c r="AG345"/>
      <c r="AH345"/>
      <c r="AI345"/>
      <c r="AJ345"/>
      <c r="AK345"/>
    </row>
    <row r="346" spans="1:37" s="122" customFormat="1">
      <c r="A346"/>
      <c r="B346"/>
      <c r="C346" s="5"/>
      <c r="D346"/>
      <c r="E346"/>
      <c r="F346" s="5"/>
      <c r="G346"/>
      <c r="H346"/>
      <c r="I346"/>
      <c r="J346" s="294"/>
      <c r="K346" s="294"/>
      <c r="L346"/>
      <c r="M346"/>
      <c r="N346" s="294"/>
      <c r="O346" s="294"/>
      <c r="P346" s="294"/>
      <c r="Q346" s="294"/>
      <c r="R346" s="296"/>
      <c r="S346" s="296"/>
      <c r="T346" s="296"/>
      <c r="U346" s="296"/>
      <c r="V346" s="296"/>
      <c r="W346" s="296"/>
      <c r="X346" s="296"/>
      <c r="Y346" s="296"/>
      <c r="Z346" s="296"/>
      <c r="AA346"/>
      <c r="AB346"/>
      <c r="AC346"/>
      <c r="AD346"/>
      <c r="AE346"/>
      <c r="AF346"/>
      <c r="AG346"/>
      <c r="AH346"/>
      <c r="AI346"/>
      <c r="AJ346"/>
      <c r="AK346"/>
    </row>
    <row r="347" spans="1:37" s="122" customFormat="1">
      <c r="A347"/>
      <c r="B347"/>
      <c r="C347" s="5"/>
      <c r="D347"/>
      <c r="E347"/>
      <c r="F347" s="5"/>
      <c r="G347"/>
      <c r="H347"/>
      <c r="I347"/>
      <c r="J347" s="294"/>
      <c r="K347" s="294"/>
      <c r="L347"/>
      <c r="M347"/>
      <c r="N347" s="294"/>
      <c r="O347" s="294"/>
      <c r="P347" s="294"/>
      <c r="Q347" s="294"/>
      <c r="R347" s="296"/>
      <c r="S347" s="296"/>
      <c r="T347" s="296"/>
      <c r="U347" s="296"/>
      <c r="V347" s="296"/>
      <c r="W347" s="296"/>
      <c r="X347" s="296"/>
      <c r="Y347" s="296"/>
      <c r="Z347" s="296"/>
      <c r="AA347"/>
      <c r="AB347"/>
      <c r="AC347"/>
      <c r="AD347"/>
      <c r="AE347"/>
      <c r="AF347"/>
      <c r="AG347"/>
      <c r="AH347"/>
      <c r="AI347"/>
      <c r="AJ347"/>
      <c r="AK347"/>
    </row>
    <row r="348" spans="1:37" s="122" customFormat="1">
      <c r="A348"/>
      <c r="B348"/>
      <c r="C348" s="5"/>
      <c r="D348"/>
      <c r="E348"/>
      <c r="F348" s="5"/>
      <c r="G348"/>
      <c r="H348"/>
      <c r="I348"/>
      <c r="J348" s="294"/>
      <c r="K348" s="294"/>
      <c r="L348"/>
      <c r="M348"/>
      <c r="N348" s="294"/>
      <c r="O348" s="294"/>
      <c r="P348" s="294"/>
      <c r="Q348" s="294"/>
      <c r="R348" s="296"/>
      <c r="S348" s="296"/>
      <c r="T348" s="296"/>
      <c r="U348" s="296"/>
      <c r="V348" s="296"/>
      <c r="W348" s="296"/>
      <c r="X348" s="296"/>
      <c r="Y348" s="296"/>
      <c r="Z348" s="296"/>
      <c r="AA348"/>
      <c r="AB348"/>
      <c r="AC348"/>
      <c r="AD348"/>
      <c r="AE348"/>
      <c r="AF348"/>
      <c r="AG348"/>
      <c r="AH348"/>
      <c r="AI348"/>
      <c r="AJ348"/>
      <c r="AK348"/>
    </row>
    <row r="349" spans="1:37" s="122" customFormat="1">
      <c r="A349"/>
      <c r="B349"/>
      <c r="C349" s="5"/>
      <c r="D349"/>
      <c r="E349"/>
      <c r="F349" s="5"/>
      <c r="G349"/>
      <c r="H349"/>
      <c r="I349"/>
      <c r="J349" s="294"/>
      <c r="K349" s="294"/>
      <c r="L349"/>
      <c r="M349"/>
      <c r="N349" s="294"/>
      <c r="O349" s="294"/>
      <c r="P349" s="294"/>
      <c r="Q349" s="294"/>
      <c r="R349" s="296"/>
      <c r="S349" s="296"/>
      <c r="T349" s="296"/>
      <c r="U349" s="296"/>
      <c r="V349" s="296"/>
      <c r="W349" s="296"/>
      <c r="X349" s="296"/>
      <c r="Y349" s="296"/>
      <c r="Z349" s="296"/>
      <c r="AA349"/>
      <c r="AB349"/>
      <c r="AC349"/>
      <c r="AD349"/>
      <c r="AE349"/>
      <c r="AF349"/>
      <c r="AG349"/>
      <c r="AH349"/>
      <c r="AI349"/>
      <c r="AJ349"/>
      <c r="AK349"/>
    </row>
    <row r="350" spans="1:37" s="122" customFormat="1">
      <c r="A350"/>
      <c r="B350"/>
      <c r="C350" s="5"/>
      <c r="D350"/>
      <c r="E350"/>
      <c r="F350" s="5"/>
      <c r="G350"/>
      <c r="H350"/>
      <c r="I350"/>
      <c r="J350" s="294"/>
      <c r="K350" s="294"/>
      <c r="L350"/>
      <c r="M350"/>
      <c r="N350" s="294"/>
      <c r="O350" s="294"/>
      <c r="P350" s="294"/>
      <c r="Q350" s="294"/>
      <c r="R350" s="296"/>
      <c r="S350" s="296"/>
      <c r="T350" s="296"/>
      <c r="U350" s="296"/>
      <c r="V350" s="296"/>
      <c r="W350" s="296"/>
      <c r="X350" s="296"/>
      <c r="Y350" s="296"/>
      <c r="Z350" s="296"/>
      <c r="AA350"/>
      <c r="AB350"/>
      <c r="AC350"/>
      <c r="AD350"/>
      <c r="AE350"/>
      <c r="AF350"/>
      <c r="AG350"/>
      <c r="AH350"/>
      <c r="AI350"/>
      <c r="AJ350"/>
      <c r="AK350"/>
    </row>
    <row r="351" spans="1:37" s="122" customFormat="1">
      <c r="A351"/>
      <c r="B351"/>
      <c r="C351" s="5"/>
      <c r="D351"/>
      <c r="E351"/>
      <c r="F351" s="5"/>
      <c r="G351"/>
      <c r="H351"/>
      <c r="I351"/>
      <c r="J351" s="294"/>
      <c r="K351" s="294"/>
      <c r="L351"/>
      <c r="M351"/>
      <c r="N351" s="294"/>
      <c r="O351" s="294"/>
      <c r="P351" s="294"/>
      <c r="Q351" s="294"/>
      <c r="R351" s="296"/>
      <c r="S351" s="296"/>
      <c r="T351" s="296"/>
      <c r="U351" s="296"/>
      <c r="V351" s="296"/>
      <c r="W351" s="296"/>
      <c r="X351" s="296"/>
      <c r="Y351" s="296"/>
      <c r="Z351" s="296"/>
      <c r="AA351"/>
      <c r="AB351"/>
      <c r="AC351"/>
      <c r="AD351"/>
      <c r="AE351"/>
      <c r="AF351"/>
      <c r="AG351"/>
      <c r="AH351"/>
      <c r="AI351"/>
      <c r="AJ351"/>
      <c r="AK351"/>
    </row>
    <row r="352" spans="1:37" s="122" customFormat="1">
      <c r="A352"/>
      <c r="B352"/>
      <c r="C352" s="5"/>
      <c r="D352"/>
      <c r="E352"/>
      <c r="F352" s="5"/>
      <c r="G352"/>
      <c r="H352"/>
      <c r="I352"/>
      <c r="J352" s="294"/>
      <c r="K352" s="294"/>
      <c r="L352"/>
      <c r="M352"/>
      <c r="N352" s="294"/>
      <c r="O352" s="294"/>
      <c r="P352" s="294"/>
      <c r="Q352" s="294"/>
      <c r="R352" s="296"/>
      <c r="S352" s="296"/>
      <c r="T352" s="296"/>
      <c r="U352" s="296"/>
      <c r="V352" s="296"/>
      <c r="W352" s="296"/>
      <c r="X352" s="296"/>
      <c r="Y352" s="296"/>
      <c r="Z352" s="296"/>
      <c r="AA352"/>
      <c r="AB352"/>
      <c r="AC352"/>
      <c r="AD352"/>
      <c r="AE352"/>
      <c r="AF352"/>
      <c r="AG352"/>
      <c r="AH352"/>
      <c r="AI352"/>
      <c r="AJ352"/>
      <c r="AK352"/>
    </row>
    <row r="353" spans="1:37" s="122" customFormat="1">
      <c r="A353"/>
      <c r="B353"/>
      <c r="C353" s="5"/>
      <c r="D353"/>
      <c r="E353"/>
      <c r="F353" s="5"/>
      <c r="G353"/>
      <c r="H353"/>
      <c r="I353"/>
      <c r="J353" s="294"/>
      <c r="K353" s="294"/>
      <c r="L353"/>
      <c r="M353"/>
      <c r="N353" s="294"/>
      <c r="O353" s="294"/>
      <c r="P353" s="294"/>
      <c r="Q353" s="294"/>
      <c r="R353" s="296"/>
      <c r="S353" s="296"/>
      <c r="T353" s="296"/>
      <c r="U353" s="296"/>
      <c r="V353" s="296"/>
      <c r="W353" s="296"/>
      <c r="X353" s="296"/>
      <c r="Y353" s="296"/>
      <c r="Z353" s="296"/>
      <c r="AA353"/>
      <c r="AB353"/>
      <c r="AC353"/>
      <c r="AD353"/>
      <c r="AE353"/>
      <c r="AF353"/>
      <c r="AG353"/>
      <c r="AH353"/>
      <c r="AI353"/>
      <c r="AJ353"/>
      <c r="AK353"/>
    </row>
    <row r="354" spans="1:37" s="122" customFormat="1">
      <c r="A354"/>
      <c r="B354"/>
      <c r="C354" s="5"/>
      <c r="D354"/>
      <c r="E354"/>
      <c r="F354" s="5"/>
      <c r="G354"/>
      <c r="H354"/>
      <c r="I354"/>
      <c r="J354" s="294"/>
      <c r="K354" s="294"/>
      <c r="L354"/>
      <c r="M354"/>
      <c r="N354" s="294"/>
      <c r="O354" s="294"/>
      <c r="P354" s="294"/>
      <c r="Q354" s="294"/>
      <c r="R354" s="296"/>
      <c r="S354" s="296"/>
      <c r="T354" s="296"/>
      <c r="U354" s="296"/>
      <c r="V354" s="296"/>
      <c r="W354" s="296"/>
      <c r="X354" s="296"/>
      <c r="Y354" s="296"/>
      <c r="Z354" s="296"/>
      <c r="AA354"/>
      <c r="AB354"/>
      <c r="AC354"/>
      <c r="AD354"/>
      <c r="AE354"/>
      <c r="AF354"/>
      <c r="AG354"/>
      <c r="AH354"/>
      <c r="AI354"/>
      <c r="AJ354"/>
      <c r="AK354"/>
    </row>
    <row r="355" spans="1:37" s="122" customFormat="1">
      <c r="A355"/>
      <c r="B355"/>
      <c r="C355" s="5"/>
      <c r="D355"/>
      <c r="E355"/>
      <c r="F355" s="5"/>
      <c r="G355"/>
      <c r="H355"/>
      <c r="I355"/>
      <c r="J355" s="294"/>
      <c r="K355" s="294"/>
      <c r="L355"/>
      <c r="M355"/>
      <c r="N355" s="294"/>
      <c r="O355" s="294"/>
      <c r="P355" s="294"/>
      <c r="Q355" s="294"/>
      <c r="R355" s="296"/>
      <c r="S355" s="296"/>
      <c r="T355" s="296"/>
      <c r="U355" s="296"/>
      <c r="V355" s="296"/>
      <c r="W355" s="296"/>
      <c r="X355" s="296"/>
      <c r="Y355" s="296"/>
      <c r="Z355" s="296"/>
      <c r="AA355"/>
      <c r="AB355"/>
      <c r="AC355"/>
      <c r="AD355"/>
      <c r="AE355"/>
      <c r="AF355"/>
      <c r="AG355"/>
      <c r="AH355"/>
      <c r="AI355"/>
      <c r="AJ355"/>
      <c r="AK355"/>
    </row>
    <row r="356" spans="1:37" s="122" customFormat="1">
      <c r="A356"/>
      <c r="B356"/>
      <c r="C356" s="5"/>
      <c r="D356"/>
      <c r="E356"/>
      <c r="F356" s="5"/>
      <c r="G356"/>
      <c r="H356"/>
      <c r="I356"/>
      <c r="J356" s="294"/>
      <c r="K356" s="294"/>
      <c r="L356"/>
      <c r="M356"/>
      <c r="N356" s="294"/>
      <c r="O356" s="294"/>
      <c r="P356" s="294"/>
      <c r="Q356" s="294"/>
      <c r="R356" s="296"/>
      <c r="S356" s="296"/>
      <c r="T356" s="296"/>
      <c r="U356" s="296"/>
      <c r="V356" s="296"/>
      <c r="W356" s="296"/>
      <c r="X356" s="296"/>
      <c r="Y356" s="296"/>
      <c r="Z356" s="296"/>
      <c r="AA356"/>
      <c r="AB356"/>
      <c r="AC356"/>
      <c r="AD356"/>
      <c r="AE356"/>
      <c r="AF356"/>
      <c r="AG356"/>
      <c r="AH356"/>
      <c r="AI356"/>
      <c r="AJ356"/>
      <c r="AK356"/>
    </row>
    <row r="357" spans="1:37" s="122" customFormat="1">
      <c r="A357"/>
      <c r="B357"/>
      <c r="C357" s="5"/>
      <c r="D357"/>
      <c r="E357"/>
      <c r="F357" s="5"/>
      <c r="G357"/>
      <c r="H357"/>
      <c r="I357"/>
      <c r="J357" s="294"/>
      <c r="K357" s="294"/>
      <c r="L357"/>
      <c r="M357"/>
      <c r="N357" s="294"/>
      <c r="O357" s="294"/>
      <c r="P357" s="294"/>
      <c r="Q357" s="294"/>
      <c r="R357" s="296"/>
      <c r="S357" s="296"/>
      <c r="T357" s="296"/>
      <c r="U357" s="296"/>
      <c r="V357" s="296"/>
      <c r="W357" s="296"/>
      <c r="X357" s="296"/>
      <c r="Y357" s="296"/>
      <c r="Z357" s="296"/>
      <c r="AA357"/>
      <c r="AB357"/>
      <c r="AC357"/>
      <c r="AD357"/>
      <c r="AE357"/>
      <c r="AF357"/>
      <c r="AG357"/>
      <c r="AH357"/>
      <c r="AI357"/>
      <c r="AJ357"/>
      <c r="AK357"/>
    </row>
    <row r="358" spans="1:37" s="122" customFormat="1">
      <c r="A358"/>
      <c r="B358"/>
      <c r="C358" s="5"/>
      <c r="D358"/>
      <c r="E358"/>
      <c r="F358" s="5"/>
      <c r="G358"/>
      <c r="H358"/>
      <c r="I358"/>
      <c r="J358" s="294"/>
      <c r="K358" s="294"/>
      <c r="L358"/>
      <c r="M358"/>
      <c r="N358" s="294"/>
      <c r="O358" s="294"/>
      <c r="P358" s="294"/>
      <c r="Q358" s="294"/>
      <c r="R358" s="296"/>
      <c r="S358" s="296"/>
      <c r="T358" s="296"/>
      <c r="U358" s="296"/>
      <c r="V358" s="296"/>
      <c r="W358" s="296"/>
      <c r="X358" s="296"/>
      <c r="Y358" s="296"/>
      <c r="Z358" s="296"/>
      <c r="AA358"/>
      <c r="AB358"/>
      <c r="AC358"/>
      <c r="AD358"/>
      <c r="AE358"/>
      <c r="AF358"/>
      <c r="AG358"/>
      <c r="AH358"/>
      <c r="AI358"/>
      <c r="AJ358"/>
      <c r="AK358"/>
    </row>
    <row r="359" spans="1:37" s="122" customFormat="1">
      <c r="A359"/>
      <c r="B359"/>
      <c r="C359" s="5"/>
      <c r="D359"/>
      <c r="E359"/>
      <c r="F359" s="5"/>
      <c r="G359"/>
      <c r="H359"/>
      <c r="I359"/>
      <c r="J359" s="294"/>
      <c r="K359" s="294"/>
      <c r="L359"/>
      <c r="M359"/>
      <c r="N359" s="294"/>
      <c r="O359" s="294"/>
      <c r="P359" s="294"/>
      <c r="Q359" s="294"/>
      <c r="R359" s="296"/>
      <c r="S359" s="296"/>
      <c r="T359" s="296"/>
      <c r="U359" s="296"/>
      <c r="V359" s="296"/>
      <c r="W359" s="296"/>
      <c r="X359" s="296"/>
      <c r="Y359" s="296"/>
      <c r="Z359" s="296"/>
      <c r="AA359"/>
      <c r="AB359"/>
      <c r="AC359"/>
      <c r="AD359"/>
      <c r="AE359"/>
      <c r="AF359"/>
      <c r="AG359"/>
      <c r="AH359"/>
      <c r="AI359"/>
      <c r="AJ359"/>
      <c r="AK359"/>
    </row>
    <row r="360" spans="1:37" s="122" customFormat="1">
      <c r="A360"/>
      <c r="B360"/>
      <c r="C360" s="5"/>
      <c r="D360"/>
      <c r="E360"/>
      <c r="F360" s="5"/>
      <c r="G360"/>
      <c r="H360"/>
      <c r="I360"/>
      <c r="J360" s="294"/>
      <c r="K360" s="294"/>
      <c r="L360"/>
      <c r="M360"/>
      <c r="N360" s="294"/>
      <c r="O360" s="294"/>
      <c r="P360" s="294"/>
      <c r="Q360" s="294"/>
      <c r="R360" s="296"/>
      <c r="S360" s="296"/>
      <c r="T360" s="296"/>
      <c r="U360" s="296"/>
      <c r="V360" s="296"/>
      <c r="W360" s="296"/>
      <c r="X360" s="296"/>
      <c r="Y360" s="296"/>
      <c r="Z360" s="296"/>
      <c r="AA360"/>
      <c r="AB360"/>
      <c r="AC360"/>
      <c r="AD360"/>
      <c r="AE360"/>
      <c r="AF360"/>
      <c r="AG360"/>
      <c r="AH360"/>
      <c r="AI360"/>
      <c r="AJ360"/>
      <c r="AK360"/>
    </row>
    <row r="361" spans="1:37" s="122" customFormat="1">
      <c r="A361"/>
      <c r="B361"/>
      <c r="C361" s="5"/>
      <c r="D361"/>
      <c r="E361"/>
      <c r="F361" s="5"/>
      <c r="G361"/>
      <c r="H361"/>
      <c r="I361"/>
      <c r="J361" s="294"/>
      <c r="K361" s="294"/>
      <c r="L361"/>
      <c r="M361"/>
      <c r="N361" s="294"/>
      <c r="O361" s="294"/>
      <c r="P361" s="294"/>
      <c r="Q361" s="294"/>
      <c r="R361" s="296"/>
      <c r="S361" s="296"/>
      <c r="T361" s="296"/>
      <c r="U361" s="296"/>
      <c r="V361" s="296"/>
      <c r="W361" s="296"/>
      <c r="X361" s="296"/>
      <c r="Y361" s="296"/>
      <c r="Z361" s="296"/>
      <c r="AA361"/>
      <c r="AB361"/>
      <c r="AC361"/>
      <c r="AD361"/>
      <c r="AE361"/>
      <c r="AF361"/>
      <c r="AG361"/>
      <c r="AH361"/>
      <c r="AI361"/>
      <c r="AJ361"/>
      <c r="AK361"/>
    </row>
    <row r="362" spans="1:37" s="122" customFormat="1">
      <c r="A362"/>
      <c r="B362"/>
      <c r="C362" s="5"/>
      <c r="D362"/>
      <c r="E362"/>
      <c r="F362" s="5"/>
      <c r="G362"/>
      <c r="H362"/>
      <c r="I362"/>
      <c r="J362" s="294"/>
      <c r="K362" s="294"/>
      <c r="L362"/>
      <c r="M362"/>
      <c r="N362" s="294"/>
      <c r="O362" s="294"/>
      <c r="P362" s="294"/>
      <c r="Q362" s="294"/>
      <c r="R362" s="296"/>
      <c r="S362" s="296"/>
      <c r="T362" s="296"/>
      <c r="U362" s="296"/>
      <c r="V362" s="296"/>
      <c r="W362" s="296"/>
      <c r="X362" s="296"/>
      <c r="Y362" s="296"/>
      <c r="Z362" s="296"/>
      <c r="AA362"/>
      <c r="AB362"/>
      <c r="AC362"/>
      <c r="AD362"/>
      <c r="AE362"/>
      <c r="AF362"/>
      <c r="AG362"/>
      <c r="AH362"/>
      <c r="AI362"/>
      <c r="AJ362"/>
      <c r="AK362"/>
    </row>
    <row r="363" spans="1:37" s="122" customFormat="1">
      <c r="A363"/>
      <c r="B363"/>
      <c r="C363" s="5"/>
      <c r="D363"/>
      <c r="E363"/>
      <c r="F363" s="5"/>
      <c r="G363"/>
      <c r="H363"/>
      <c r="I363"/>
      <c r="J363" s="294"/>
      <c r="K363" s="294"/>
      <c r="L363"/>
      <c r="M363"/>
      <c r="N363" s="294"/>
      <c r="O363" s="294"/>
      <c r="P363" s="294"/>
      <c r="Q363" s="294"/>
      <c r="R363" s="296"/>
      <c r="S363" s="296"/>
      <c r="T363" s="296"/>
      <c r="U363" s="296"/>
      <c r="V363" s="296"/>
      <c r="W363" s="296"/>
      <c r="X363" s="296"/>
      <c r="Y363" s="296"/>
      <c r="Z363" s="296"/>
      <c r="AA363"/>
      <c r="AB363"/>
      <c r="AC363"/>
      <c r="AD363"/>
      <c r="AE363"/>
      <c r="AF363"/>
      <c r="AG363"/>
      <c r="AH363"/>
      <c r="AI363"/>
      <c r="AJ363"/>
      <c r="AK363"/>
    </row>
    <row r="364" spans="1:37" s="122" customFormat="1">
      <c r="A364"/>
      <c r="B364"/>
      <c r="C364" s="5"/>
      <c r="D364"/>
      <c r="E364"/>
      <c r="F364" s="5"/>
      <c r="G364"/>
      <c r="H364"/>
      <c r="I364"/>
      <c r="J364" s="294"/>
      <c r="K364" s="294"/>
      <c r="L364"/>
      <c r="M364"/>
      <c r="N364" s="294"/>
      <c r="O364" s="294"/>
      <c r="P364" s="294"/>
      <c r="Q364" s="294"/>
      <c r="R364" s="296"/>
      <c r="S364" s="296"/>
      <c r="T364" s="296"/>
      <c r="U364" s="296"/>
      <c r="V364" s="296"/>
      <c r="W364" s="296"/>
      <c r="X364" s="296"/>
      <c r="Y364" s="296"/>
      <c r="Z364" s="296"/>
      <c r="AA364"/>
      <c r="AB364"/>
      <c r="AC364"/>
      <c r="AD364"/>
      <c r="AE364"/>
      <c r="AF364"/>
      <c r="AG364"/>
      <c r="AH364"/>
      <c r="AI364"/>
      <c r="AJ364"/>
      <c r="AK364"/>
    </row>
    <row r="365" spans="1:37" s="122" customFormat="1">
      <c r="A365"/>
      <c r="B365"/>
      <c r="C365" s="5"/>
      <c r="D365"/>
      <c r="E365"/>
      <c r="F365" s="5"/>
      <c r="G365"/>
      <c r="H365"/>
      <c r="I365"/>
      <c r="J365" s="294"/>
      <c r="K365" s="294"/>
      <c r="L365"/>
      <c r="M365"/>
      <c r="N365" s="294"/>
      <c r="O365" s="294"/>
      <c r="P365" s="294"/>
      <c r="Q365" s="294"/>
      <c r="R365" s="296"/>
      <c r="S365" s="296"/>
      <c r="T365" s="296"/>
      <c r="U365" s="296"/>
      <c r="V365" s="296"/>
      <c r="W365" s="296"/>
      <c r="X365" s="296"/>
      <c r="Y365" s="296"/>
      <c r="Z365" s="296"/>
      <c r="AA365"/>
      <c r="AB365"/>
      <c r="AC365"/>
      <c r="AD365"/>
      <c r="AE365"/>
      <c r="AF365"/>
      <c r="AG365"/>
      <c r="AH365"/>
      <c r="AI365"/>
      <c r="AJ365"/>
      <c r="AK365"/>
    </row>
    <row r="366" spans="1:37" s="122" customFormat="1">
      <c r="A366"/>
      <c r="B366"/>
      <c r="C366" s="5"/>
      <c r="D366"/>
      <c r="E366"/>
      <c r="F366" s="5"/>
      <c r="G366"/>
      <c r="H366"/>
      <c r="I366"/>
      <c r="J366" s="294"/>
      <c r="K366" s="294"/>
      <c r="L366"/>
      <c r="M366"/>
      <c r="N366" s="294"/>
      <c r="O366" s="294"/>
      <c r="P366" s="294"/>
      <c r="Q366" s="294"/>
      <c r="R366" s="296"/>
      <c r="S366" s="296"/>
      <c r="T366" s="296"/>
      <c r="U366" s="296"/>
      <c r="V366" s="296"/>
      <c r="W366" s="296"/>
      <c r="X366" s="296"/>
      <c r="Y366" s="296"/>
      <c r="Z366" s="296"/>
      <c r="AA366"/>
      <c r="AB366"/>
      <c r="AC366"/>
      <c r="AD366"/>
      <c r="AE366"/>
      <c r="AF366"/>
      <c r="AG366"/>
      <c r="AH366"/>
      <c r="AI366"/>
      <c r="AJ366"/>
      <c r="AK366"/>
    </row>
    <row r="367" spans="1:37" s="122" customFormat="1">
      <c r="A367"/>
      <c r="B367"/>
      <c r="C367" s="5"/>
      <c r="D367"/>
      <c r="E367"/>
      <c r="F367" s="5"/>
      <c r="G367"/>
      <c r="H367"/>
      <c r="I367"/>
      <c r="J367" s="294"/>
      <c r="K367" s="294"/>
      <c r="L367"/>
      <c r="M367"/>
      <c r="N367" s="294"/>
      <c r="O367" s="294"/>
      <c r="P367" s="294"/>
      <c r="Q367" s="294"/>
      <c r="R367" s="296"/>
      <c r="S367" s="296"/>
      <c r="T367" s="296"/>
      <c r="U367" s="296"/>
      <c r="V367" s="296"/>
      <c r="W367" s="296"/>
      <c r="X367" s="296"/>
      <c r="Y367" s="296"/>
      <c r="Z367" s="296"/>
      <c r="AA367"/>
      <c r="AB367"/>
      <c r="AC367"/>
      <c r="AD367"/>
      <c r="AE367"/>
      <c r="AF367"/>
      <c r="AG367"/>
      <c r="AH367"/>
      <c r="AI367"/>
      <c r="AJ367"/>
      <c r="AK367"/>
    </row>
    <row r="368" spans="1:37" s="122" customFormat="1">
      <c r="A368"/>
      <c r="B368"/>
      <c r="C368" s="5"/>
      <c r="D368"/>
      <c r="E368"/>
      <c r="F368" s="5"/>
      <c r="G368"/>
      <c r="H368"/>
      <c r="I368"/>
      <c r="J368" s="294"/>
      <c r="K368" s="294"/>
      <c r="L368"/>
      <c r="M368"/>
      <c r="N368" s="294"/>
      <c r="O368" s="294"/>
      <c r="P368" s="294"/>
      <c r="Q368" s="294"/>
      <c r="R368" s="296"/>
      <c r="S368" s="296"/>
      <c r="T368" s="296"/>
      <c r="U368" s="296"/>
      <c r="V368" s="296"/>
      <c r="W368" s="296"/>
      <c r="X368" s="296"/>
      <c r="Y368" s="296"/>
      <c r="Z368" s="296"/>
      <c r="AA368"/>
      <c r="AB368"/>
      <c r="AC368"/>
      <c r="AD368"/>
      <c r="AE368"/>
      <c r="AF368"/>
      <c r="AG368"/>
      <c r="AH368"/>
      <c r="AI368"/>
      <c r="AJ368"/>
      <c r="AK368"/>
    </row>
    <row r="369" spans="1:37" s="122" customFormat="1">
      <c r="A369"/>
      <c r="B369"/>
      <c r="C369" s="5"/>
      <c r="D369"/>
      <c r="E369"/>
      <c r="F369" s="5"/>
      <c r="G369"/>
      <c r="H369"/>
      <c r="I369"/>
      <c r="J369" s="294"/>
      <c r="K369" s="294"/>
      <c r="L369"/>
      <c r="M369"/>
      <c r="N369" s="294"/>
      <c r="O369" s="294"/>
      <c r="P369" s="294"/>
      <c r="Q369" s="294"/>
      <c r="R369" s="296"/>
      <c r="S369" s="296"/>
      <c r="T369" s="296"/>
      <c r="U369" s="296"/>
      <c r="V369" s="296"/>
      <c r="W369" s="296"/>
      <c r="X369" s="296"/>
      <c r="Y369" s="296"/>
      <c r="Z369" s="296"/>
      <c r="AA369"/>
      <c r="AB369"/>
      <c r="AC369"/>
      <c r="AD369"/>
      <c r="AE369"/>
      <c r="AF369"/>
      <c r="AG369"/>
      <c r="AH369"/>
      <c r="AI369"/>
      <c r="AJ369"/>
      <c r="AK369"/>
    </row>
    <row r="370" spans="1:37" s="122" customFormat="1">
      <c r="A370"/>
      <c r="B370"/>
      <c r="C370" s="5"/>
      <c r="D370"/>
      <c r="E370"/>
      <c r="F370" s="5"/>
      <c r="G370"/>
      <c r="H370"/>
      <c r="I370"/>
      <c r="J370" s="294"/>
      <c r="K370" s="294"/>
      <c r="L370"/>
      <c r="M370"/>
      <c r="N370" s="294"/>
      <c r="O370" s="294"/>
      <c r="P370" s="294"/>
      <c r="Q370" s="294"/>
      <c r="R370" s="296"/>
      <c r="S370" s="296"/>
      <c r="T370" s="296"/>
      <c r="U370" s="296"/>
      <c r="V370" s="296"/>
      <c r="W370" s="296"/>
      <c r="X370" s="296"/>
      <c r="Y370" s="296"/>
      <c r="Z370" s="296"/>
      <c r="AA370"/>
      <c r="AB370"/>
      <c r="AC370"/>
      <c r="AD370"/>
      <c r="AE370"/>
      <c r="AF370"/>
      <c r="AG370"/>
      <c r="AH370"/>
      <c r="AI370"/>
      <c r="AJ370"/>
      <c r="AK370"/>
    </row>
    <row r="371" spans="1:37" s="122" customFormat="1">
      <c r="A371"/>
      <c r="B371"/>
      <c r="C371" s="5"/>
      <c r="D371"/>
      <c r="E371"/>
      <c r="F371" s="5"/>
      <c r="G371"/>
      <c r="H371"/>
      <c r="I371"/>
      <c r="J371" s="294"/>
      <c r="K371" s="294"/>
      <c r="L371"/>
      <c r="M371"/>
      <c r="N371" s="294"/>
      <c r="O371" s="294"/>
      <c r="P371" s="294"/>
      <c r="Q371" s="294"/>
      <c r="R371" s="296"/>
      <c r="S371" s="296"/>
      <c r="T371" s="296"/>
      <c r="U371" s="296"/>
      <c r="V371" s="296"/>
      <c r="W371" s="296"/>
      <c r="X371" s="296"/>
      <c r="Y371" s="296"/>
      <c r="Z371" s="296"/>
      <c r="AA371"/>
      <c r="AB371"/>
      <c r="AC371"/>
      <c r="AD371"/>
      <c r="AE371"/>
      <c r="AF371"/>
      <c r="AG371"/>
      <c r="AH371"/>
      <c r="AI371"/>
      <c r="AJ371"/>
      <c r="AK371"/>
    </row>
    <row r="372" spans="1:37" s="122" customFormat="1">
      <c r="A372"/>
      <c r="B372"/>
      <c r="C372" s="5"/>
      <c r="D372"/>
      <c r="E372"/>
      <c r="F372" s="5"/>
      <c r="G372"/>
      <c r="H372"/>
      <c r="I372"/>
      <c r="J372" s="294"/>
      <c r="K372" s="294"/>
      <c r="L372"/>
      <c r="M372"/>
      <c r="N372" s="294"/>
      <c r="O372" s="294"/>
      <c r="P372" s="294"/>
      <c r="Q372" s="294"/>
      <c r="R372" s="296"/>
      <c r="S372" s="296"/>
      <c r="T372" s="296"/>
      <c r="U372" s="296"/>
      <c r="V372" s="296"/>
      <c r="W372" s="296"/>
      <c r="X372" s="296"/>
      <c r="Y372" s="296"/>
      <c r="Z372" s="296"/>
      <c r="AA372"/>
      <c r="AB372"/>
      <c r="AC372"/>
      <c r="AD372"/>
      <c r="AE372"/>
      <c r="AF372"/>
      <c r="AG372"/>
      <c r="AH372"/>
      <c r="AI372"/>
      <c r="AJ372"/>
      <c r="AK372"/>
    </row>
    <row r="373" spans="1:37" s="122" customFormat="1">
      <c r="A373"/>
      <c r="B373"/>
      <c r="C373" s="5"/>
      <c r="D373"/>
      <c r="E373"/>
      <c r="F373" s="5"/>
      <c r="G373"/>
      <c r="H373"/>
      <c r="I373"/>
      <c r="J373" s="294"/>
      <c r="K373" s="294"/>
      <c r="L373"/>
      <c r="M373"/>
      <c r="N373" s="294"/>
      <c r="O373" s="294"/>
      <c r="P373" s="294"/>
      <c r="Q373" s="294"/>
      <c r="R373" s="296"/>
      <c r="S373" s="296"/>
      <c r="T373" s="296"/>
      <c r="U373" s="296"/>
      <c r="V373" s="296"/>
      <c r="W373" s="296"/>
      <c r="X373" s="296"/>
      <c r="Y373" s="296"/>
      <c r="Z373" s="296"/>
      <c r="AA373"/>
      <c r="AB373"/>
      <c r="AC373"/>
      <c r="AD373"/>
      <c r="AE373"/>
      <c r="AF373"/>
      <c r="AG373"/>
      <c r="AH373"/>
      <c r="AI373"/>
      <c r="AJ373"/>
      <c r="AK373"/>
    </row>
    <row r="374" spans="1:37" s="122" customFormat="1">
      <c r="A374"/>
      <c r="B374"/>
      <c r="C374" s="5"/>
      <c r="D374"/>
      <c r="E374"/>
      <c r="F374" s="5"/>
      <c r="G374"/>
      <c r="H374"/>
      <c r="I374"/>
      <c r="J374" s="294"/>
      <c r="K374" s="294"/>
      <c r="L374"/>
      <c r="M374"/>
      <c r="N374" s="294"/>
      <c r="O374" s="294"/>
      <c r="P374" s="294"/>
      <c r="Q374" s="294"/>
      <c r="R374" s="296"/>
      <c r="S374" s="296"/>
      <c r="T374" s="296"/>
      <c r="U374" s="296"/>
      <c r="V374" s="296"/>
      <c r="W374" s="296"/>
      <c r="X374" s="296"/>
      <c r="Y374" s="296"/>
      <c r="Z374" s="296"/>
      <c r="AA374"/>
      <c r="AB374"/>
      <c r="AC374"/>
      <c r="AD374"/>
      <c r="AE374"/>
      <c r="AF374"/>
      <c r="AG374"/>
      <c r="AH374"/>
      <c r="AI374"/>
      <c r="AJ374"/>
      <c r="AK374"/>
    </row>
    <row r="375" spans="1:37" s="122" customFormat="1">
      <c r="A375"/>
      <c r="B375"/>
      <c r="C375" s="5"/>
      <c r="D375"/>
      <c r="E375"/>
      <c r="F375" s="5"/>
      <c r="G375"/>
      <c r="H375"/>
      <c r="I375"/>
      <c r="J375" s="294"/>
      <c r="K375" s="294"/>
      <c r="L375"/>
      <c r="M375"/>
      <c r="N375" s="294"/>
      <c r="O375" s="294"/>
      <c r="P375" s="294"/>
      <c r="Q375" s="294"/>
      <c r="R375" s="296"/>
      <c r="S375" s="296"/>
      <c r="T375" s="296"/>
      <c r="U375" s="296"/>
      <c r="V375" s="296"/>
      <c r="W375" s="296"/>
      <c r="X375" s="296"/>
      <c r="Y375" s="296"/>
      <c r="Z375" s="296"/>
      <c r="AA375"/>
      <c r="AB375"/>
      <c r="AC375"/>
      <c r="AD375"/>
      <c r="AE375"/>
      <c r="AF375"/>
      <c r="AG375"/>
      <c r="AH375"/>
      <c r="AI375"/>
      <c r="AJ375"/>
      <c r="AK375"/>
    </row>
    <row r="376" spans="1:37" s="122" customFormat="1">
      <c r="A376"/>
      <c r="B376"/>
      <c r="C376" s="5"/>
      <c r="D376"/>
      <c r="E376"/>
      <c r="F376" s="5"/>
      <c r="G376"/>
      <c r="H376"/>
      <c r="I376"/>
      <c r="J376" s="294"/>
      <c r="K376" s="294"/>
      <c r="L376"/>
      <c r="M376"/>
      <c r="N376" s="294"/>
      <c r="O376" s="294"/>
      <c r="P376" s="294"/>
      <c r="Q376" s="294"/>
      <c r="R376" s="296"/>
      <c r="S376" s="296"/>
      <c r="T376" s="296"/>
      <c r="U376" s="296"/>
      <c r="V376" s="296"/>
      <c r="W376" s="296"/>
      <c r="X376" s="296"/>
      <c r="Y376" s="296"/>
      <c r="Z376" s="296"/>
      <c r="AA376"/>
      <c r="AB376"/>
      <c r="AC376"/>
      <c r="AD376"/>
      <c r="AE376"/>
      <c r="AF376"/>
      <c r="AG376"/>
      <c r="AH376"/>
      <c r="AI376"/>
      <c r="AJ376"/>
      <c r="AK376"/>
    </row>
    <row r="377" spans="1:37" s="122" customFormat="1">
      <c r="A377"/>
      <c r="B377"/>
      <c r="C377" s="5"/>
      <c r="D377"/>
      <c r="E377"/>
      <c r="F377" s="5"/>
      <c r="G377"/>
      <c r="H377"/>
      <c r="I377"/>
      <c r="J377" s="294"/>
      <c r="K377" s="294"/>
      <c r="L377"/>
      <c r="M377"/>
      <c r="N377" s="294"/>
      <c r="O377" s="294"/>
      <c r="P377" s="294"/>
      <c r="Q377" s="294"/>
      <c r="R377" s="296"/>
      <c r="S377" s="296"/>
      <c r="T377" s="296"/>
      <c r="U377" s="296"/>
      <c r="V377" s="296"/>
      <c r="W377" s="296"/>
      <c r="X377" s="296"/>
      <c r="Y377" s="296"/>
      <c r="Z377" s="296"/>
      <c r="AA377"/>
      <c r="AB377"/>
      <c r="AC377"/>
      <c r="AD377"/>
      <c r="AE377"/>
      <c r="AF377"/>
      <c r="AG377"/>
      <c r="AH377"/>
      <c r="AI377"/>
      <c r="AJ377"/>
      <c r="AK377"/>
    </row>
    <row r="378" spans="1:37" s="122" customFormat="1">
      <c r="A378"/>
      <c r="B378"/>
      <c r="C378" s="5"/>
      <c r="D378"/>
      <c r="E378"/>
      <c r="F378" s="5"/>
      <c r="G378"/>
      <c r="H378"/>
      <c r="I378"/>
      <c r="J378" s="294"/>
      <c r="K378" s="294"/>
      <c r="L378"/>
      <c r="M378"/>
      <c r="N378" s="294"/>
      <c r="O378" s="294"/>
      <c r="P378" s="294"/>
      <c r="Q378" s="294"/>
      <c r="R378" s="296"/>
      <c r="S378" s="296"/>
      <c r="T378" s="296"/>
      <c r="U378" s="296"/>
      <c r="V378" s="296"/>
      <c r="W378" s="296"/>
      <c r="X378" s="296"/>
      <c r="Y378" s="296"/>
      <c r="Z378" s="296"/>
      <c r="AA378"/>
      <c r="AB378"/>
      <c r="AC378"/>
      <c r="AD378"/>
      <c r="AE378"/>
      <c r="AF378"/>
      <c r="AG378"/>
      <c r="AH378"/>
      <c r="AI378"/>
      <c r="AJ378"/>
      <c r="AK378"/>
    </row>
    <row r="379" spans="1:37" s="122" customFormat="1">
      <c r="A379"/>
      <c r="B379"/>
      <c r="C379" s="5"/>
      <c r="D379"/>
      <c r="E379"/>
      <c r="F379" s="5"/>
      <c r="G379"/>
      <c r="H379"/>
      <c r="I379"/>
      <c r="J379" s="294"/>
      <c r="K379" s="294"/>
      <c r="L379"/>
      <c r="M379"/>
      <c r="N379" s="294"/>
      <c r="O379" s="294"/>
      <c r="P379" s="294"/>
      <c r="Q379" s="294"/>
      <c r="R379" s="296"/>
      <c r="S379" s="296"/>
      <c r="T379" s="296"/>
      <c r="U379" s="296"/>
      <c r="V379" s="296"/>
      <c r="W379" s="296"/>
      <c r="X379" s="296"/>
      <c r="Y379" s="296"/>
      <c r="Z379" s="296"/>
      <c r="AA379"/>
      <c r="AB379"/>
      <c r="AC379"/>
      <c r="AD379"/>
      <c r="AE379"/>
      <c r="AF379"/>
      <c r="AG379"/>
      <c r="AH379"/>
      <c r="AI379"/>
      <c r="AJ379"/>
      <c r="AK379"/>
    </row>
    <row r="380" spans="1:37" s="122" customFormat="1">
      <c r="A380"/>
      <c r="B380"/>
      <c r="C380" s="5"/>
      <c r="D380"/>
      <c r="E380"/>
      <c r="F380" s="5"/>
      <c r="G380"/>
      <c r="H380"/>
      <c r="I380"/>
      <c r="J380" s="294"/>
      <c r="K380" s="294"/>
      <c r="L380"/>
      <c r="M380"/>
      <c r="N380" s="294"/>
      <c r="O380" s="294"/>
      <c r="P380" s="294"/>
      <c r="Q380" s="294"/>
      <c r="R380" s="296"/>
      <c r="S380" s="296"/>
      <c r="T380" s="296"/>
      <c r="U380" s="296"/>
      <c r="V380" s="296"/>
      <c r="W380" s="296"/>
      <c r="X380" s="296"/>
      <c r="Y380" s="296"/>
      <c r="Z380" s="296"/>
      <c r="AA380"/>
      <c r="AB380"/>
      <c r="AC380"/>
      <c r="AD380"/>
      <c r="AE380"/>
      <c r="AF380"/>
      <c r="AG380"/>
      <c r="AH380"/>
      <c r="AI380"/>
      <c r="AJ380"/>
      <c r="AK380"/>
    </row>
    <row r="381" spans="1:37" s="122" customFormat="1">
      <c r="A381"/>
      <c r="B381"/>
      <c r="C381" s="5"/>
      <c r="D381"/>
      <c r="E381"/>
      <c r="F381" s="5"/>
      <c r="G381"/>
      <c r="H381"/>
      <c r="I381"/>
      <c r="J381" s="294"/>
      <c r="K381" s="294"/>
      <c r="L381"/>
      <c r="M381"/>
      <c r="N381" s="294"/>
      <c r="O381" s="294"/>
      <c r="P381" s="294"/>
      <c r="Q381" s="294"/>
      <c r="R381" s="296"/>
      <c r="S381" s="296"/>
      <c r="T381" s="296"/>
      <c r="U381" s="296"/>
      <c r="V381" s="296"/>
      <c r="W381" s="296"/>
      <c r="X381" s="296"/>
      <c r="Y381" s="296"/>
      <c r="Z381" s="296"/>
      <c r="AA381"/>
      <c r="AB381"/>
      <c r="AC381"/>
      <c r="AD381"/>
      <c r="AE381"/>
      <c r="AF381"/>
      <c r="AG381"/>
      <c r="AH381"/>
      <c r="AI381"/>
      <c r="AJ381"/>
      <c r="AK381"/>
    </row>
    <row r="382" spans="1:37" s="122" customFormat="1">
      <c r="A382"/>
      <c r="B382"/>
      <c r="C382" s="5"/>
      <c r="D382"/>
      <c r="E382"/>
      <c r="F382" s="5"/>
      <c r="G382"/>
      <c r="H382"/>
      <c r="I382"/>
      <c r="J382" s="294"/>
      <c r="K382" s="294"/>
      <c r="L382"/>
      <c r="M382"/>
      <c r="N382" s="294"/>
      <c r="O382" s="294"/>
      <c r="P382" s="294"/>
      <c r="Q382" s="294"/>
      <c r="R382" s="296"/>
      <c r="S382" s="296"/>
      <c r="T382" s="296"/>
      <c r="U382" s="296"/>
      <c r="V382" s="296"/>
      <c r="W382" s="296"/>
      <c r="X382" s="296"/>
      <c r="Y382" s="296"/>
      <c r="Z382" s="296"/>
      <c r="AA382"/>
      <c r="AB382"/>
      <c r="AC382"/>
      <c r="AD382"/>
      <c r="AE382"/>
      <c r="AF382"/>
      <c r="AG382"/>
      <c r="AH382"/>
      <c r="AI382"/>
      <c r="AJ382"/>
      <c r="AK382"/>
    </row>
    <row r="383" spans="1:37" s="122" customFormat="1">
      <c r="A383"/>
      <c r="B383"/>
      <c r="C383" s="5"/>
      <c r="D383"/>
      <c r="E383"/>
      <c r="F383" s="5"/>
      <c r="G383"/>
      <c r="H383"/>
      <c r="I383"/>
      <c r="J383" s="294"/>
      <c r="K383" s="294"/>
      <c r="L383"/>
      <c r="M383"/>
      <c r="N383" s="294"/>
      <c r="O383" s="294"/>
      <c r="P383" s="294"/>
      <c r="Q383" s="294"/>
      <c r="R383" s="296"/>
      <c r="S383" s="296"/>
      <c r="T383" s="296"/>
      <c r="U383" s="296"/>
      <c r="V383" s="296"/>
      <c r="W383" s="296"/>
      <c r="X383" s="296"/>
      <c r="Y383" s="296"/>
      <c r="Z383" s="296"/>
      <c r="AA383"/>
      <c r="AB383"/>
      <c r="AC383"/>
      <c r="AD383"/>
      <c r="AE383"/>
      <c r="AF383"/>
      <c r="AG383"/>
      <c r="AH383"/>
      <c r="AI383"/>
      <c r="AJ383"/>
      <c r="AK383"/>
    </row>
    <row r="384" spans="1:37" s="122" customFormat="1">
      <c r="A384"/>
      <c r="B384"/>
      <c r="C384" s="5"/>
      <c r="D384"/>
      <c r="E384"/>
      <c r="F384" s="5"/>
      <c r="G384"/>
      <c r="H384"/>
      <c r="I384"/>
      <c r="J384" s="294"/>
      <c r="K384" s="294"/>
      <c r="L384"/>
      <c r="M384"/>
      <c r="N384" s="294"/>
      <c r="O384" s="294"/>
      <c r="P384" s="294"/>
      <c r="Q384" s="294"/>
      <c r="R384" s="296"/>
      <c r="S384" s="296"/>
      <c r="T384" s="296"/>
      <c r="U384" s="296"/>
      <c r="V384" s="296"/>
      <c r="W384" s="296"/>
      <c r="X384" s="296"/>
      <c r="Y384" s="296"/>
      <c r="Z384" s="296"/>
      <c r="AA384"/>
      <c r="AB384"/>
      <c r="AC384"/>
      <c r="AD384"/>
      <c r="AE384"/>
      <c r="AF384"/>
      <c r="AG384"/>
      <c r="AH384"/>
      <c r="AI384"/>
      <c r="AJ384"/>
      <c r="AK384"/>
    </row>
    <row r="385" spans="1:37" s="122" customFormat="1">
      <c r="A385"/>
      <c r="B385"/>
      <c r="C385" s="5"/>
      <c r="D385"/>
      <c r="E385"/>
      <c r="F385" s="5"/>
      <c r="G385"/>
      <c r="H385"/>
      <c r="I385"/>
      <c r="J385" s="294"/>
      <c r="K385" s="294"/>
      <c r="L385"/>
      <c r="M385"/>
      <c r="N385" s="294"/>
      <c r="O385" s="294"/>
      <c r="P385" s="294"/>
      <c r="Q385" s="294"/>
      <c r="R385" s="296"/>
      <c r="S385" s="296"/>
      <c r="T385" s="296"/>
      <c r="U385" s="296"/>
      <c r="V385" s="296"/>
      <c r="W385" s="296"/>
      <c r="X385" s="296"/>
      <c r="Y385" s="296"/>
      <c r="Z385" s="296"/>
      <c r="AA385"/>
      <c r="AB385"/>
      <c r="AC385"/>
      <c r="AD385"/>
      <c r="AE385"/>
      <c r="AF385"/>
      <c r="AG385"/>
      <c r="AH385"/>
      <c r="AI385"/>
      <c r="AJ385"/>
      <c r="AK385"/>
    </row>
    <row r="386" spans="1:37" s="122" customFormat="1">
      <c r="A386"/>
      <c r="B386"/>
      <c r="C386" s="5"/>
      <c r="D386"/>
      <c r="E386"/>
      <c r="F386" s="5"/>
      <c r="G386"/>
      <c r="H386"/>
      <c r="I386"/>
      <c r="J386" s="294"/>
      <c r="K386" s="294"/>
      <c r="L386"/>
      <c r="M386"/>
      <c r="N386" s="294"/>
      <c r="O386" s="294"/>
      <c r="P386" s="294"/>
      <c r="Q386" s="294"/>
      <c r="R386" s="296"/>
      <c r="S386" s="296"/>
      <c r="T386" s="296"/>
      <c r="U386" s="296"/>
      <c r="V386" s="296"/>
      <c r="W386" s="296"/>
      <c r="X386" s="296"/>
      <c r="Y386" s="296"/>
      <c r="Z386" s="296"/>
      <c r="AA386"/>
      <c r="AB386"/>
      <c r="AC386"/>
      <c r="AD386"/>
      <c r="AE386"/>
      <c r="AF386"/>
      <c r="AG386"/>
      <c r="AH386"/>
      <c r="AI386"/>
      <c r="AJ386"/>
      <c r="AK386"/>
    </row>
    <row r="387" spans="1:37" s="122" customFormat="1">
      <c r="A387"/>
      <c r="B387"/>
      <c r="C387" s="5"/>
      <c r="D387"/>
      <c r="E387"/>
      <c r="F387" s="5"/>
      <c r="G387"/>
      <c r="H387"/>
      <c r="I387"/>
      <c r="J387" s="294"/>
      <c r="K387" s="294"/>
      <c r="L387"/>
      <c r="M387"/>
      <c r="N387" s="294"/>
      <c r="O387" s="294"/>
      <c r="P387" s="294"/>
      <c r="Q387" s="294"/>
      <c r="R387" s="296"/>
      <c r="S387" s="296"/>
      <c r="T387" s="296"/>
      <c r="U387" s="296"/>
      <c r="V387" s="296"/>
      <c r="W387" s="296"/>
      <c r="X387" s="296"/>
      <c r="Y387" s="296"/>
      <c r="Z387" s="296"/>
      <c r="AA387"/>
      <c r="AB387"/>
      <c r="AC387"/>
      <c r="AD387"/>
      <c r="AE387"/>
      <c r="AF387"/>
      <c r="AG387"/>
      <c r="AH387"/>
      <c r="AI387"/>
      <c r="AJ387"/>
      <c r="AK387"/>
    </row>
    <row r="388" spans="1:37" s="122" customFormat="1">
      <c r="A388"/>
      <c r="B388"/>
      <c r="C388" s="5"/>
      <c r="D388"/>
      <c r="E388"/>
      <c r="F388" s="5"/>
      <c r="G388"/>
      <c r="H388"/>
      <c r="I388"/>
      <c r="J388" s="294"/>
      <c r="K388" s="294"/>
      <c r="L388"/>
      <c r="M388"/>
      <c r="N388" s="294"/>
      <c r="O388" s="294"/>
      <c r="P388" s="294"/>
      <c r="Q388" s="294"/>
      <c r="R388" s="296"/>
      <c r="S388" s="296"/>
      <c r="T388" s="296"/>
      <c r="U388" s="296"/>
      <c r="V388" s="296"/>
      <c r="W388" s="296"/>
      <c r="X388" s="296"/>
      <c r="Y388" s="296"/>
      <c r="Z388" s="296"/>
      <c r="AA388"/>
      <c r="AB388"/>
      <c r="AC388"/>
      <c r="AD388"/>
      <c r="AE388"/>
      <c r="AF388"/>
      <c r="AG388"/>
      <c r="AH388"/>
      <c r="AI388"/>
      <c r="AJ388"/>
      <c r="AK388"/>
    </row>
    <row r="389" spans="1:37" s="122" customFormat="1">
      <c r="A389"/>
      <c r="B389"/>
      <c r="C389" s="5"/>
      <c r="D389"/>
      <c r="E389"/>
      <c r="F389" s="5"/>
      <c r="G389"/>
      <c r="H389"/>
      <c r="I389"/>
      <c r="J389" s="294"/>
      <c r="K389" s="294"/>
      <c r="L389"/>
      <c r="M389"/>
      <c r="N389" s="294"/>
      <c r="O389" s="294"/>
      <c r="P389" s="294"/>
      <c r="Q389" s="294"/>
      <c r="R389" s="296"/>
      <c r="S389" s="296"/>
      <c r="T389" s="296"/>
      <c r="U389" s="296"/>
      <c r="V389" s="296"/>
      <c r="W389" s="296"/>
      <c r="X389" s="296"/>
      <c r="Y389" s="296"/>
      <c r="Z389" s="296"/>
      <c r="AA389"/>
      <c r="AB389"/>
      <c r="AC389"/>
      <c r="AD389"/>
      <c r="AE389"/>
      <c r="AF389"/>
      <c r="AG389"/>
      <c r="AH389"/>
      <c r="AI389"/>
      <c r="AJ389"/>
      <c r="AK389"/>
    </row>
    <row r="390" spans="1:37" s="122" customFormat="1">
      <c r="A390"/>
      <c r="B390"/>
      <c r="C390" s="5"/>
      <c r="D390"/>
      <c r="E390"/>
      <c r="F390" s="5"/>
      <c r="G390"/>
      <c r="H390"/>
      <c r="I390"/>
      <c r="J390" s="294"/>
      <c r="K390" s="294"/>
      <c r="L390"/>
      <c r="M390"/>
      <c r="N390" s="294"/>
      <c r="O390" s="294"/>
      <c r="P390" s="294"/>
      <c r="Q390" s="294"/>
      <c r="R390" s="296"/>
      <c r="S390" s="296"/>
      <c r="T390" s="296"/>
      <c r="U390" s="296"/>
      <c r="V390" s="296"/>
      <c r="W390" s="296"/>
      <c r="X390" s="296"/>
      <c r="Y390" s="296"/>
      <c r="Z390" s="296"/>
      <c r="AA390"/>
      <c r="AB390"/>
      <c r="AC390"/>
      <c r="AD390"/>
      <c r="AE390"/>
      <c r="AF390"/>
      <c r="AG390"/>
      <c r="AH390"/>
      <c r="AI390"/>
      <c r="AJ390"/>
      <c r="AK390"/>
    </row>
    <row r="391" spans="1:37" s="122" customFormat="1">
      <c r="A391"/>
      <c r="B391"/>
      <c r="C391" s="5"/>
      <c r="D391"/>
      <c r="E391"/>
      <c r="F391" s="5"/>
      <c r="G391"/>
      <c r="H391"/>
      <c r="I391"/>
      <c r="J391" s="294"/>
      <c r="K391" s="294"/>
      <c r="L391"/>
      <c r="M391"/>
      <c r="N391" s="294"/>
      <c r="O391" s="294"/>
      <c r="P391" s="294"/>
      <c r="Q391" s="294"/>
      <c r="R391" s="296"/>
      <c r="S391" s="296"/>
      <c r="T391" s="296"/>
      <c r="U391" s="296"/>
      <c r="V391" s="296"/>
      <c r="W391" s="296"/>
      <c r="X391" s="296"/>
      <c r="Y391" s="296"/>
      <c r="Z391" s="296"/>
      <c r="AA391"/>
      <c r="AB391"/>
      <c r="AC391"/>
      <c r="AD391"/>
      <c r="AE391"/>
      <c r="AF391"/>
      <c r="AG391"/>
      <c r="AH391"/>
      <c r="AI391"/>
      <c r="AJ391"/>
      <c r="AK391"/>
    </row>
    <row r="392" spans="1:37" s="122" customFormat="1">
      <c r="A392"/>
      <c r="B392"/>
      <c r="C392" s="5"/>
      <c r="D392"/>
      <c r="E392"/>
      <c r="F392" s="5"/>
      <c r="G392"/>
      <c r="H392"/>
      <c r="I392"/>
      <c r="J392" s="294"/>
      <c r="K392" s="294"/>
      <c r="L392"/>
      <c r="M392"/>
      <c r="N392" s="294"/>
      <c r="O392" s="294"/>
      <c r="P392" s="294"/>
      <c r="Q392" s="294"/>
      <c r="R392" s="296"/>
      <c r="S392" s="296"/>
      <c r="T392" s="296"/>
      <c r="U392" s="296"/>
      <c r="V392" s="296"/>
      <c r="W392" s="296"/>
      <c r="X392" s="296"/>
      <c r="Y392" s="296"/>
      <c r="Z392" s="296"/>
      <c r="AA392"/>
      <c r="AB392"/>
      <c r="AC392"/>
      <c r="AD392"/>
      <c r="AE392"/>
      <c r="AF392"/>
      <c r="AG392"/>
      <c r="AH392"/>
      <c r="AI392"/>
      <c r="AJ392"/>
      <c r="AK392"/>
    </row>
    <row r="393" spans="1:37" s="122" customFormat="1">
      <c r="A393"/>
      <c r="B393"/>
      <c r="C393" s="5"/>
      <c r="D393"/>
      <c r="E393"/>
      <c r="F393" s="5"/>
      <c r="G393"/>
      <c r="H393"/>
      <c r="I393"/>
      <c r="J393" s="294"/>
      <c r="K393" s="294"/>
      <c r="L393"/>
      <c r="M393"/>
      <c r="N393" s="294"/>
      <c r="O393" s="294"/>
      <c r="P393" s="294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/>
      <c r="AB393"/>
      <c r="AC393"/>
      <c r="AD393"/>
      <c r="AE393"/>
      <c r="AF393"/>
      <c r="AG393"/>
      <c r="AH393"/>
      <c r="AI393"/>
      <c r="AJ393"/>
      <c r="AK393"/>
    </row>
    <row r="394" spans="1:37" s="122" customFormat="1">
      <c r="A394"/>
      <c r="B394"/>
      <c r="C394" s="5"/>
      <c r="D394"/>
      <c r="E394"/>
      <c r="F394" s="5"/>
      <c r="G394"/>
      <c r="H394"/>
      <c r="I394"/>
      <c r="J394" s="294"/>
      <c r="K394" s="294"/>
      <c r="L394"/>
      <c r="M394"/>
      <c r="N394" s="294"/>
      <c r="O394" s="294"/>
      <c r="P394" s="294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/>
      <c r="AB394"/>
      <c r="AC394"/>
      <c r="AD394"/>
      <c r="AE394"/>
      <c r="AF394"/>
      <c r="AG394"/>
      <c r="AH394"/>
      <c r="AI394"/>
      <c r="AJ394"/>
      <c r="AK394"/>
    </row>
    <row r="395" spans="1:37" s="122" customFormat="1">
      <c r="A395"/>
      <c r="B395"/>
      <c r="C395" s="5"/>
      <c r="D395"/>
      <c r="E395"/>
      <c r="F395" s="5"/>
      <c r="G395"/>
      <c r="H395"/>
      <c r="I395"/>
      <c r="J395" s="294"/>
      <c r="K395" s="294"/>
      <c r="L395"/>
      <c r="M395"/>
      <c r="N395" s="294"/>
      <c r="O395" s="294"/>
      <c r="P395" s="294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/>
      <c r="AB395"/>
      <c r="AC395"/>
      <c r="AD395"/>
      <c r="AE395"/>
      <c r="AF395"/>
      <c r="AG395"/>
      <c r="AH395"/>
      <c r="AI395"/>
      <c r="AJ395"/>
      <c r="AK395"/>
    </row>
    <row r="396" spans="1:37" s="122" customFormat="1">
      <c r="A396"/>
      <c r="B396"/>
      <c r="C396" s="5"/>
      <c r="D396"/>
      <c r="E396"/>
      <c r="F396" s="5"/>
      <c r="G396"/>
      <c r="H396"/>
      <c r="I396"/>
      <c r="J396" s="294"/>
      <c r="K396" s="294"/>
      <c r="L396"/>
      <c r="M396"/>
      <c r="N396" s="294"/>
      <c r="O396" s="294"/>
      <c r="P396" s="294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/>
      <c r="AB396"/>
      <c r="AC396"/>
      <c r="AD396"/>
      <c r="AE396"/>
      <c r="AF396"/>
      <c r="AG396"/>
      <c r="AH396"/>
      <c r="AI396"/>
      <c r="AJ396"/>
      <c r="AK396"/>
    </row>
    <row r="397" spans="1:37" s="122" customFormat="1">
      <c r="A397"/>
      <c r="B397"/>
      <c r="C397" s="5"/>
      <c r="D397"/>
      <c r="E397"/>
      <c r="F397" s="5"/>
      <c r="G397"/>
      <c r="H397"/>
      <c r="I397"/>
      <c r="J397" s="294"/>
      <c r="K397" s="294"/>
      <c r="L397"/>
      <c r="M397"/>
      <c r="N397" s="294"/>
      <c r="O397" s="294"/>
      <c r="P397" s="294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/>
      <c r="AB397"/>
      <c r="AC397"/>
      <c r="AD397"/>
      <c r="AE397"/>
      <c r="AF397"/>
      <c r="AG397"/>
      <c r="AH397"/>
      <c r="AI397"/>
      <c r="AJ397"/>
      <c r="AK397"/>
    </row>
    <row r="398" spans="1:37" s="122" customFormat="1">
      <c r="A398"/>
      <c r="B398"/>
      <c r="C398" s="5"/>
      <c r="D398"/>
      <c r="E398"/>
      <c r="F398" s="5"/>
      <c r="G398"/>
      <c r="H398"/>
      <c r="I398"/>
      <c r="J398" s="294"/>
      <c r="K398" s="294"/>
      <c r="L398"/>
      <c r="M398"/>
      <c r="N398" s="294"/>
      <c r="O398" s="294"/>
      <c r="P398" s="294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/>
      <c r="AB398"/>
      <c r="AC398"/>
      <c r="AD398"/>
      <c r="AE398"/>
      <c r="AF398"/>
      <c r="AG398"/>
      <c r="AH398"/>
      <c r="AI398"/>
      <c r="AJ398"/>
      <c r="AK398"/>
    </row>
    <row r="399" spans="1:37" s="122" customFormat="1">
      <c r="A399"/>
      <c r="B399"/>
      <c r="C399" s="5"/>
      <c r="D399"/>
      <c r="E399"/>
      <c r="F399" s="5"/>
      <c r="G399"/>
      <c r="H399"/>
      <c r="I399"/>
      <c r="J399" s="294"/>
      <c r="K399" s="294"/>
      <c r="L399"/>
      <c r="M399"/>
      <c r="N399" s="294"/>
      <c r="O399" s="294"/>
      <c r="P399" s="294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/>
      <c r="AB399"/>
      <c r="AC399"/>
      <c r="AD399"/>
      <c r="AE399"/>
      <c r="AF399"/>
      <c r="AG399"/>
      <c r="AH399"/>
      <c r="AI399"/>
      <c r="AJ399"/>
      <c r="AK399"/>
    </row>
    <row r="400" spans="1:37" s="122" customFormat="1">
      <c r="A400"/>
      <c r="B400"/>
      <c r="C400" s="5"/>
      <c r="D400"/>
      <c r="E400"/>
      <c r="F400" s="5"/>
      <c r="G400"/>
      <c r="H400"/>
      <c r="I400"/>
      <c r="J400" s="294"/>
      <c r="K400" s="294"/>
      <c r="L400"/>
      <c r="M400"/>
      <c r="N400" s="294"/>
      <c r="O400" s="294"/>
      <c r="P400" s="294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/>
      <c r="AB400"/>
      <c r="AC400"/>
      <c r="AD400"/>
      <c r="AE400"/>
      <c r="AF400"/>
      <c r="AG400"/>
      <c r="AH400"/>
      <c r="AI400"/>
      <c r="AJ400"/>
      <c r="AK400"/>
    </row>
    <row r="401" spans="1:37" s="122" customFormat="1">
      <c r="A401"/>
      <c r="B401"/>
      <c r="C401" s="5"/>
      <c r="D401"/>
      <c r="E401"/>
      <c r="F401" s="5"/>
      <c r="G401"/>
      <c r="H401"/>
      <c r="I401"/>
      <c r="J401" s="294"/>
      <c r="K401" s="294"/>
      <c r="L401"/>
      <c r="M401"/>
      <c r="N401" s="294"/>
      <c r="O401" s="294"/>
      <c r="P401" s="294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/>
      <c r="AB401"/>
      <c r="AC401"/>
      <c r="AD401"/>
      <c r="AE401"/>
      <c r="AF401"/>
      <c r="AG401"/>
      <c r="AH401"/>
      <c r="AI401"/>
      <c r="AJ401"/>
      <c r="AK401"/>
    </row>
    <row r="402" spans="1:37" s="122" customFormat="1">
      <c r="A402"/>
      <c r="B402"/>
      <c r="C402" s="5"/>
      <c r="D402"/>
      <c r="E402"/>
      <c r="F402" s="5"/>
      <c r="G402"/>
      <c r="H402"/>
      <c r="I402"/>
      <c r="J402" s="294"/>
      <c r="K402" s="294"/>
      <c r="L402"/>
      <c r="M402"/>
      <c r="N402" s="294"/>
      <c r="O402" s="294"/>
      <c r="P402" s="294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/>
      <c r="AB402"/>
      <c r="AC402"/>
      <c r="AD402"/>
      <c r="AE402"/>
      <c r="AF402"/>
      <c r="AG402"/>
      <c r="AH402"/>
      <c r="AI402"/>
      <c r="AJ402"/>
      <c r="AK402"/>
    </row>
    <row r="403" spans="1:37" s="122" customFormat="1">
      <c r="A403"/>
      <c r="B403"/>
      <c r="C403" s="5"/>
      <c r="D403"/>
      <c r="E403"/>
      <c r="F403" s="5"/>
      <c r="G403"/>
      <c r="H403"/>
      <c r="I403"/>
      <c r="J403" s="294"/>
      <c r="K403" s="294"/>
      <c r="L403"/>
      <c r="M403"/>
      <c r="N403" s="294"/>
      <c r="O403" s="294"/>
      <c r="P403" s="294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/>
      <c r="AB403"/>
      <c r="AC403"/>
      <c r="AD403"/>
      <c r="AE403"/>
      <c r="AF403"/>
      <c r="AG403"/>
      <c r="AH403"/>
      <c r="AI403"/>
      <c r="AJ403"/>
      <c r="AK403"/>
    </row>
    <row r="404" spans="1:37" s="122" customFormat="1">
      <c r="A404"/>
      <c r="B404"/>
      <c r="C404" s="5"/>
      <c r="D404"/>
      <c r="E404"/>
      <c r="F404" s="5"/>
      <c r="G404"/>
      <c r="H404"/>
      <c r="I404"/>
      <c r="J404" s="294"/>
      <c r="K404" s="294"/>
      <c r="L404"/>
      <c r="M404"/>
      <c r="N404" s="294"/>
      <c r="O404" s="294"/>
      <c r="P404" s="294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/>
      <c r="AB404"/>
      <c r="AC404"/>
      <c r="AD404"/>
      <c r="AE404"/>
      <c r="AF404"/>
      <c r="AG404"/>
      <c r="AH404"/>
      <c r="AI404"/>
      <c r="AJ404"/>
      <c r="AK404"/>
    </row>
    <row r="405" spans="1:37" s="122" customFormat="1">
      <c r="A405"/>
      <c r="B405"/>
      <c r="C405" s="5"/>
      <c r="D405"/>
      <c r="E405"/>
      <c r="F405" s="5"/>
      <c r="G405"/>
      <c r="H405"/>
      <c r="I405"/>
      <c r="J405" s="294"/>
      <c r="K405" s="294"/>
      <c r="L405"/>
      <c r="M405"/>
      <c r="N405" s="294"/>
      <c r="O405" s="294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/>
      <c r="AB405"/>
      <c r="AC405"/>
      <c r="AD405"/>
      <c r="AE405"/>
      <c r="AF405"/>
      <c r="AG405"/>
      <c r="AH405"/>
      <c r="AI405"/>
      <c r="AJ405"/>
      <c r="AK405"/>
    </row>
    <row r="406" spans="1:37" s="122" customFormat="1">
      <c r="A406"/>
      <c r="B406"/>
      <c r="C406" s="5"/>
      <c r="D406"/>
      <c r="E406"/>
      <c r="F406" s="5"/>
      <c r="G406"/>
      <c r="H406"/>
      <c r="I406"/>
      <c r="J406" s="294"/>
      <c r="K406" s="294"/>
      <c r="L406"/>
      <c r="M406"/>
      <c r="N406" s="294"/>
      <c r="O406" s="294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/>
      <c r="AB406"/>
      <c r="AC406"/>
      <c r="AD406"/>
      <c r="AE406"/>
      <c r="AF406"/>
      <c r="AG406"/>
      <c r="AH406"/>
      <c r="AI406"/>
      <c r="AJ406"/>
      <c r="AK406"/>
    </row>
    <row r="407" spans="1:37" s="122" customFormat="1">
      <c r="A407"/>
      <c r="B407"/>
      <c r="C407" s="5"/>
      <c r="D407"/>
      <c r="E407"/>
      <c r="F407" s="5"/>
      <c r="G407"/>
      <c r="H407"/>
      <c r="I407"/>
      <c r="J407" s="294"/>
      <c r="K407" s="294"/>
      <c r="L407"/>
      <c r="M407"/>
      <c r="N407" s="294"/>
      <c r="O407" s="294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/>
      <c r="AB407"/>
      <c r="AC407"/>
      <c r="AD407"/>
      <c r="AE407"/>
      <c r="AF407"/>
      <c r="AG407"/>
      <c r="AH407"/>
      <c r="AI407"/>
      <c r="AJ407"/>
      <c r="AK407"/>
    </row>
    <row r="408" spans="1:37" s="122" customFormat="1">
      <c r="A408"/>
      <c r="B408"/>
      <c r="C408" s="5"/>
      <c r="D408"/>
      <c r="E408"/>
      <c r="F408" s="5"/>
      <c r="G408"/>
      <c r="H408"/>
      <c r="I408"/>
      <c r="J408" s="294"/>
      <c r="K408" s="294"/>
      <c r="L408"/>
      <c r="M408"/>
      <c r="N408" s="294"/>
      <c r="O408" s="294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/>
      <c r="AB408"/>
      <c r="AC408"/>
      <c r="AD408"/>
      <c r="AE408"/>
      <c r="AF408"/>
      <c r="AG408"/>
      <c r="AH408"/>
      <c r="AI408"/>
      <c r="AJ408"/>
      <c r="AK408"/>
    </row>
    <row r="409" spans="1:37" s="122" customFormat="1">
      <c r="A409"/>
      <c r="B409"/>
      <c r="C409" s="5"/>
      <c r="D409"/>
      <c r="E409"/>
      <c r="F409" s="5"/>
      <c r="G409"/>
      <c r="H409"/>
      <c r="I409"/>
      <c r="J409" s="294"/>
      <c r="K409" s="294"/>
      <c r="L409"/>
      <c r="M409"/>
      <c r="N409" s="294"/>
      <c r="O409" s="294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/>
      <c r="AB409"/>
      <c r="AC409"/>
      <c r="AD409"/>
      <c r="AE409"/>
      <c r="AF409"/>
      <c r="AG409"/>
      <c r="AH409"/>
      <c r="AI409"/>
      <c r="AJ409"/>
      <c r="AK409"/>
    </row>
    <row r="410" spans="1:37" s="122" customFormat="1">
      <c r="A410"/>
      <c r="B410"/>
      <c r="C410" s="5"/>
      <c r="D410"/>
      <c r="E410"/>
      <c r="F410" s="5"/>
      <c r="G410"/>
      <c r="H410"/>
      <c r="I410"/>
      <c r="J410" s="294"/>
      <c r="K410" s="294"/>
      <c r="L410"/>
      <c r="M410"/>
      <c r="N410" s="294"/>
      <c r="O410" s="294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/>
      <c r="AB410"/>
      <c r="AC410"/>
      <c r="AD410"/>
      <c r="AE410"/>
      <c r="AF410"/>
      <c r="AG410"/>
      <c r="AH410"/>
      <c r="AI410"/>
      <c r="AJ410"/>
      <c r="AK410"/>
    </row>
    <row r="411" spans="1:37" s="122" customFormat="1">
      <c r="A411"/>
      <c r="B411"/>
      <c r="C411" s="5"/>
      <c r="D411"/>
      <c r="E411"/>
      <c r="F411" s="5"/>
      <c r="G411"/>
      <c r="H411"/>
      <c r="I411"/>
      <c r="J411" s="294"/>
      <c r="K411" s="294"/>
      <c r="L411"/>
      <c r="M411"/>
      <c r="N411" s="294"/>
      <c r="O411" s="294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/>
      <c r="AB411"/>
      <c r="AC411"/>
      <c r="AD411"/>
      <c r="AE411"/>
      <c r="AF411"/>
      <c r="AG411"/>
      <c r="AH411"/>
      <c r="AI411"/>
      <c r="AJ411"/>
      <c r="AK411"/>
    </row>
    <row r="412" spans="1:37" s="122" customFormat="1">
      <c r="A412"/>
      <c r="B412"/>
      <c r="C412" s="5"/>
      <c r="D412"/>
      <c r="E412"/>
      <c r="F412" s="5"/>
      <c r="G412"/>
      <c r="H412"/>
      <c r="I412"/>
      <c r="J412" s="294"/>
      <c r="K412" s="294"/>
      <c r="L412"/>
      <c r="M412"/>
      <c r="N412" s="294"/>
      <c r="O412" s="294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/>
      <c r="AB412"/>
      <c r="AC412"/>
      <c r="AD412"/>
      <c r="AE412"/>
      <c r="AF412"/>
      <c r="AG412"/>
      <c r="AH412"/>
      <c r="AI412"/>
      <c r="AJ412"/>
      <c r="AK412"/>
    </row>
    <row r="413" spans="1:37" s="122" customFormat="1">
      <c r="A413"/>
      <c r="B413"/>
      <c r="C413" s="5"/>
      <c r="D413"/>
      <c r="E413"/>
      <c r="F413" s="5"/>
      <c r="G413"/>
      <c r="H413"/>
      <c r="I413"/>
      <c r="J413" s="294"/>
      <c r="K413" s="294"/>
      <c r="L413"/>
      <c r="M413"/>
      <c r="N413" s="294"/>
      <c r="O413" s="294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/>
      <c r="AB413"/>
      <c r="AC413"/>
      <c r="AD413"/>
      <c r="AE413"/>
      <c r="AF413"/>
      <c r="AG413"/>
      <c r="AH413"/>
      <c r="AI413"/>
      <c r="AJ413"/>
      <c r="AK413"/>
    </row>
    <row r="414" spans="1:37" s="122" customFormat="1">
      <c r="A414"/>
      <c r="B414"/>
      <c r="C414" s="5"/>
      <c r="D414"/>
      <c r="E414"/>
      <c r="F414" s="5"/>
      <c r="G414"/>
      <c r="H414"/>
      <c r="I414"/>
      <c r="J414" s="294"/>
      <c r="K414" s="294"/>
      <c r="L414"/>
      <c r="M414"/>
      <c r="N414" s="294"/>
      <c r="O414" s="294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/>
      <c r="AB414"/>
      <c r="AC414"/>
      <c r="AD414"/>
      <c r="AE414"/>
      <c r="AF414"/>
      <c r="AG414"/>
      <c r="AH414"/>
      <c r="AI414"/>
      <c r="AJ414"/>
      <c r="AK414"/>
    </row>
    <row r="415" spans="1:37" s="122" customFormat="1">
      <c r="A415"/>
      <c r="B415"/>
      <c r="C415" s="5"/>
      <c r="D415"/>
      <c r="E415"/>
      <c r="F415" s="5"/>
      <c r="G415"/>
      <c r="H415"/>
      <c r="I415"/>
      <c r="J415" s="294"/>
      <c r="K415" s="294"/>
      <c r="L415"/>
      <c r="M415"/>
      <c r="N415" s="294"/>
      <c r="O415" s="294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/>
      <c r="AB415"/>
      <c r="AC415"/>
      <c r="AD415"/>
      <c r="AE415"/>
      <c r="AF415"/>
      <c r="AG415"/>
      <c r="AH415"/>
      <c r="AI415"/>
      <c r="AJ415"/>
      <c r="AK415"/>
    </row>
    <row r="416" spans="1:37" s="122" customFormat="1">
      <c r="A416"/>
      <c r="B416"/>
      <c r="C416" s="5"/>
      <c r="D416"/>
      <c r="E416"/>
      <c r="F416" s="5"/>
      <c r="G416"/>
      <c r="H416"/>
      <c r="I416"/>
      <c r="J416" s="294"/>
      <c r="K416" s="294"/>
      <c r="L416"/>
      <c r="M416"/>
      <c r="N416" s="294"/>
      <c r="O416" s="294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/>
      <c r="AB416"/>
      <c r="AC416"/>
      <c r="AD416"/>
      <c r="AE416"/>
      <c r="AF416"/>
      <c r="AG416"/>
      <c r="AH416"/>
      <c r="AI416"/>
      <c r="AJ416"/>
      <c r="AK416"/>
    </row>
    <row r="417" spans="1:37" s="122" customFormat="1">
      <c r="A417"/>
      <c r="B417"/>
      <c r="C417" s="5"/>
      <c r="D417"/>
      <c r="E417"/>
      <c r="F417" s="5"/>
      <c r="G417"/>
      <c r="H417"/>
      <c r="I417"/>
      <c r="J417" s="294"/>
      <c r="K417" s="294"/>
      <c r="L417"/>
      <c r="M417"/>
      <c r="N417" s="294"/>
      <c r="O417" s="294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/>
      <c r="AB417"/>
      <c r="AC417"/>
      <c r="AD417"/>
      <c r="AE417"/>
      <c r="AF417"/>
      <c r="AG417"/>
      <c r="AH417"/>
      <c r="AI417"/>
      <c r="AJ417"/>
      <c r="AK417"/>
    </row>
    <row r="418" spans="1:37" s="122" customFormat="1">
      <c r="A418"/>
      <c r="B418"/>
      <c r="C418" s="5"/>
      <c r="D418"/>
      <c r="E418"/>
      <c r="F418" s="5"/>
      <c r="G418"/>
      <c r="H418"/>
      <c r="I418"/>
      <c r="J418" s="294"/>
      <c r="K418" s="294"/>
      <c r="L418"/>
      <c r="M418"/>
      <c r="N418" s="294"/>
      <c r="O418" s="294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/>
      <c r="AB418"/>
      <c r="AC418"/>
      <c r="AD418"/>
      <c r="AE418"/>
      <c r="AF418"/>
      <c r="AG418"/>
      <c r="AH418"/>
      <c r="AI418"/>
      <c r="AJ418"/>
      <c r="AK418"/>
    </row>
    <row r="419" spans="1:37" s="122" customFormat="1">
      <c r="A419"/>
      <c r="B419"/>
      <c r="C419" s="5"/>
      <c r="D419"/>
      <c r="E419"/>
      <c r="F419" s="5"/>
      <c r="G419"/>
      <c r="H419"/>
      <c r="I419"/>
      <c r="J419" s="294"/>
      <c r="K419" s="294"/>
      <c r="L419"/>
      <c r="M419"/>
      <c r="N419" s="294"/>
      <c r="O419" s="294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/>
      <c r="AB419"/>
      <c r="AC419"/>
      <c r="AD419"/>
      <c r="AE419"/>
      <c r="AF419"/>
      <c r="AG419"/>
      <c r="AH419"/>
      <c r="AI419"/>
      <c r="AJ419"/>
      <c r="AK419"/>
    </row>
    <row r="420" spans="1:37" s="122" customFormat="1">
      <c r="A420"/>
      <c r="B420"/>
      <c r="C420" s="5"/>
      <c r="D420"/>
      <c r="E420"/>
      <c r="F420" s="5"/>
      <c r="G420"/>
      <c r="H420"/>
      <c r="I420"/>
      <c r="J420" s="294"/>
      <c r="K420" s="294"/>
      <c r="L420"/>
      <c r="M420"/>
      <c r="N420" s="294"/>
      <c r="O420" s="294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/>
      <c r="AB420"/>
      <c r="AC420"/>
      <c r="AD420"/>
      <c r="AE420"/>
      <c r="AF420"/>
      <c r="AG420"/>
      <c r="AH420"/>
      <c r="AI420"/>
      <c r="AJ420"/>
      <c r="AK420"/>
    </row>
    <row r="421" spans="1:37" s="122" customFormat="1">
      <c r="A421"/>
      <c r="B421"/>
      <c r="C421" s="5"/>
      <c r="D421"/>
      <c r="E421"/>
      <c r="F421" s="5"/>
      <c r="G421"/>
      <c r="H421"/>
      <c r="I421"/>
      <c r="J421" s="294"/>
      <c r="K421" s="294"/>
      <c r="L421"/>
      <c r="M421"/>
      <c r="N421" s="294"/>
      <c r="O421" s="294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/>
      <c r="AB421"/>
      <c r="AC421"/>
      <c r="AD421"/>
      <c r="AE421"/>
      <c r="AF421"/>
      <c r="AG421"/>
      <c r="AH421"/>
      <c r="AI421"/>
      <c r="AJ421"/>
      <c r="AK421"/>
    </row>
    <row r="422" spans="1:37" s="122" customFormat="1">
      <c r="A422"/>
      <c r="B422"/>
      <c r="C422" s="5"/>
      <c r="D422"/>
      <c r="E422"/>
      <c r="F422" s="5"/>
      <c r="G422"/>
      <c r="H422"/>
      <c r="I422"/>
      <c r="J422" s="294"/>
      <c r="K422" s="294"/>
      <c r="L422"/>
      <c r="M422"/>
      <c r="N422" s="294"/>
      <c r="O422" s="294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/>
      <c r="AB422"/>
      <c r="AC422"/>
      <c r="AD422"/>
      <c r="AE422"/>
      <c r="AF422"/>
      <c r="AG422"/>
      <c r="AH422"/>
      <c r="AI422"/>
      <c r="AJ422"/>
      <c r="AK422"/>
    </row>
    <row r="423" spans="1:37" s="122" customFormat="1">
      <c r="A423"/>
      <c r="B423"/>
      <c r="C423" s="5"/>
      <c r="D423"/>
      <c r="E423"/>
      <c r="F423" s="5"/>
      <c r="G423"/>
      <c r="H423"/>
      <c r="I423"/>
      <c r="J423" s="294"/>
      <c r="K423" s="294"/>
      <c r="L423"/>
      <c r="M423"/>
      <c r="N423" s="294"/>
      <c r="O423" s="294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/>
      <c r="AB423"/>
      <c r="AC423"/>
      <c r="AD423"/>
      <c r="AE423"/>
      <c r="AF423"/>
      <c r="AG423"/>
      <c r="AH423"/>
      <c r="AI423"/>
      <c r="AJ423"/>
      <c r="AK423"/>
    </row>
    <row r="424" spans="1:37" s="122" customFormat="1">
      <c r="A424"/>
      <c r="B424"/>
      <c r="C424" s="5"/>
      <c r="D424"/>
      <c r="E424"/>
      <c r="F424" s="5"/>
      <c r="G424"/>
      <c r="H424"/>
      <c r="I424"/>
      <c r="J424" s="294"/>
      <c r="K424" s="294"/>
      <c r="L424"/>
      <c r="M424"/>
      <c r="N424" s="294"/>
      <c r="O424" s="294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/>
      <c r="AB424"/>
      <c r="AC424"/>
      <c r="AD424"/>
      <c r="AE424"/>
      <c r="AF424"/>
      <c r="AG424"/>
      <c r="AH424"/>
      <c r="AI424"/>
      <c r="AJ424"/>
      <c r="AK424"/>
    </row>
    <row r="425" spans="1:37" s="122" customFormat="1">
      <c r="A425"/>
      <c r="B425"/>
      <c r="C425" s="5"/>
      <c r="D425"/>
      <c r="E425"/>
      <c r="F425" s="5"/>
      <c r="G425"/>
      <c r="H425"/>
      <c r="I425"/>
      <c r="J425" s="294"/>
      <c r="K425" s="294"/>
      <c r="L425"/>
      <c r="M425"/>
      <c r="N425" s="294"/>
      <c r="O425" s="294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/>
      <c r="AB425"/>
      <c r="AC425"/>
      <c r="AD425"/>
      <c r="AE425"/>
      <c r="AF425"/>
      <c r="AG425"/>
      <c r="AH425"/>
      <c r="AI425"/>
      <c r="AJ425"/>
      <c r="AK425"/>
    </row>
    <row r="426" spans="1:37" s="122" customFormat="1">
      <c r="A426"/>
      <c r="B426"/>
      <c r="C426" s="5"/>
      <c r="D426"/>
      <c r="E426"/>
      <c r="F426" s="5"/>
      <c r="G426"/>
      <c r="H426"/>
      <c r="I426"/>
      <c r="J426" s="294"/>
      <c r="K426" s="294"/>
      <c r="L426"/>
      <c r="M426"/>
      <c r="N426" s="294"/>
      <c r="O426" s="294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/>
      <c r="AB426"/>
      <c r="AC426"/>
      <c r="AD426"/>
      <c r="AE426"/>
      <c r="AF426"/>
      <c r="AG426"/>
      <c r="AH426"/>
      <c r="AI426"/>
      <c r="AJ426"/>
      <c r="AK426"/>
    </row>
    <row r="427" spans="1:37" s="122" customFormat="1">
      <c r="A427"/>
      <c r="B427"/>
      <c r="C427" s="5"/>
      <c r="D427"/>
      <c r="E427"/>
      <c r="F427" s="5"/>
      <c r="G427"/>
      <c r="H427"/>
      <c r="I427"/>
      <c r="J427" s="294"/>
      <c r="K427" s="294"/>
      <c r="L427"/>
      <c r="M427"/>
      <c r="N427" s="294"/>
      <c r="O427" s="294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/>
      <c r="AB427"/>
      <c r="AC427"/>
      <c r="AD427"/>
      <c r="AE427"/>
      <c r="AF427"/>
      <c r="AG427"/>
      <c r="AH427"/>
      <c r="AI427"/>
      <c r="AJ427"/>
      <c r="AK427"/>
    </row>
    <row r="428" spans="1:37" s="122" customFormat="1">
      <c r="A428"/>
      <c r="B428"/>
      <c r="C428" s="5"/>
      <c r="D428"/>
      <c r="E428"/>
      <c r="F428" s="5"/>
      <c r="G428"/>
      <c r="H428"/>
      <c r="I428"/>
      <c r="J428" s="294"/>
      <c r="K428" s="294"/>
      <c r="L428"/>
      <c r="M428"/>
      <c r="N428" s="294"/>
      <c r="O428" s="294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/>
      <c r="AB428"/>
      <c r="AC428"/>
      <c r="AD428"/>
      <c r="AE428"/>
      <c r="AF428"/>
      <c r="AG428"/>
      <c r="AH428"/>
      <c r="AI428"/>
      <c r="AJ428"/>
      <c r="AK428"/>
    </row>
    <row r="429" spans="1:37" s="122" customFormat="1">
      <c r="A429"/>
      <c r="B429"/>
      <c r="C429" s="5"/>
      <c r="D429"/>
      <c r="E429"/>
      <c r="F429" s="5"/>
      <c r="G429"/>
      <c r="H429"/>
      <c r="I429"/>
      <c r="J429" s="294"/>
      <c r="K429" s="294"/>
      <c r="L429"/>
      <c r="M429"/>
      <c r="N429" s="294"/>
      <c r="O429" s="294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/>
      <c r="AB429"/>
      <c r="AC429"/>
      <c r="AD429"/>
      <c r="AE429"/>
      <c r="AF429"/>
      <c r="AG429"/>
      <c r="AH429"/>
      <c r="AI429"/>
      <c r="AJ429"/>
      <c r="AK429"/>
    </row>
    <row r="430" spans="1:37" s="122" customFormat="1">
      <c r="A430"/>
      <c r="B430"/>
      <c r="C430" s="5"/>
      <c r="D430"/>
      <c r="E430"/>
      <c r="F430" s="5"/>
      <c r="G430"/>
      <c r="H430"/>
      <c r="I430"/>
      <c r="J430" s="294"/>
      <c r="K430" s="294"/>
      <c r="L430"/>
      <c r="M430"/>
      <c r="N430" s="294"/>
      <c r="O430" s="294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/>
      <c r="AB430"/>
      <c r="AC430"/>
      <c r="AD430"/>
      <c r="AE430"/>
      <c r="AF430"/>
      <c r="AG430"/>
      <c r="AH430"/>
      <c r="AI430"/>
      <c r="AJ430"/>
      <c r="AK430"/>
    </row>
    <row r="431" spans="1:37" s="122" customFormat="1">
      <c r="A431"/>
      <c r="B431"/>
      <c r="C431" s="5"/>
      <c r="D431"/>
      <c r="E431"/>
      <c r="F431" s="5"/>
      <c r="G431"/>
      <c r="H431"/>
      <c r="I431"/>
      <c r="J431" s="294"/>
      <c r="K431" s="294"/>
      <c r="L431"/>
      <c r="M431"/>
      <c r="N431" s="294"/>
      <c r="O431" s="294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/>
      <c r="AB431"/>
      <c r="AC431"/>
      <c r="AD431"/>
      <c r="AE431"/>
      <c r="AF431"/>
      <c r="AG431"/>
      <c r="AH431"/>
      <c r="AI431"/>
      <c r="AJ431"/>
      <c r="AK431"/>
    </row>
    <row r="432" spans="1:37" s="122" customFormat="1">
      <c r="A432"/>
      <c r="B432"/>
      <c r="C432" s="5"/>
      <c r="D432"/>
      <c r="E432"/>
      <c r="F432" s="5"/>
      <c r="G432"/>
      <c r="H432"/>
      <c r="I432"/>
      <c r="J432" s="294"/>
      <c r="K432" s="294"/>
      <c r="L432"/>
      <c r="M432"/>
      <c r="N432" s="294"/>
      <c r="O432" s="294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/>
      <c r="AB432"/>
      <c r="AC432"/>
      <c r="AD432"/>
      <c r="AE432"/>
      <c r="AF432"/>
      <c r="AG432"/>
      <c r="AH432"/>
      <c r="AI432"/>
      <c r="AJ432"/>
      <c r="AK432"/>
    </row>
    <row r="433" spans="1:37" s="122" customFormat="1">
      <c r="A433"/>
      <c r="B433"/>
      <c r="C433" s="5"/>
      <c r="D433"/>
      <c r="E433"/>
      <c r="F433" s="5"/>
      <c r="G433"/>
      <c r="H433"/>
      <c r="I433"/>
      <c r="J433" s="294"/>
      <c r="K433" s="294"/>
      <c r="L433"/>
      <c r="M433"/>
      <c r="N433" s="294"/>
      <c r="O433" s="294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/>
      <c r="AB433"/>
      <c r="AC433"/>
      <c r="AD433"/>
      <c r="AE433"/>
      <c r="AF433"/>
      <c r="AG433"/>
      <c r="AH433"/>
      <c r="AI433"/>
      <c r="AJ433"/>
      <c r="AK433"/>
    </row>
    <row r="434" spans="1:37" s="122" customFormat="1">
      <c r="A434"/>
      <c r="B434"/>
      <c r="C434" s="5"/>
      <c r="D434"/>
      <c r="E434"/>
      <c r="F434" s="5"/>
      <c r="G434"/>
      <c r="H434"/>
      <c r="I434"/>
      <c r="J434" s="294"/>
      <c r="K434" s="294"/>
      <c r="L434"/>
      <c r="M434"/>
      <c r="N434" s="294"/>
      <c r="O434" s="294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/>
      <c r="AB434"/>
      <c r="AC434"/>
      <c r="AD434"/>
      <c r="AE434"/>
      <c r="AF434"/>
      <c r="AG434"/>
      <c r="AH434"/>
      <c r="AI434"/>
      <c r="AJ434"/>
      <c r="AK434"/>
    </row>
    <row r="435" spans="1:37" s="122" customFormat="1">
      <c r="A435"/>
      <c r="B435"/>
      <c r="C435" s="5"/>
      <c r="D435"/>
      <c r="E435"/>
      <c r="F435" s="5"/>
      <c r="G435"/>
      <c r="H435"/>
      <c r="I435"/>
      <c r="J435" s="294"/>
      <c r="K435" s="294"/>
      <c r="L435"/>
      <c r="M435"/>
      <c r="N435" s="294"/>
      <c r="O435" s="294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/>
      <c r="AB435"/>
      <c r="AC435"/>
      <c r="AD435"/>
      <c r="AE435"/>
      <c r="AF435"/>
      <c r="AG435"/>
      <c r="AH435"/>
      <c r="AI435"/>
      <c r="AJ435"/>
      <c r="AK435"/>
    </row>
    <row r="436" spans="1:37" s="122" customFormat="1">
      <c r="A436"/>
      <c r="B436"/>
      <c r="C436" s="5"/>
      <c r="D436"/>
      <c r="E436"/>
      <c r="F436" s="5"/>
      <c r="G436"/>
      <c r="H436"/>
      <c r="I436"/>
      <c r="J436" s="294"/>
      <c r="K436" s="294"/>
      <c r="L436"/>
      <c r="M436"/>
      <c r="N436" s="294"/>
      <c r="O436" s="294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/>
      <c r="AB436"/>
      <c r="AC436"/>
      <c r="AD436"/>
      <c r="AE436"/>
      <c r="AF436"/>
      <c r="AG436"/>
      <c r="AH436"/>
      <c r="AI436"/>
      <c r="AJ436"/>
      <c r="AK436"/>
    </row>
    <row r="437" spans="1:37" s="122" customFormat="1">
      <c r="A437"/>
      <c r="B437"/>
      <c r="C437" s="5"/>
      <c r="D437"/>
      <c r="E437"/>
      <c r="F437" s="5"/>
      <c r="G437"/>
      <c r="H437"/>
      <c r="I437"/>
      <c r="J437" s="294"/>
      <c r="K437" s="294"/>
      <c r="L437"/>
      <c r="M437"/>
      <c r="N437" s="294"/>
      <c r="O437" s="294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/>
      <c r="AB437"/>
      <c r="AC437"/>
      <c r="AD437"/>
      <c r="AE437"/>
      <c r="AF437"/>
      <c r="AG437"/>
      <c r="AH437"/>
      <c r="AI437"/>
      <c r="AJ437"/>
      <c r="AK437"/>
    </row>
    <row r="438" spans="1:37" s="122" customFormat="1">
      <c r="A438"/>
      <c r="B438"/>
      <c r="C438" s="5"/>
      <c r="D438"/>
      <c r="E438"/>
      <c r="F438" s="5"/>
      <c r="G438"/>
      <c r="H438"/>
      <c r="I438"/>
      <c r="J438" s="294"/>
      <c r="K438" s="294"/>
      <c r="L438"/>
      <c r="M438"/>
      <c r="N438" s="294"/>
      <c r="O438" s="294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/>
      <c r="AB438"/>
      <c r="AC438"/>
      <c r="AD438"/>
      <c r="AE438"/>
      <c r="AF438"/>
      <c r="AG438"/>
      <c r="AH438"/>
      <c r="AI438"/>
      <c r="AJ438"/>
      <c r="AK438"/>
    </row>
    <row r="439" spans="1:37" s="122" customFormat="1">
      <c r="A439"/>
      <c r="B439"/>
      <c r="C439" s="5"/>
      <c r="D439"/>
      <c r="E439"/>
      <c r="F439" s="5"/>
      <c r="G439"/>
      <c r="H439"/>
      <c r="I439"/>
      <c r="J439" s="294"/>
      <c r="K439" s="294"/>
      <c r="L439"/>
      <c r="M439"/>
      <c r="N439" s="294"/>
      <c r="O439" s="294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/>
      <c r="AB439"/>
      <c r="AC439"/>
      <c r="AD439"/>
      <c r="AE439"/>
      <c r="AF439"/>
      <c r="AG439"/>
      <c r="AH439"/>
      <c r="AI439"/>
      <c r="AJ439"/>
      <c r="AK439"/>
    </row>
    <row r="440" spans="1:37" s="122" customFormat="1">
      <c r="A440"/>
      <c r="B440"/>
      <c r="C440" s="5"/>
      <c r="D440"/>
      <c r="E440"/>
      <c r="F440" s="5"/>
      <c r="G440"/>
      <c r="H440"/>
      <c r="I440"/>
      <c r="J440" s="294"/>
      <c r="K440" s="294"/>
      <c r="L440"/>
      <c r="M440"/>
      <c r="N440" s="294"/>
      <c r="O440" s="294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/>
      <c r="AB440"/>
      <c r="AC440"/>
      <c r="AD440"/>
      <c r="AE440"/>
      <c r="AF440"/>
      <c r="AG440"/>
      <c r="AH440"/>
      <c r="AI440"/>
      <c r="AJ440"/>
      <c r="AK440"/>
    </row>
    <row r="441" spans="1:37" s="122" customFormat="1">
      <c r="A441"/>
      <c r="B441"/>
      <c r="C441" s="5"/>
      <c r="D441"/>
      <c r="E441"/>
      <c r="F441" s="5"/>
      <c r="G441"/>
      <c r="H441"/>
      <c r="I441"/>
      <c r="J441" s="294"/>
      <c r="K441" s="294"/>
      <c r="L441"/>
      <c r="M441"/>
      <c r="N441" s="294"/>
      <c r="O441" s="294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/>
      <c r="AB441"/>
      <c r="AC441"/>
      <c r="AD441"/>
      <c r="AE441"/>
      <c r="AF441"/>
      <c r="AG441"/>
      <c r="AH441"/>
      <c r="AI441"/>
      <c r="AJ441"/>
      <c r="AK441"/>
    </row>
    <row r="442" spans="1:37" s="122" customFormat="1">
      <c r="A442"/>
      <c r="B442"/>
      <c r="C442" s="5"/>
      <c r="D442"/>
      <c r="E442"/>
      <c r="F442" s="5"/>
      <c r="G442"/>
      <c r="H442"/>
      <c r="I442"/>
      <c r="J442" s="294"/>
      <c r="K442" s="294"/>
      <c r="L442"/>
      <c r="M442"/>
      <c r="N442" s="294"/>
      <c r="O442" s="294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/>
      <c r="AB442"/>
      <c r="AC442"/>
      <c r="AD442"/>
      <c r="AE442"/>
      <c r="AF442"/>
      <c r="AG442"/>
      <c r="AH442"/>
      <c r="AI442"/>
      <c r="AJ442"/>
      <c r="AK442"/>
    </row>
    <row r="443" spans="1:37" s="122" customFormat="1">
      <c r="A443"/>
      <c r="B443"/>
      <c r="C443" s="5"/>
      <c r="D443"/>
      <c r="E443"/>
      <c r="F443" s="5"/>
      <c r="G443"/>
      <c r="H443"/>
      <c r="I443"/>
      <c r="J443" s="294"/>
      <c r="K443" s="294"/>
      <c r="L443"/>
      <c r="M443"/>
      <c r="N443" s="294"/>
      <c r="O443" s="294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/>
      <c r="AB443"/>
      <c r="AC443"/>
      <c r="AD443"/>
      <c r="AE443"/>
      <c r="AF443"/>
      <c r="AG443"/>
      <c r="AH443"/>
      <c r="AI443"/>
      <c r="AJ443"/>
      <c r="AK443"/>
    </row>
    <row r="444" spans="1:37" s="122" customFormat="1">
      <c r="A444"/>
      <c r="B444"/>
      <c r="C444" s="5"/>
      <c r="D444"/>
      <c r="E444"/>
      <c r="F444" s="5"/>
      <c r="G444"/>
      <c r="H444"/>
      <c r="I444"/>
      <c r="J444" s="294"/>
      <c r="K444" s="294"/>
      <c r="L444"/>
      <c r="M444"/>
      <c r="N444" s="294"/>
      <c r="O444" s="294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/>
      <c r="AB444"/>
      <c r="AC444"/>
      <c r="AD444"/>
      <c r="AE444"/>
      <c r="AF444"/>
      <c r="AG444"/>
      <c r="AH444"/>
      <c r="AI444"/>
      <c r="AJ444"/>
      <c r="AK444"/>
    </row>
    <row r="445" spans="1:37" s="122" customFormat="1">
      <c r="A445"/>
      <c r="B445"/>
      <c r="C445" s="5"/>
      <c r="D445"/>
      <c r="E445"/>
      <c r="F445" s="5"/>
      <c r="G445"/>
      <c r="H445"/>
      <c r="I445"/>
      <c r="J445" s="294"/>
      <c r="K445" s="294"/>
      <c r="L445"/>
      <c r="M445"/>
      <c r="N445" s="294"/>
      <c r="O445" s="294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/>
      <c r="AB445"/>
      <c r="AC445"/>
      <c r="AD445"/>
      <c r="AE445"/>
      <c r="AF445"/>
      <c r="AG445"/>
      <c r="AH445"/>
      <c r="AI445"/>
      <c r="AJ445"/>
      <c r="AK445"/>
    </row>
    <row r="446" spans="1:37" s="122" customFormat="1">
      <c r="A446"/>
      <c r="B446"/>
      <c r="C446" s="5"/>
      <c r="D446"/>
      <c r="E446"/>
      <c r="F446" s="5"/>
      <c r="G446"/>
      <c r="H446"/>
      <c r="I446"/>
      <c r="J446" s="294"/>
      <c r="K446" s="294"/>
      <c r="L446"/>
      <c r="M446"/>
      <c r="N446" s="294"/>
      <c r="O446" s="294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/>
      <c r="AB446"/>
      <c r="AC446"/>
      <c r="AD446"/>
      <c r="AE446"/>
      <c r="AF446"/>
      <c r="AG446"/>
      <c r="AH446"/>
      <c r="AI446"/>
      <c r="AJ446"/>
      <c r="AK446"/>
    </row>
    <row r="447" spans="1:37" s="122" customFormat="1">
      <c r="A447"/>
      <c r="B447"/>
      <c r="C447" s="5"/>
      <c r="D447"/>
      <c r="E447"/>
      <c r="F447" s="5"/>
      <c r="G447"/>
      <c r="H447"/>
      <c r="I447"/>
      <c r="J447" s="294"/>
      <c r="K447" s="294"/>
      <c r="L447"/>
      <c r="M447"/>
      <c r="N447" s="294"/>
      <c r="O447" s="294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/>
      <c r="AB447"/>
      <c r="AC447"/>
      <c r="AD447"/>
      <c r="AE447"/>
      <c r="AF447"/>
      <c r="AG447"/>
      <c r="AH447"/>
      <c r="AI447"/>
      <c r="AJ447"/>
      <c r="AK447"/>
    </row>
    <row r="448" spans="1:37" s="122" customFormat="1">
      <c r="A448"/>
      <c r="B448"/>
      <c r="C448" s="5"/>
      <c r="D448"/>
      <c r="E448"/>
      <c r="F448" s="5"/>
      <c r="G448"/>
      <c r="H448"/>
      <c r="I448"/>
      <c r="J448" s="294"/>
      <c r="K448" s="294"/>
      <c r="L448"/>
      <c r="M448"/>
      <c r="N448" s="294"/>
      <c r="O448" s="294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/>
      <c r="AB448"/>
      <c r="AC448"/>
      <c r="AD448"/>
      <c r="AE448"/>
      <c r="AF448"/>
      <c r="AG448"/>
      <c r="AH448"/>
      <c r="AI448"/>
      <c r="AJ448"/>
      <c r="AK448"/>
    </row>
    <row r="449" spans="1:37" s="122" customFormat="1">
      <c r="A449"/>
      <c r="B449"/>
      <c r="C449" s="5"/>
      <c r="D449"/>
      <c r="E449"/>
      <c r="F449" s="5"/>
      <c r="G449"/>
      <c r="H449"/>
      <c r="I449"/>
      <c r="J449" s="294"/>
      <c r="K449" s="294"/>
      <c r="L449"/>
      <c r="M449"/>
      <c r="N449" s="294"/>
      <c r="O449" s="294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/>
      <c r="AB449"/>
      <c r="AC449"/>
      <c r="AD449"/>
      <c r="AE449"/>
      <c r="AF449"/>
      <c r="AG449"/>
      <c r="AH449"/>
      <c r="AI449"/>
      <c r="AJ449"/>
      <c r="AK449"/>
    </row>
    <row r="450" spans="1:37" s="122" customFormat="1">
      <c r="A450"/>
      <c r="B450"/>
      <c r="C450" s="5"/>
      <c r="D450"/>
      <c r="E450"/>
      <c r="F450" s="5"/>
      <c r="G450"/>
      <c r="H450"/>
      <c r="I450"/>
      <c r="J450" s="294"/>
      <c r="K450" s="294"/>
      <c r="L450"/>
      <c r="M450"/>
      <c r="N450" s="294"/>
      <c r="O450" s="294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/>
      <c r="AB450"/>
      <c r="AC450"/>
      <c r="AD450"/>
      <c r="AE450"/>
      <c r="AF450"/>
      <c r="AG450"/>
      <c r="AH450"/>
      <c r="AI450"/>
      <c r="AJ450"/>
      <c r="AK450"/>
    </row>
    <row r="451" spans="1:37" s="122" customFormat="1">
      <c r="A451"/>
      <c r="B451"/>
      <c r="C451" s="5"/>
      <c r="D451"/>
      <c r="E451"/>
      <c r="F451" s="5"/>
      <c r="G451"/>
      <c r="H451"/>
      <c r="I451"/>
      <c r="J451" s="294"/>
      <c r="K451" s="294"/>
      <c r="L451"/>
      <c r="M451"/>
      <c r="N451" s="294"/>
      <c r="O451" s="294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/>
      <c r="AB451"/>
      <c r="AC451"/>
      <c r="AD451"/>
      <c r="AE451"/>
      <c r="AF451"/>
      <c r="AG451"/>
      <c r="AH451"/>
      <c r="AI451"/>
      <c r="AJ451"/>
      <c r="AK451"/>
    </row>
    <row r="452" spans="1:37" s="122" customFormat="1">
      <c r="A452"/>
      <c r="B452"/>
      <c r="C452" s="5"/>
      <c r="D452"/>
      <c r="E452"/>
      <c r="F452" s="5"/>
      <c r="G452"/>
      <c r="H452"/>
      <c r="I452"/>
      <c r="J452" s="294"/>
      <c r="K452" s="294"/>
      <c r="L452"/>
      <c r="M452"/>
      <c r="N452" s="294"/>
      <c r="O452" s="294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/>
      <c r="AB452"/>
      <c r="AC452"/>
      <c r="AD452"/>
      <c r="AE452"/>
      <c r="AF452"/>
      <c r="AG452"/>
      <c r="AH452"/>
      <c r="AI452"/>
      <c r="AJ452"/>
      <c r="AK452"/>
    </row>
    <row r="453" spans="1:37" s="122" customFormat="1">
      <c r="A453"/>
      <c r="B453"/>
      <c r="C453" s="5"/>
      <c r="D453"/>
      <c r="E453"/>
      <c r="F453" s="5"/>
      <c r="G453"/>
      <c r="H453"/>
      <c r="I453"/>
      <c r="J453" s="294"/>
      <c r="K453" s="294"/>
      <c r="L453"/>
      <c r="M453"/>
      <c r="N453" s="294"/>
      <c r="O453" s="294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/>
      <c r="AB453"/>
      <c r="AC453"/>
      <c r="AD453"/>
      <c r="AE453"/>
      <c r="AF453"/>
      <c r="AG453"/>
      <c r="AH453"/>
      <c r="AI453"/>
      <c r="AJ453"/>
      <c r="AK453"/>
    </row>
    <row r="454" spans="1:37" s="122" customFormat="1">
      <c r="A454"/>
      <c r="B454"/>
      <c r="C454" s="5"/>
      <c r="D454"/>
      <c r="E454"/>
      <c r="F454" s="5"/>
      <c r="G454"/>
      <c r="H454"/>
      <c r="I454"/>
      <c r="J454" s="294"/>
      <c r="K454" s="294"/>
      <c r="L454"/>
      <c r="M454"/>
      <c r="N454" s="294"/>
      <c r="O454" s="294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/>
      <c r="AB454"/>
      <c r="AC454"/>
      <c r="AD454"/>
      <c r="AE454"/>
      <c r="AF454"/>
      <c r="AG454"/>
      <c r="AH454"/>
      <c r="AI454"/>
      <c r="AJ454"/>
      <c r="AK454"/>
    </row>
    <row r="455" spans="1:37" s="122" customFormat="1">
      <c r="A455"/>
      <c r="B455"/>
      <c r="C455" s="5"/>
      <c r="D455"/>
      <c r="E455"/>
      <c r="F455" s="5"/>
      <c r="G455"/>
      <c r="H455"/>
      <c r="I455"/>
      <c r="J455" s="294"/>
      <c r="K455" s="294"/>
      <c r="L455"/>
      <c r="M455"/>
      <c r="N455" s="294"/>
      <c r="O455" s="294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/>
      <c r="AB455"/>
      <c r="AC455"/>
      <c r="AD455"/>
      <c r="AE455"/>
      <c r="AF455"/>
      <c r="AG455"/>
      <c r="AH455"/>
      <c r="AI455"/>
      <c r="AJ455"/>
      <c r="AK455"/>
    </row>
    <row r="456" spans="1:37" s="122" customFormat="1">
      <c r="A456"/>
      <c r="B456"/>
      <c r="C456" s="5"/>
      <c r="D456"/>
      <c r="E456"/>
      <c r="F456" s="5"/>
      <c r="G456"/>
      <c r="H456"/>
      <c r="I456"/>
      <c r="J456" s="294"/>
      <c r="K456" s="294"/>
      <c r="L456"/>
      <c r="M456"/>
      <c r="N456" s="294"/>
      <c r="O456" s="294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/>
      <c r="AB456"/>
      <c r="AC456"/>
      <c r="AD456"/>
      <c r="AE456"/>
      <c r="AF456"/>
      <c r="AG456"/>
      <c r="AH456"/>
      <c r="AI456"/>
      <c r="AJ456"/>
      <c r="AK456"/>
    </row>
    <row r="457" spans="1:37" s="122" customFormat="1">
      <c r="A457"/>
      <c r="B457"/>
      <c r="C457" s="5"/>
      <c r="D457"/>
      <c r="E457"/>
      <c r="F457" s="5"/>
      <c r="G457"/>
      <c r="H457"/>
      <c r="I457"/>
      <c r="J457" s="294"/>
      <c r="K457" s="294"/>
      <c r="L457"/>
      <c r="M457"/>
      <c r="N457" s="294"/>
      <c r="O457" s="294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/>
      <c r="AB457"/>
      <c r="AC457"/>
      <c r="AD457"/>
      <c r="AE457"/>
      <c r="AF457"/>
      <c r="AG457"/>
      <c r="AH457"/>
      <c r="AI457"/>
      <c r="AJ457"/>
      <c r="AK457"/>
    </row>
    <row r="458" spans="1:37" s="122" customFormat="1">
      <c r="A458"/>
      <c r="B458"/>
      <c r="C458" s="5"/>
      <c r="D458"/>
      <c r="E458"/>
      <c r="F458" s="5"/>
      <c r="G458"/>
      <c r="H458"/>
      <c r="I458"/>
      <c r="J458" s="294"/>
      <c r="K458" s="294"/>
      <c r="L458"/>
      <c r="M458"/>
      <c r="N458" s="294"/>
      <c r="O458" s="294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/>
      <c r="AB458"/>
      <c r="AC458"/>
      <c r="AD458"/>
      <c r="AE458"/>
      <c r="AF458"/>
      <c r="AG458"/>
      <c r="AH458"/>
      <c r="AI458"/>
      <c r="AJ458"/>
      <c r="AK458"/>
    </row>
    <row r="459" spans="1:37" s="122" customFormat="1">
      <c r="A459"/>
      <c r="B459"/>
      <c r="C459" s="5"/>
      <c r="D459"/>
      <c r="E459"/>
      <c r="F459" s="5"/>
      <c r="G459"/>
      <c r="H459"/>
      <c r="I459"/>
      <c r="J459" s="294"/>
      <c r="K459" s="294"/>
      <c r="L459"/>
      <c r="M459"/>
      <c r="N459" s="294"/>
      <c r="O459" s="294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/>
      <c r="AB459"/>
      <c r="AC459"/>
      <c r="AD459"/>
      <c r="AE459"/>
      <c r="AF459"/>
      <c r="AG459"/>
      <c r="AH459"/>
      <c r="AI459"/>
      <c r="AJ459"/>
      <c r="AK459"/>
    </row>
    <row r="460" spans="1:37" s="122" customFormat="1">
      <c r="A460"/>
      <c r="B460"/>
      <c r="C460" s="5"/>
      <c r="D460"/>
      <c r="E460"/>
      <c r="F460" s="5"/>
      <c r="G460"/>
      <c r="H460"/>
      <c r="I460"/>
      <c r="J460" s="294"/>
      <c r="K460" s="294"/>
      <c r="L460"/>
      <c r="M460"/>
      <c r="N460" s="294"/>
      <c r="O460" s="294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/>
      <c r="AB460"/>
      <c r="AC460"/>
      <c r="AD460"/>
      <c r="AE460"/>
      <c r="AF460"/>
      <c r="AG460"/>
      <c r="AH460"/>
      <c r="AI460"/>
      <c r="AJ460"/>
      <c r="AK460"/>
    </row>
    <row r="461" spans="1:37" s="122" customFormat="1">
      <c r="A461"/>
      <c r="B461"/>
      <c r="C461" s="5"/>
      <c r="D461"/>
      <c r="E461"/>
      <c r="F461" s="5"/>
      <c r="G461"/>
      <c r="H461"/>
      <c r="I461"/>
      <c r="J461" s="294"/>
      <c r="K461" s="294"/>
      <c r="L461"/>
      <c r="M461"/>
      <c r="N461" s="294"/>
      <c r="O461" s="294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/>
      <c r="AB461"/>
      <c r="AC461"/>
      <c r="AD461"/>
      <c r="AE461"/>
      <c r="AF461"/>
      <c r="AG461"/>
      <c r="AH461"/>
      <c r="AI461"/>
      <c r="AJ461"/>
      <c r="AK461"/>
    </row>
    <row r="462" spans="1:37" s="122" customFormat="1">
      <c r="A462"/>
      <c r="B462"/>
      <c r="C462" s="5"/>
      <c r="D462"/>
      <c r="E462"/>
      <c r="F462" s="5"/>
      <c r="G462"/>
      <c r="H462"/>
      <c r="I462"/>
      <c r="J462" s="294"/>
      <c r="K462" s="294"/>
      <c r="L462"/>
      <c r="M462"/>
      <c r="N462" s="294"/>
      <c r="O462" s="294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/>
      <c r="AB462"/>
      <c r="AC462"/>
      <c r="AD462"/>
      <c r="AE462"/>
      <c r="AF462"/>
      <c r="AG462"/>
      <c r="AH462"/>
      <c r="AI462"/>
      <c r="AJ462"/>
      <c r="AK462"/>
    </row>
    <row r="463" spans="1:37" s="122" customFormat="1">
      <c r="A463"/>
      <c r="B463"/>
      <c r="C463" s="5"/>
      <c r="D463"/>
      <c r="E463"/>
      <c r="F463" s="5"/>
      <c r="G463"/>
      <c r="H463"/>
      <c r="I463"/>
      <c r="J463" s="294"/>
      <c r="K463" s="294"/>
      <c r="L463"/>
      <c r="M463"/>
      <c r="N463" s="294"/>
      <c r="O463" s="294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/>
      <c r="AB463"/>
      <c r="AC463"/>
      <c r="AD463"/>
      <c r="AE463"/>
      <c r="AF463"/>
      <c r="AG463"/>
      <c r="AH463"/>
      <c r="AI463"/>
      <c r="AJ463"/>
      <c r="AK463"/>
    </row>
    <row r="464" spans="1:37" s="122" customFormat="1">
      <c r="A464"/>
      <c r="B464"/>
      <c r="C464" s="5"/>
      <c r="D464"/>
      <c r="E464"/>
      <c r="F464" s="5"/>
      <c r="G464"/>
      <c r="H464"/>
      <c r="I464"/>
      <c r="J464" s="294"/>
      <c r="K464" s="294"/>
      <c r="L464"/>
      <c r="M464"/>
      <c r="N464" s="294"/>
      <c r="O464" s="294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/>
      <c r="AB464"/>
      <c r="AC464"/>
      <c r="AD464"/>
      <c r="AE464"/>
      <c r="AF464"/>
      <c r="AG464"/>
      <c r="AH464"/>
      <c r="AI464"/>
      <c r="AJ464"/>
      <c r="AK464"/>
    </row>
    <row r="465" spans="1:37" s="122" customFormat="1">
      <c r="A465"/>
      <c r="B465"/>
      <c r="C465" s="5"/>
      <c r="D465"/>
      <c r="E465"/>
      <c r="F465" s="5"/>
      <c r="G465"/>
      <c r="H465"/>
      <c r="I465"/>
      <c r="J465" s="294"/>
      <c r="K465" s="294"/>
      <c r="L465"/>
      <c r="M465"/>
      <c r="N465" s="294"/>
      <c r="O465" s="294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/>
      <c r="AB465"/>
      <c r="AC465"/>
      <c r="AD465"/>
      <c r="AE465"/>
      <c r="AF465"/>
      <c r="AG465"/>
      <c r="AH465"/>
      <c r="AI465"/>
      <c r="AJ465"/>
      <c r="AK465"/>
    </row>
    <row r="466" spans="1:37" s="122" customFormat="1">
      <c r="A466"/>
      <c r="B466"/>
      <c r="C466" s="5"/>
      <c r="D466"/>
      <c r="E466"/>
      <c r="F466" s="5"/>
      <c r="G466"/>
      <c r="H466"/>
      <c r="I466"/>
      <c r="J466" s="294"/>
      <c r="K466" s="294"/>
      <c r="L466"/>
      <c r="M466"/>
      <c r="N466" s="294"/>
      <c r="O466" s="294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/>
      <c r="AB466"/>
      <c r="AC466"/>
      <c r="AD466"/>
      <c r="AE466"/>
      <c r="AF466"/>
      <c r="AG466"/>
      <c r="AH466"/>
      <c r="AI466"/>
      <c r="AJ466"/>
      <c r="AK466"/>
    </row>
    <row r="467" spans="1:37" s="122" customFormat="1">
      <c r="A467"/>
      <c r="B467"/>
      <c r="C467" s="5"/>
      <c r="D467"/>
      <c r="E467"/>
      <c r="F467" s="5"/>
      <c r="G467"/>
      <c r="H467"/>
      <c r="I467"/>
      <c r="J467" s="294"/>
      <c r="K467" s="294"/>
      <c r="L467"/>
      <c r="M467"/>
      <c r="N467" s="294"/>
      <c r="O467" s="294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/>
      <c r="AB467"/>
      <c r="AC467"/>
      <c r="AD467"/>
      <c r="AE467"/>
      <c r="AF467"/>
      <c r="AG467"/>
      <c r="AH467"/>
      <c r="AI467"/>
      <c r="AJ467"/>
      <c r="AK467"/>
    </row>
    <row r="468" spans="1:37" s="122" customFormat="1">
      <c r="A468"/>
      <c r="B468"/>
      <c r="C468" s="5"/>
      <c r="D468"/>
      <c r="E468"/>
      <c r="F468" s="5"/>
      <c r="G468"/>
      <c r="H468"/>
      <c r="I468"/>
      <c r="J468" s="294"/>
      <c r="K468" s="294"/>
      <c r="L468"/>
      <c r="M468"/>
      <c r="N468" s="294"/>
      <c r="O468" s="294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/>
      <c r="AB468"/>
      <c r="AC468"/>
      <c r="AD468"/>
      <c r="AE468"/>
      <c r="AF468"/>
      <c r="AG468"/>
      <c r="AH468"/>
      <c r="AI468"/>
      <c r="AJ468"/>
      <c r="AK468"/>
    </row>
    <row r="469" spans="1:37" s="122" customFormat="1">
      <c r="A469"/>
      <c r="B469"/>
      <c r="C469" s="5"/>
      <c r="D469"/>
      <c r="E469"/>
      <c r="F469" s="5"/>
      <c r="G469"/>
      <c r="H469"/>
      <c r="I469"/>
      <c r="J469" s="294"/>
      <c r="K469" s="294"/>
      <c r="L469"/>
      <c r="M469"/>
      <c r="N469" s="294"/>
      <c r="O469" s="294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/>
      <c r="AB469"/>
      <c r="AC469"/>
      <c r="AD469"/>
      <c r="AE469"/>
      <c r="AF469"/>
      <c r="AG469"/>
      <c r="AH469"/>
      <c r="AI469"/>
      <c r="AJ469"/>
      <c r="AK469"/>
    </row>
    <row r="470" spans="1:37" s="122" customFormat="1">
      <c r="A470"/>
      <c r="B470"/>
      <c r="C470" s="5"/>
      <c r="D470"/>
      <c r="E470"/>
      <c r="F470" s="5"/>
      <c r="G470"/>
      <c r="H470"/>
      <c r="I470"/>
      <c r="J470" s="294"/>
      <c r="K470" s="294"/>
      <c r="L470"/>
      <c r="M470"/>
      <c r="N470" s="294"/>
      <c r="O470" s="294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/>
      <c r="AB470"/>
      <c r="AC470"/>
      <c r="AD470"/>
      <c r="AE470"/>
      <c r="AF470"/>
      <c r="AG470"/>
      <c r="AH470"/>
      <c r="AI470"/>
      <c r="AJ470"/>
      <c r="AK470"/>
    </row>
    <row r="471" spans="1:37" s="122" customFormat="1">
      <c r="A471"/>
      <c r="B471"/>
      <c r="C471" s="5"/>
      <c r="D471"/>
      <c r="E471"/>
      <c r="F471" s="5"/>
      <c r="G471"/>
      <c r="H471"/>
      <c r="I471"/>
      <c r="J471" s="294"/>
      <c r="K471" s="294"/>
      <c r="L471"/>
      <c r="M471"/>
      <c r="N471" s="294"/>
      <c r="O471" s="294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/>
      <c r="AB471"/>
      <c r="AC471"/>
      <c r="AD471"/>
      <c r="AE471"/>
      <c r="AF471"/>
      <c r="AG471"/>
      <c r="AH471"/>
      <c r="AI471"/>
      <c r="AJ471"/>
      <c r="AK471"/>
    </row>
    <row r="472" spans="1:37" s="122" customFormat="1">
      <c r="A472"/>
      <c r="B472"/>
      <c r="C472" s="5"/>
      <c r="D472"/>
      <c r="E472"/>
      <c r="F472" s="5"/>
      <c r="G472"/>
      <c r="H472"/>
      <c r="I472"/>
      <c r="J472" s="294"/>
      <c r="K472" s="294"/>
      <c r="L472"/>
      <c r="M472"/>
      <c r="N472" s="294"/>
      <c r="O472" s="294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/>
      <c r="AB472"/>
      <c r="AC472"/>
      <c r="AD472"/>
      <c r="AE472"/>
      <c r="AF472"/>
      <c r="AG472"/>
      <c r="AH472"/>
      <c r="AI472"/>
      <c r="AJ472"/>
      <c r="AK472"/>
    </row>
    <row r="473" spans="1:37" s="122" customFormat="1">
      <c r="A473"/>
      <c r="B473"/>
      <c r="C473" s="5"/>
      <c r="D473"/>
      <c r="E473"/>
      <c r="F473" s="5"/>
      <c r="G473"/>
      <c r="H473"/>
      <c r="I473"/>
      <c r="J473" s="294"/>
      <c r="K473" s="294"/>
      <c r="L473"/>
      <c r="M473"/>
      <c r="N473" s="294"/>
      <c r="O473" s="294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/>
      <c r="AB473"/>
      <c r="AC473"/>
      <c r="AD473"/>
      <c r="AE473"/>
      <c r="AF473"/>
      <c r="AG473"/>
      <c r="AH473"/>
      <c r="AI473"/>
      <c r="AJ473"/>
      <c r="AK473"/>
    </row>
    <row r="474" spans="1:37" s="122" customFormat="1">
      <c r="A474"/>
      <c r="B474"/>
      <c r="C474" s="5"/>
      <c r="D474"/>
      <c r="E474"/>
      <c r="F474" s="5"/>
      <c r="G474"/>
      <c r="H474"/>
      <c r="I474"/>
      <c r="J474" s="294"/>
      <c r="K474" s="294"/>
      <c r="L474"/>
      <c r="M474"/>
      <c r="N474" s="294"/>
      <c r="O474" s="294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/>
      <c r="AB474"/>
      <c r="AC474"/>
      <c r="AD474"/>
      <c r="AE474"/>
      <c r="AF474"/>
      <c r="AG474"/>
      <c r="AH474"/>
      <c r="AI474"/>
      <c r="AJ474"/>
      <c r="AK474"/>
    </row>
    <row r="475" spans="1:37" s="122" customFormat="1">
      <c r="A475"/>
      <c r="B475"/>
      <c r="C475" s="5"/>
      <c r="D475"/>
      <c r="E475"/>
      <c r="F475" s="5"/>
      <c r="G475"/>
      <c r="H475"/>
      <c r="I475"/>
      <c r="J475" s="294"/>
      <c r="K475" s="294"/>
      <c r="L475"/>
      <c r="M475"/>
      <c r="N475" s="294"/>
      <c r="O475" s="294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/>
      <c r="AB475"/>
      <c r="AC475"/>
      <c r="AD475"/>
      <c r="AE475"/>
      <c r="AF475"/>
      <c r="AG475"/>
      <c r="AH475"/>
      <c r="AI475"/>
      <c r="AJ475"/>
      <c r="AK475"/>
    </row>
    <row r="476" spans="1:37" s="122" customFormat="1">
      <c r="A476"/>
      <c r="B476"/>
      <c r="C476" s="5"/>
      <c r="D476"/>
      <c r="E476"/>
      <c r="F476" s="5"/>
      <c r="G476"/>
      <c r="H476"/>
      <c r="I476"/>
      <c r="J476" s="294"/>
      <c r="K476" s="294"/>
      <c r="L476"/>
      <c r="M476"/>
      <c r="N476" s="294"/>
      <c r="O476" s="294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/>
      <c r="AB476"/>
      <c r="AC476"/>
      <c r="AD476"/>
      <c r="AE476"/>
      <c r="AF476"/>
      <c r="AG476"/>
      <c r="AH476"/>
      <c r="AI476"/>
      <c r="AJ476"/>
      <c r="AK476"/>
    </row>
    <row r="477" spans="1:37" s="122" customFormat="1">
      <c r="A477"/>
      <c r="B477"/>
      <c r="C477" s="5"/>
      <c r="D477"/>
      <c r="E477"/>
      <c r="F477" s="5"/>
      <c r="G477"/>
      <c r="H477"/>
      <c r="I477"/>
      <c r="J477" s="294"/>
      <c r="K477" s="294"/>
      <c r="L477"/>
      <c r="M477"/>
      <c r="N477" s="294"/>
      <c r="O477" s="294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/>
      <c r="AB477"/>
      <c r="AC477"/>
      <c r="AD477"/>
      <c r="AE477"/>
      <c r="AF477"/>
      <c r="AG477"/>
      <c r="AH477"/>
      <c r="AI477"/>
      <c r="AJ477"/>
      <c r="AK477"/>
    </row>
    <row r="478" spans="1:37" s="122" customFormat="1">
      <c r="A478"/>
      <c r="B478"/>
      <c r="C478" s="5"/>
      <c r="D478"/>
      <c r="E478"/>
      <c r="F478" s="5"/>
      <c r="G478"/>
      <c r="H478"/>
      <c r="I478"/>
      <c r="J478" s="294"/>
      <c r="K478" s="294"/>
      <c r="L478"/>
      <c r="M478"/>
      <c r="N478" s="294"/>
      <c r="O478" s="294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/>
      <c r="AB478"/>
      <c r="AC478"/>
      <c r="AD478"/>
      <c r="AE478"/>
      <c r="AF478"/>
      <c r="AG478"/>
      <c r="AH478"/>
      <c r="AI478"/>
      <c r="AJ478"/>
      <c r="AK478"/>
    </row>
    <row r="479" spans="1:37" s="122" customFormat="1">
      <c r="A479"/>
      <c r="B479"/>
      <c r="C479" s="5"/>
      <c r="D479"/>
      <c r="E479"/>
      <c r="F479" s="5"/>
      <c r="G479"/>
      <c r="H479"/>
      <c r="I479"/>
      <c r="J479" s="294"/>
      <c r="K479" s="294"/>
      <c r="L479"/>
      <c r="M479"/>
      <c r="N479" s="294"/>
      <c r="O479" s="294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/>
      <c r="AB479"/>
      <c r="AC479"/>
      <c r="AD479"/>
      <c r="AE479"/>
      <c r="AF479"/>
      <c r="AG479"/>
      <c r="AH479"/>
      <c r="AI479"/>
      <c r="AJ479"/>
      <c r="AK479"/>
    </row>
    <row r="480" spans="1:37" s="122" customFormat="1">
      <c r="A480"/>
      <c r="B480"/>
      <c r="C480" s="5"/>
      <c r="D480"/>
      <c r="E480"/>
      <c r="F480" s="5"/>
      <c r="G480"/>
      <c r="H480"/>
      <c r="I480"/>
      <c r="J480" s="294"/>
      <c r="K480" s="294"/>
      <c r="L480"/>
      <c r="M480"/>
      <c r="N480" s="294"/>
      <c r="O480" s="294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/>
      <c r="AB480"/>
      <c r="AC480"/>
      <c r="AD480"/>
      <c r="AE480"/>
      <c r="AF480"/>
      <c r="AG480"/>
      <c r="AH480"/>
      <c r="AI480"/>
      <c r="AJ480"/>
      <c r="AK480"/>
    </row>
    <row r="481" spans="1:37" s="122" customFormat="1">
      <c r="A481"/>
      <c r="B481"/>
      <c r="C481" s="5"/>
      <c r="D481"/>
      <c r="E481"/>
      <c r="F481" s="5"/>
      <c r="G481"/>
      <c r="H481"/>
      <c r="I481"/>
      <c r="J481" s="294"/>
      <c r="K481" s="294"/>
      <c r="L481"/>
      <c r="M481"/>
      <c r="N481" s="294"/>
      <c r="O481" s="294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/>
      <c r="AB481"/>
      <c r="AC481"/>
      <c r="AD481"/>
      <c r="AE481"/>
      <c r="AF481"/>
      <c r="AG481"/>
      <c r="AH481"/>
      <c r="AI481"/>
      <c r="AJ481"/>
      <c r="AK481"/>
    </row>
    <row r="482" spans="1:37" s="122" customFormat="1">
      <c r="A482"/>
      <c r="B482"/>
      <c r="C482" s="5"/>
      <c r="D482"/>
      <c r="E482"/>
      <c r="F482" s="5"/>
      <c r="G482"/>
      <c r="H482"/>
      <c r="I482"/>
      <c r="J482" s="294"/>
      <c r="K482" s="294"/>
      <c r="L482"/>
      <c r="M482"/>
      <c r="N482" s="294"/>
      <c r="O482" s="294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/>
      <c r="AB482"/>
      <c r="AC482"/>
      <c r="AD482"/>
      <c r="AE482"/>
      <c r="AF482"/>
      <c r="AG482"/>
      <c r="AH482"/>
      <c r="AI482"/>
      <c r="AJ482"/>
      <c r="AK482"/>
    </row>
    <row r="483" spans="1:37" s="122" customFormat="1">
      <c r="A483"/>
      <c r="B483"/>
      <c r="C483" s="5"/>
      <c r="D483"/>
      <c r="E483"/>
      <c r="F483" s="5"/>
      <c r="G483"/>
      <c r="H483"/>
      <c r="I483"/>
      <c r="J483" s="294"/>
      <c r="K483" s="294"/>
      <c r="L483"/>
      <c r="M483"/>
      <c r="N483" s="294"/>
      <c r="O483" s="294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/>
      <c r="AB483"/>
      <c r="AC483"/>
      <c r="AD483"/>
      <c r="AE483"/>
      <c r="AF483"/>
      <c r="AG483"/>
      <c r="AH483"/>
      <c r="AI483"/>
      <c r="AJ483"/>
      <c r="AK483"/>
    </row>
    <row r="484" spans="1:37" s="122" customFormat="1">
      <c r="A484"/>
      <c r="B484"/>
      <c r="C484" s="5"/>
      <c r="D484"/>
      <c r="E484"/>
      <c r="F484" s="5"/>
      <c r="G484"/>
      <c r="H484"/>
      <c r="I484"/>
      <c r="J484" s="294"/>
      <c r="K484" s="294"/>
      <c r="L484"/>
      <c r="M484"/>
      <c r="N484" s="294"/>
      <c r="O484" s="294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/>
      <c r="AB484"/>
      <c r="AC484"/>
      <c r="AD484"/>
      <c r="AE484"/>
      <c r="AF484"/>
      <c r="AG484"/>
      <c r="AH484"/>
      <c r="AI484"/>
      <c r="AJ484"/>
      <c r="AK484"/>
    </row>
    <row r="485" spans="1:37" s="122" customFormat="1">
      <c r="A485"/>
      <c r="B485"/>
      <c r="C485" s="5"/>
      <c r="D485"/>
      <c r="E485"/>
      <c r="F485" s="5"/>
      <c r="G485"/>
      <c r="H485"/>
      <c r="I485"/>
      <c r="J485" s="294"/>
      <c r="K485" s="294"/>
      <c r="L485"/>
      <c r="M485"/>
      <c r="N485" s="294"/>
      <c r="O485" s="294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/>
      <c r="AB485"/>
      <c r="AC485"/>
      <c r="AD485"/>
      <c r="AE485"/>
      <c r="AF485"/>
      <c r="AG485"/>
      <c r="AH485"/>
      <c r="AI485"/>
      <c r="AJ485"/>
      <c r="AK485"/>
    </row>
    <row r="486" spans="1:37" s="122" customFormat="1">
      <c r="A486"/>
      <c r="B486"/>
      <c r="C486" s="5"/>
      <c r="D486"/>
      <c r="E486"/>
      <c r="F486" s="5"/>
      <c r="G486"/>
      <c r="H486"/>
      <c r="I486"/>
      <c r="J486" s="294"/>
      <c r="K486" s="294"/>
      <c r="L486"/>
      <c r="M486"/>
      <c r="N486" s="294"/>
      <c r="O486" s="294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/>
      <c r="AB486"/>
      <c r="AC486"/>
      <c r="AD486"/>
      <c r="AE486"/>
      <c r="AF486"/>
      <c r="AG486"/>
      <c r="AH486"/>
      <c r="AI486"/>
      <c r="AJ486"/>
      <c r="AK486"/>
    </row>
    <row r="487" spans="1:37" s="122" customFormat="1">
      <c r="A487"/>
      <c r="B487"/>
      <c r="C487" s="5"/>
      <c r="D487"/>
      <c r="E487"/>
      <c r="F487" s="5"/>
      <c r="G487"/>
      <c r="H487"/>
      <c r="I487"/>
      <c r="J487" s="294"/>
      <c r="K487" s="294"/>
      <c r="L487"/>
      <c r="M487"/>
      <c r="N487" s="294"/>
      <c r="O487" s="294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/>
      <c r="AB487"/>
      <c r="AC487"/>
      <c r="AD487"/>
      <c r="AE487"/>
      <c r="AF487"/>
      <c r="AG487"/>
      <c r="AH487"/>
      <c r="AI487"/>
      <c r="AJ487"/>
      <c r="AK487"/>
    </row>
    <row r="488" spans="1:37" s="122" customFormat="1">
      <c r="A488"/>
      <c r="B488"/>
      <c r="C488" s="5"/>
      <c r="D488"/>
      <c r="E488"/>
      <c r="F488" s="5"/>
      <c r="G488"/>
      <c r="H488"/>
      <c r="I488"/>
      <c r="J488" s="294"/>
      <c r="K488" s="294"/>
      <c r="L488"/>
      <c r="M488"/>
      <c r="N488" s="294"/>
      <c r="O488" s="294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/>
      <c r="AB488"/>
      <c r="AC488"/>
      <c r="AD488"/>
      <c r="AE488"/>
      <c r="AF488"/>
      <c r="AG488"/>
      <c r="AH488"/>
      <c r="AI488"/>
      <c r="AJ488"/>
      <c r="AK488"/>
    </row>
    <row r="489" spans="1:37" s="122" customFormat="1">
      <c r="A489"/>
      <c r="B489"/>
      <c r="C489" s="5"/>
      <c r="D489"/>
      <c r="E489"/>
      <c r="F489" s="5"/>
      <c r="G489"/>
      <c r="H489"/>
      <c r="I489"/>
      <c r="J489" s="294"/>
      <c r="K489" s="294"/>
      <c r="L489"/>
      <c r="M489"/>
      <c r="N489" s="294"/>
      <c r="O489" s="294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/>
      <c r="AB489"/>
      <c r="AC489"/>
      <c r="AD489"/>
      <c r="AE489"/>
      <c r="AF489"/>
      <c r="AG489"/>
      <c r="AH489"/>
      <c r="AI489"/>
      <c r="AJ489"/>
      <c r="AK489"/>
    </row>
    <row r="490" spans="1:37" s="122" customFormat="1">
      <c r="A490"/>
      <c r="B490"/>
      <c r="C490" s="5"/>
      <c r="D490"/>
      <c r="E490"/>
      <c r="F490" s="5"/>
      <c r="G490"/>
      <c r="H490"/>
      <c r="I490"/>
      <c r="J490" s="294"/>
      <c r="K490" s="294"/>
      <c r="L490"/>
      <c r="M490"/>
      <c r="N490" s="294"/>
      <c r="O490" s="294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/>
      <c r="AB490"/>
      <c r="AC490"/>
      <c r="AD490"/>
      <c r="AE490"/>
      <c r="AF490"/>
      <c r="AG490"/>
      <c r="AH490"/>
      <c r="AI490"/>
      <c r="AJ490"/>
      <c r="AK490"/>
    </row>
    <row r="491" spans="1:37" s="122" customFormat="1">
      <c r="A491"/>
      <c r="B491"/>
      <c r="C491" s="5"/>
      <c r="D491"/>
      <c r="E491"/>
      <c r="F491" s="5"/>
      <c r="G491"/>
      <c r="H491"/>
      <c r="I491"/>
      <c r="J491" s="294"/>
      <c r="K491" s="294"/>
      <c r="L491"/>
      <c r="M491"/>
      <c r="N491" s="294"/>
      <c r="O491" s="294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/>
      <c r="AB491"/>
      <c r="AC491"/>
      <c r="AD491"/>
      <c r="AE491"/>
      <c r="AF491"/>
      <c r="AG491"/>
      <c r="AH491"/>
      <c r="AI491"/>
      <c r="AJ491"/>
      <c r="AK491"/>
    </row>
    <row r="492" spans="1:37" s="122" customFormat="1">
      <c r="A492"/>
      <c r="B492"/>
      <c r="C492" s="5"/>
      <c r="D492"/>
      <c r="E492"/>
      <c r="F492" s="5"/>
      <c r="G492"/>
      <c r="H492"/>
      <c r="I492"/>
      <c r="J492" s="294"/>
      <c r="K492" s="294"/>
      <c r="L492"/>
      <c r="M492"/>
      <c r="N492" s="294"/>
      <c r="O492" s="294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/>
      <c r="AB492"/>
      <c r="AC492"/>
      <c r="AD492"/>
      <c r="AE492"/>
      <c r="AF492"/>
      <c r="AG492"/>
      <c r="AH492"/>
      <c r="AI492"/>
      <c r="AJ492"/>
      <c r="AK492"/>
    </row>
    <row r="493" spans="1:37" s="122" customFormat="1">
      <c r="A493"/>
      <c r="B493"/>
      <c r="C493" s="5"/>
      <c r="D493"/>
      <c r="E493"/>
      <c r="F493" s="5"/>
      <c r="G493"/>
      <c r="H493"/>
      <c r="I493"/>
      <c r="J493" s="294"/>
      <c r="K493" s="294"/>
      <c r="L493"/>
      <c r="M493"/>
      <c r="N493" s="294"/>
      <c r="O493" s="294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/>
      <c r="AB493"/>
      <c r="AC493"/>
      <c r="AD493"/>
      <c r="AE493"/>
      <c r="AF493"/>
      <c r="AG493"/>
      <c r="AH493"/>
      <c r="AI493"/>
      <c r="AJ493"/>
      <c r="AK493"/>
    </row>
    <row r="494" spans="1:37" s="122" customFormat="1">
      <c r="A494"/>
      <c r="B494"/>
      <c r="C494" s="5"/>
      <c r="D494"/>
      <c r="E494"/>
      <c r="F494" s="5"/>
      <c r="G494"/>
      <c r="H494"/>
      <c r="I494"/>
      <c r="J494" s="294"/>
      <c r="K494" s="294"/>
      <c r="L494"/>
      <c r="M494"/>
      <c r="N494" s="294"/>
      <c r="O494" s="294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/>
      <c r="AB494"/>
      <c r="AC494"/>
      <c r="AD494"/>
      <c r="AE494"/>
      <c r="AF494"/>
      <c r="AG494"/>
      <c r="AH494"/>
      <c r="AI494"/>
      <c r="AJ494"/>
      <c r="AK494"/>
    </row>
    <row r="495" spans="1:37" s="122" customFormat="1">
      <c r="A495"/>
      <c r="B495"/>
      <c r="C495" s="5"/>
      <c r="D495"/>
      <c r="E495"/>
      <c r="F495" s="5"/>
      <c r="G495"/>
      <c r="H495"/>
      <c r="I495"/>
      <c r="J495" s="294"/>
      <c r="K495" s="294"/>
      <c r="L495"/>
      <c r="M495"/>
      <c r="N495" s="294"/>
      <c r="O495" s="294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/>
      <c r="AB495"/>
      <c r="AC495"/>
      <c r="AD495"/>
      <c r="AE495"/>
      <c r="AF495"/>
      <c r="AG495"/>
      <c r="AH495"/>
      <c r="AI495"/>
      <c r="AJ495"/>
      <c r="AK495"/>
    </row>
    <row r="496" spans="1:37" s="122" customFormat="1">
      <c r="A496"/>
      <c r="B496"/>
      <c r="C496" s="5"/>
      <c r="D496"/>
      <c r="E496"/>
      <c r="F496" s="5"/>
      <c r="G496"/>
      <c r="H496"/>
      <c r="I496"/>
      <c r="J496" s="294"/>
      <c r="K496" s="294"/>
      <c r="L496"/>
      <c r="M496"/>
      <c r="N496" s="294"/>
      <c r="O496" s="294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/>
      <c r="AB496"/>
      <c r="AC496"/>
      <c r="AD496"/>
      <c r="AE496"/>
      <c r="AF496"/>
      <c r="AG496"/>
      <c r="AH496"/>
      <c r="AI496"/>
      <c r="AJ496"/>
      <c r="AK496"/>
    </row>
    <row r="497" spans="1:37" s="122" customFormat="1">
      <c r="A497"/>
      <c r="B497"/>
      <c r="C497" s="5"/>
      <c r="D497"/>
      <c r="E497"/>
      <c r="F497" s="5"/>
      <c r="G497"/>
      <c r="H497"/>
      <c r="I497"/>
      <c r="J497" s="294"/>
      <c r="K497" s="294"/>
      <c r="L497"/>
      <c r="M497"/>
      <c r="N497" s="294"/>
      <c r="O497" s="294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/>
      <c r="AB497"/>
      <c r="AC497"/>
      <c r="AD497"/>
      <c r="AE497"/>
      <c r="AF497"/>
      <c r="AG497"/>
      <c r="AH497"/>
      <c r="AI497"/>
      <c r="AJ497"/>
      <c r="AK497"/>
    </row>
    <row r="498" spans="1:37" s="122" customFormat="1">
      <c r="A498"/>
      <c r="B498"/>
      <c r="C498" s="5"/>
      <c r="D498"/>
      <c r="E498"/>
      <c r="F498" s="5"/>
      <c r="G498"/>
      <c r="H498"/>
      <c r="I498"/>
      <c r="J498" s="294"/>
      <c r="K498" s="294"/>
      <c r="L498"/>
      <c r="M498"/>
      <c r="N498" s="294"/>
      <c r="O498" s="294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/>
      <c r="AB498"/>
      <c r="AC498"/>
      <c r="AD498"/>
      <c r="AE498"/>
      <c r="AF498"/>
      <c r="AG498"/>
      <c r="AH498"/>
      <c r="AI498"/>
      <c r="AJ498"/>
      <c r="AK498"/>
    </row>
    <row r="499" spans="1:37" s="122" customFormat="1">
      <c r="A499"/>
      <c r="B499"/>
      <c r="C499" s="5"/>
      <c r="D499"/>
      <c r="E499"/>
      <c r="F499" s="5"/>
      <c r="G499"/>
      <c r="H499"/>
      <c r="I499"/>
      <c r="J499" s="294"/>
      <c r="K499" s="294"/>
      <c r="L499"/>
      <c r="M499"/>
      <c r="N499" s="294"/>
      <c r="O499" s="294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/>
      <c r="AB499"/>
      <c r="AC499"/>
      <c r="AD499"/>
      <c r="AE499"/>
      <c r="AF499"/>
      <c r="AG499"/>
      <c r="AH499"/>
      <c r="AI499"/>
      <c r="AJ499"/>
      <c r="AK499"/>
    </row>
    <row r="500" spans="1:37" s="122" customFormat="1">
      <c r="A500"/>
      <c r="B500"/>
      <c r="C500" s="5"/>
      <c r="D500"/>
      <c r="E500"/>
      <c r="F500" s="5"/>
      <c r="G500"/>
      <c r="H500"/>
      <c r="I500"/>
      <c r="J500" s="294"/>
      <c r="K500" s="294"/>
      <c r="L500"/>
      <c r="M500"/>
      <c r="N500" s="294"/>
      <c r="O500" s="294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/>
      <c r="AB500"/>
      <c r="AC500"/>
      <c r="AD500"/>
      <c r="AE500"/>
      <c r="AF500"/>
      <c r="AG500"/>
      <c r="AH500"/>
      <c r="AI500"/>
      <c r="AJ500"/>
      <c r="AK500"/>
    </row>
    <row r="501" spans="1:37" s="122" customFormat="1">
      <c r="A501"/>
      <c r="B501"/>
      <c r="C501" s="5"/>
      <c r="D501"/>
      <c r="E501"/>
      <c r="F501" s="5"/>
      <c r="G501"/>
      <c r="H501"/>
      <c r="I501"/>
      <c r="J501" s="294"/>
      <c r="K501" s="294"/>
      <c r="L501"/>
      <c r="M501"/>
      <c r="N501" s="294"/>
      <c r="O501" s="294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/>
      <c r="AB501"/>
      <c r="AC501"/>
      <c r="AD501"/>
      <c r="AE501"/>
      <c r="AF501"/>
      <c r="AG501"/>
      <c r="AH501"/>
      <c r="AI501"/>
      <c r="AJ501"/>
      <c r="AK501"/>
    </row>
    <row r="502" spans="1:37" s="122" customFormat="1">
      <c r="A502"/>
      <c r="B502"/>
      <c r="C502" s="5"/>
      <c r="D502"/>
      <c r="E502"/>
      <c r="F502" s="5"/>
      <c r="G502"/>
      <c r="H502"/>
      <c r="I502"/>
      <c r="J502" s="294"/>
      <c r="K502" s="294"/>
      <c r="L502"/>
      <c r="M502"/>
      <c r="N502" s="294"/>
      <c r="O502" s="294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/>
      <c r="AB502"/>
      <c r="AC502"/>
      <c r="AD502"/>
      <c r="AE502"/>
      <c r="AF502"/>
      <c r="AG502"/>
      <c r="AH502"/>
      <c r="AI502"/>
      <c r="AJ502"/>
      <c r="AK502"/>
    </row>
    <row r="503" spans="1:37" s="122" customFormat="1">
      <c r="A503"/>
      <c r="B503"/>
      <c r="C503" s="5"/>
      <c r="D503"/>
      <c r="E503"/>
      <c r="F503" s="5"/>
      <c r="G503"/>
      <c r="H503"/>
      <c r="I503"/>
      <c r="J503" s="294"/>
      <c r="K503" s="294"/>
      <c r="L503"/>
      <c r="M503"/>
      <c r="N503" s="294"/>
      <c r="O503" s="294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/>
      <c r="AB503"/>
      <c r="AC503"/>
      <c r="AD503"/>
      <c r="AE503"/>
      <c r="AF503"/>
      <c r="AG503"/>
      <c r="AH503"/>
      <c r="AI503"/>
      <c r="AJ503"/>
      <c r="AK503"/>
    </row>
    <row r="504" spans="1:37" s="122" customFormat="1">
      <c r="A504"/>
      <c r="B504"/>
      <c r="C504" s="5"/>
      <c r="D504"/>
      <c r="E504"/>
      <c r="F504" s="5"/>
      <c r="G504"/>
      <c r="H504"/>
      <c r="I504"/>
      <c r="J504" s="294"/>
      <c r="K504" s="294"/>
      <c r="L504"/>
      <c r="M504"/>
      <c r="N504" s="294"/>
      <c r="O504" s="294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/>
      <c r="AB504"/>
      <c r="AC504"/>
      <c r="AD504"/>
      <c r="AE504"/>
      <c r="AF504"/>
      <c r="AG504"/>
      <c r="AH504"/>
      <c r="AI504"/>
      <c r="AJ504"/>
      <c r="AK504"/>
    </row>
    <row r="505" spans="1:37" s="122" customFormat="1">
      <c r="A505"/>
      <c r="B505"/>
      <c r="C505" s="5"/>
      <c r="D505"/>
      <c r="E505"/>
      <c r="F505" s="5"/>
      <c r="G505"/>
      <c r="H505"/>
      <c r="I505"/>
      <c r="J505" s="294"/>
      <c r="K505" s="294"/>
      <c r="L505"/>
      <c r="M505"/>
      <c r="N505" s="294"/>
      <c r="O505" s="294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/>
      <c r="AB505"/>
      <c r="AC505"/>
      <c r="AD505"/>
      <c r="AE505"/>
      <c r="AF505"/>
      <c r="AG505"/>
      <c r="AH505"/>
      <c r="AI505"/>
      <c r="AJ505"/>
      <c r="AK505"/>
    </row>
    <row r="506" spans="1:37" s="122" customFormat="1">
      <c r="A506"/>
      <c r="B506"/>
      <c r="C506" s="5"/>
      <c r="D506"/>
      <c r="E506"/>
      <c r="F506" s="5"/>
      <c r="G506"/>
      <c r="H506"/>
      <c r="I506"/>
      <c r="J506" s="294"/>
      <c r="K506" s="294"/>
      <c r="L506"/>
      <c r="M506"/>
      <c r="N506" s="294"/>
      <c r="O506" s="294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/>
      <c r="AB506"/>
      <c r="AC506"/>
      <c r="AD506"/>
      <c r="AE506"/>
      <c r="AF506"/>
      <c r="AG506"/>
      <c r="AH506"/>
      <c r="AI506"/>
      <c r="AJ506"/>
      <c r="AK506"/>
    </row>
    <row r="507" spans="1:37" s="122" customFormat="1">
      <c r="A507"/>
      <c r="B507"/>
      <c r="C507" s="5"/>
      <c r="D507"/>
      <c r="E507"/>
      <c r="F507" s="5"/>
      <c r="G507"/>
      <c r="H507"/>
      <c r="I507"/>
      <c r="J507" s="294"/>
      <c r="K507" s="294"/>
      <c r="L507"/>
      <c r="M507"/>
      <c r="N507" s="294"/>
      <c r="O507" s="294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/>
      <c r="AB507"/>
      <c r="AC507"/>
      <c r="AD507"/>
      <c r="AE507"/>
      <c r="AF507"/>
      <c r="AG507"/>
      <c r="AH507"/>
      <c r="AI507"/>
      <c r="AJ507"/>
      <c r="AK507"/>
    </row>
    <row r="508" spans="1:37" s="122" customFormat="1">
      <c r="A508"/>
      <c r="B508"/>
      <c r="C508" s="5"/>
      <c r="D508"/>
      <c r="E508"/>
      <c r="F508" s="5"/>
      <c r="G508"/>
      <c r="H508"/>
      <c r="I508"/>
      <c r="J508" s="294"/>
      <c r="K508" s="294"/>
      <c r="L508"/>
      <c r="M508"/>
      <c r="N508" s="294"/>
      <c r="O508" s="294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/>
      <c r="AB508"/>
      <c r="AC508"/>
      <c r="AD508"/>
      <c r="AE508"/>
      <c r="AF508"/>
      <c r="AG508"/>
      <c r="AH508"/>
      <c r="AI508"/>
      <c r="AJ508"/>
      <c r="AK508"/>
    </row>
    <row r="509" spans="1:37" s="122" customFormat="1">
      <c r="A509"/>
      <c r="B509"/>
      <c r="C509" s="5"/>
      <c r="D509"/>
      <c r="E509"/>
      <c r="F509" s="5"/>
      <c r="G509"/>
      <c r="H509"/>
      <c r="I509"/>
      <c r="J509" s="294"/>
      <c r="K509" s="294"/>
      <c r="L509"/>
      <c r="M509"/>
      <c r="N509" s="294"/>
      <c r="O509" s="294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/>
      <c r="AB509"/>
      <c r="AC509"/>
      <c r="AD509"/>
      <c r="AE509"/>
      <c r="AF509"/>
      <c r="AG509"/>
      <c r="AH509"/>
      <c r="AI509"/>
      <c r="AJ509"/>
      <c r="AK509"/>
    </row>
    <row r="510" spans="1:37" s="122" customFormat="1">
      <c r="A510"/>
      <c r="B510"/>
      <c r="C510" s="5"/>
      <c r="D510"/>
      <c r="E510"/>
      <c r="F510" s="5"/>
      <c r="G510"/>
      <c r="H510"/>
      <c r="I510"/>
      <c r="J510" s="294"/>
      <c r="K510" s="294"/>
      <c r="L510"/>
      <c r="M510"/>
      <c r="N510" s="294"/>
      <c r="O510" s="294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/>
      <c r="AB510"/>
      <c r="AC510"/>
      <c r="AD510"/>
      <c r="AE510"/>
      <c r="AF510"/>
      <c r="AG510"/>
      <c r="AH510"/>
      <c r="AI510"/>
      <c r="AJ510"/>
      <c r="AK510"/>
    </row>
    <row r="511" spans="1:37" s="122" customFormat="1">
      <c r="A511"/>
      <c r="B511"/>
      <c r="C511" s="5"/>
      <c r="D511"/>
      <c r="E511"/>
      <c r="F511" s="5"/>
      <c r="G511"/>
      <c r="H511"/>
      <c r="I511"/>
      <c r="J511" s="294"/>
      <c r="K511" s="294"/>
      <c r="L511"/>
      <c r="M511"/>
      <c r="N511" s="294"/>
      <c r="O511" s="294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/>
      <c r="AB511"/>
      <c r="AC511"/>
      <c r="AD511"/>
      <c r="AE511"/>
      <c r="AF511"/>
      <c r="AG511"/>
      <c r="AH511"/>
      <c r="AI511"/>
      <c r="AJ511"/>
      <c r="AK511"/>
    </row>
    <row r="512" spans="1:37" s="122" customFormat="1">
      <c r="A512"/>
      <c r="B512"/>
      <c r="C512" s="5"/>
      <c r="D512"/>
      <c r="E512"/>
      <c r="F512" s="5"/>
      <c r="G512"/>
      <c r="H512"/>
      <c r="I512"/>
      <c r="J512" s="294"/>
      <c r="K512" s="294"/>
      <c r="L512"/>
      <c r="M512"/>
      <c r="N512" s="294"/>
      <c r="O512" s="294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/>
      <c r="AB512"/>
      <c r="AC512"/>
      <c r="AD512"/>
      <c r="AE512"/>
      <c r="AF512"/>
      <c r="AG512"/>
      <c r="AH512"/>
      <c r="AI512"/>
      <c r="AJ512"/>
      <c r="AK512"/>
    </row>
    <row r="513" spans="1:37" s="122" customFormat="1">
      <c r="A513"/>
      <c r="B513"/>
      <c r="C513" s="5"/>
      <c r="D513"/>
      <c r="E513"/>
      <c r="F513" s="5"/>
      <c r="G513"/>
      <c r="H513"/>
      <c r="I513"/>
      <c r="J513" s="294"/>
      <c r="K513" s="294"/>
      <c r="L513"/>
      <c r="M513"/>
      <c r="N513" s="294"/>
      <c r="O513" s="294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/>
      <c r="AB513"/>
      <c r="AC513"/>
      <c r="AD513"/>
      <c r="AE513"/>
      <c r="AF513"/>
      <c r="AG513"/>
      <c r="AH513"/>
      <c r="AI513"/>
      <c r="AJ513"/>
      <c r="AK513"/>
    </row>
    <row r="514" spans="1:37" s="122" customFormat="1">
      <c r="A514"/>
      <c r="B514"/>
      <c r="C514" s="5"/>
      <c r="D514"/>
      <c r="E514"/>
      <c r="F514" s="5"/>
      <c r="G514"/>
      <c r="H514"/>
      <c r="I514"/>
      <c r="J514" s="294"/>
      <c r="K514" s="294"/>
      <c r="L514"/>
      <c r="M514"/>
      <c r="N514" s="294"/>
      <c r="O514" s="294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/>
      <c r="AB514"/>
      <c r="AC514"/>
      <c r="AD514"/>
      <c r="AE514"/>
      <c r="AF514"/>
      <c r="AG514"/>
      <c r="AH514"/>
      <c r="AI514"/>
      <c r="AJ514"/>
      <c r="AK514"/>
    </row>
    <row r="515" spans="1:37" s="122" customFormat="1">
      <c r="A515"/>
      <c r="B515"/>
      <c r="C515" s="5"/>
      <c r="D515"/>
      <c r="E515"/>
      <c r="F515" s="5"/>
      <c r="G515"/>
      <c r="H515"/>
      <c r="I515"/>
      <c r="J515" s="294"/>
      <c r="K515" s="294"/>
      <c r="L515"/>
      <c r="M515"/>
      <c r="N515" s="294"/>
      <c r="O515" s="294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/>
      <c r="AB515"/>
      <c r="AC515"/>
      <c r="AD515"/>
      <c r="AE515"/>
      <c r="AF515"/>
      <c r="AG515"/>
      <c r="AH515"/>
      <c r="AI515"/>
      <c r="AJ515"/>
      <c r="AK515"/>
    </row>
    <row r="516" spans="1:37" s="122" customFormat="1">
      <c r="A516"/>
      <c r="B516"/>
      <c r="C516" s="5"/>
      <c r="D516"/>
      <c r="E516"/>
      <c r="F516" s="5"/>
      <c r="G516"/>
      <c r="H516"/>
      <c r="I516"/>
      <c r="J516" s="294"/>
      <c r="K516" s="294"/>
      <c r="L516"/>
      <c r="M516"/>
      <c r="N516" s="294"/>
      <c r="O516" s="294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/>
      <c r="AB516"/>
      <c r="AC516"/>
      <c r="AD516"/>
      <c r="AE516"/>
      <c r="AF516"/>
      <c r="AG516"/>
      <c r="AH516"/>
      <c r="AI516"/>
      <c r="AJ516"/>
      <c r="AK516"/>
    </row>
    <row r="517" spans="1:37" s="122" customFormat="1">
      <c r="A517"/>
      <c r="B517"/>
      <c r="C517" s="5"/>
      <c r="D517"/>
      <c r="E517"/>
      <c r="F517" s="5"/>
      <c r="G517"/>
      <c r="H517"/>
      <c r="I517"/>
      <c r="J517" s="294"/>
      <c r="K517" s="294"/>
      <c r="L517"/>
      <c r="M517"/>
      <c r="N517" s="294"/>
      <c r="O517" s="294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/>
      <c r="AB517"/>
      <c r="AC517"/>
      <c r="AD517"/>
      <c r="AE517"/>
      <c r="AF517"/>
      <c r="AG517"/>
      <c r="AH517"/>
      <c r="AI517"/>
      <c r="AJ517"/>
      <c r="AK517"/>
    </row>
    <row r="518" spans="1:37" s="122" customFormat="1">
      <c r="A518"/>
      <c r="B518"/>
      <c r="C518" s="5"/>
      <c r="D518"/>
      <c r="E518"/>
      <c r="F518" s="5"/>
      <c r="G518"/>
      <c r="H518"/>
      <c r="I518"/>
      <c r="J518" s="294"/>
      <c r="K518" s="294"/>
      <c r="L518"/>
      <c r="M518"/>
      <c r="N518" s="294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/>
      <c r="AB518"/>
      <c r="AC518"/>
      <c r="AD518"/>
      <c r="AE518"/>
      <c r="AF518"/>
      <c r="AG518"/>
      <c r="AH518"/>
      <c r="AI518"/>
      <c r="AJ518"/>
      <c r="AK518"/>
    </row>
    <row r="519" spans="1:37" s="122" customFormat="1">
      <c r="A519"/>
      <c r="B519"/>
      <c r="C519" s="5"/>
      <c r="D519"/>
      <c r="E519"/>
      <c r="F519" s="5"/>
      <c r="G519"/>
      <c r="H519"/>
      <c r="I519"/>
      <c r="J519" s="294"/>
      <c r="K519" s="294"/>
      <c r="L519"/>
      <c r="M519"/>
      <c r="N519" s="294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/>
      <c r="AB519"/>
      <c r="AC519"/>
      <c r="AD519"/>
      <c r="AE519"/>
      <c r="AF519"/>
      <c r="AG519"/>
      <c r="AH519"/>
      <c r="AI519"/>
      <c r="AJ519"/>
      <c r="AK519"/>
    </row>
    <row r="520" spans="1:37" s="122" customFormat="1">
      <c r="A520"/>
      <c r="B520"/>
      <c r="C520" s="5"/>
      <c r="D520"/>
      <c r="E520"/>
      <c r="F520" s="5"/>
      <c r="G520"/>
      <c r="H520"/>
      <c r="I520"/>
      <c r="J520" s="294"/>
      <c r="K520" s="294"/>
      <c r="L520"/>
      <c r="M520"/>
      <c r="N520" s="294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/>
      <c r="AB520"/>
      <c r="AC520"/>
      <c r="AD520"/>
      <c r="AE520"/>
      <c r="AF520"/>
      <c r="AG520"/>
      <c r="AH520"/>
      <c r="AI520"/>
      <c r="AJ520"/>
      <c r="AK520"/>
    </row>
    <row r="521" spans="1:37" s="122" customFormat="1">
      <c r="A521"/>
      <c r="B521"/>
      <c r="C521" s="5"/>
      <c r="D521"/>
      <c r="E521"/>
      <c r="F521" s="5"/>
      <c r="G521"/>
      <c r="H521"/>
      <c r="I521"/>
      <c r="J521" s="294"/>
      <c r="K521" s="294"/>
      <c r="L521"/>
      <c r="M521"/>
      <c r="N521" s="294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/>
      <c r="AB521"/>
      <c r="AC521"/>
      <c r="AD521"/>
      <c r="AE521"/>
      <c r="AF521"/>
      <c r="AG521"/>
      <c r="AH521"/>
      <c r="AI521"/>
      <c r="AJ521"/>
      <c r="AK521"/>
    </row>
    <row r="522" spans="1:37" s="122" customFormat="1">
      <c r="A522"/>
      <c r="B522"/>
      <c r="C522" s="5"/>
      <c r="D522"/>
      <c r="E522"/>
      <c r="F522" s="5"/>
      <c r="G522"/>
      <c r="H522"/>
      <c r="I522"/>
      <c r="J522" s="294"/>
      <c r="K522" s="294"/>
      <c r="L522"/>
      <c r="M522"/>
      <c r="N522" s="294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/>
      <c r="AB522"/>
      <c r="AC522"/>
      <c r="AD522"/>
      <c r="AE522"/>
      <c r="AF522"/>
      <c r="AG522"/>
      <c r="AH522"/>
      <c r="AI522"/>
      <c r="AJ522"/>
      <c r="AK522"/>
    </row>
    <row r="523" spans="1:37" s="122" customFormat="1">
      <c r="A523"/>
      <c r="B523"/>
      <c r="C523" s="5"/>
      <c r="D523"/>
      <c r="E523"/>
      <c r="F523" s="5"/>
      <c r="G523"/>
      <c r="H523"/>
      <c r="I523"/>
      <c r="J523" s="294"/>
      <c r="K523" s="294"/>
      <c r="L523"/>
      <c r="M523"/>
      <c r="N523" s="294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/>
      <c r="AB523"/>
      <c r="AC523"/>
      <c r="AD523"/>
      <c r="AE523"/>
      <c r="AF523"/>
      <c r="AG523"/>
      <c r="AH523"/>
      <c r="AI523"/>
      <c r="AJ523"/>
      <c r="AK523"/>
    </row>
    <row r="524" spans="1:37" s="122" customFormat="1">
      <c r="A524"/>
      <c r="B524"/>
      <c r="C524" s="5"/>
      <c r="D524"/>
      <c r="E524"/>
      <c r="F524" s="5"/>
      <c r="G524"/>
      <c r="H524"/>
      <c r="I524"/>
      <c r="J524" s="294"/>
      <c r="K524" s="294"/>
      <c r="L524"/>
      <c r="M524"/>
      <c r="N524" s="294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/>
      <c r="AB524"/>
      <c r="AC524"/>
      <c r="AD524"/>
      <c r="AE524"/>
      <c r="AF524"/>
      <c r="AG524"/>
      <c r="AH524"/>
      <c r="AI524"/>
      <c r="AJ524"/>
      <c r="AK524"/>
    </row>
    <row r="525" spans="1:37" s="122" customFormat="1">
      <c r="A525"/>
      <c r="B525"/>
      <c r="C525" s="5"/>
      <c r="D525"/>
      <c r="E525"/>
      <c r="F525" s="5"/>
      <c r="G525"/>
      <c r="H525"/>
      <c r="I525"/>
      <c r="J525" s="294"/>
      <c r="K525" s="294"/>
      <c r="L525"/>
      <c r="M525"/>
      <c r="N525" s="294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/>
      <c r="AB525"/>
      <c r="AC525"/>
      <c r="AD525"/>
      <c r="AE525"/>
      <c r="AF525"/>
      <c r="AG525"/>
      <c r="AH525"/>
      <c r="AI525"/>
      <c r="AJ525"/>
      <c r="AK525"/>
    </row>
    <row r="526" spans="1:37" s="122" customFormat="1">
      <c r="A526"/>
      <c r="B526"/>
      <c r="C526" s="5"/>
      <c r="D526"/>
      <c r="E526"/>
      <c r="F526" s="5"/>
      <c r="G526"/>
      <c r="H526"/>
      <c r="I526"/>
      <c r="J526" s="294"/>
      <c r="K526" s="294"/>
      <c r="L526"/>
      <c r="M526"/>
      <c r="N526" s="294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/>
      <c r="AB526"/>
      <c r="AC526"/>
      <c r="AD526"/>
      <c r="AE526"/>
      <c r="AF526"/>
      <c r="AG526"/>
      <c r="AH526"/>
      <c r="AI526"/>
      <c r="AJ526"/>
      <c r="AK526"/>
    </row>
    <row r="527" spans="1:37" s="122" customFormat="1">
      <c r="A527"/>
      <c r="B527"/>
      <c r="C527" s="5"/>
      <c r="D527"/>
      <c r="E527"/>
      <c r="F527" s="5"/>
      <c r="G527"/>
      <c r="H527"/>
      <c r="I527"/>
      <c r="J527" s="294"/>
      <c r="K527" s="294"/>
      <c r="L527"/>
      <c r="M527"/>
      <c r="N527" s="294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/>
      <c r="AB527"/>
      <c r="AC527"/>
      <c r="AD527"/>
      <c r="AE527"/>
      <c r="AF527"/>
      <c r="AG527"/>
      <c r="AH527"/>
      <c r="AI527"/>
      <c r="AJ527"/>
      <c r="AK527"/>
    </row>
    <row r="528" spans="1:37" s="122" customFormat="1">
      <c r="A528"/>
      <c r="B528"/>
      <c r="C528" s="5"/>
      <c r="D528"/>
      <c r="E528"/>
      <c r="F528" s="5"/>
      <c r="G528"/>
      <c r="H528"/>
      <c r="I528"/>
      <c r="J528" s="294"/>
      <c r="K528" s="294"/>
      <c r="L528"/>
      <c r="M528"/>
      <c r="N528" s="294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/>
      <c r="AB528"/>
      <c r="AC528"/>
      <c r="AD528"/>
      <c r="AE528"/>
      <c r="AF528"/>
      <c r="AG528"/>
      <c r="AH528"/>
      <c r="AI528"/>
      <c r="AJ528"/>
      <c r="AK528"/>
    </row>
    <row r="529" spans="1:37" s="122" customFormat="1">
      <c r="A529"/>
      <c r="B529"/>
      <c r="C529" s="5"/>
      <c r="D529"/>
      <c r="E529"/>
      <c r="F529" s="5"/>
      <c r="G529"/>
      <c r="H529"/>
      <c r="I529"/>
      <c r="J529" s="294"/>
      <c r="K529" s="294"/>
      <c r="L529"/>
      <c r="M529"/>
      <c r="N529" s="294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/>
      <c r="AB529"/>
      <c r="AC529"/>
      <c r="AD529"/>
      <c r="AE529"/>
      <c r="AF529"/>
      <c r="AG529"/>
      <c r="AH529"/>
      <c r="AI529"/>
      <c r="AJ529"/>
      <c r="AK529"/>
    </row>
    <row r="530" spans="1:37" s="122" customFormat="1">
      <c r="A530"/>
      <c r="B530"/>
      <c r="C530" s="5"/>
      <c r="D530"/>
      <c r="E530"/>
      <c r="F530" s="5"/>
      <c r="G530"/>
      <c r="H530"/>
      <c r="I530"/>
      <c r="J530" s="294"/>
      <c r="K530" s="294"/>
      <c r="L530"/>
      <c r="M530"/>
      <c r="N530" s="294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/>
      <c r="AB530"/>
      <c r="AC530"/>
      <c r="AD530"/>
      <c r="AE530"/>
      <c r="AF530"/>
      <c r="AG530"/>
      <c r="AH530"/>
      <c r="AI530"/>
      <c r="AJ530"/>
      <c r="AK530"/>
    </row>
    <row r="531" spans="1:37" s="122" customFormat="1">
      <c r="A531"/>
      <c r="B531"/>
      <c r="C531" s="5"/>
      <c r="D531"/>
      <c r="E531"/>
      <c r="F531" s="5"/>
      <c r="G531"/>
      <c r="H531"/>
      <c r="I531"/>
      <c r="J531" s="294"/>
      <c r="K531" s="294"/>
      <c r="L531"/>
      <c r="M531"/>
      <c r="N531" s="294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/>
      <c r="AB531"/>
      <c r="AC531"/>
      <c r="AD531"/>
      <c r="AE531"/>
      <c r="AF531"/>
      <c r="AG531"/>
      <c r="AH531"/>
      <c r="AI531"/>
      <c r="AJ531"/>
      <c r="AK531"/>
    </row>
    <row r="532" spans="1:37" s="122" customFormat="1">
      <c r="A532"/>
      <c r="B532"/>
      <c r="C532" s="5"/>
      <c r="D532"/>
      <c r="E532"/>
      <c r="F532" s="5"/>
      <c r="G532"/>
      <c r="H532"/>
      <c r="I532"/>
      <c r="J532" s="294"/>
      <c r="K532" s="294"/>
      <c r="L532"/>
      <c r="M532"/>
      <c r="N532" s="294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/>
      <c r="AB532"/>
      <c r="AC532"/>
      <c r="AD532"/>
      <c r="AE532"/>
      <c r="AF532"/>
      <c r="AG532"/>
      <c r="AH532"/>
      <c r="AI532"/>
      <c r="AJ532"/>
      <c r="AK532"/>
    </row>
    <row r="533" spans="1:37" s="122" customFormat="1">
      <c r="A533"/>
      <c r="B533"/>
      <c r="C533" s="5"/>
      <c r="D533"/>
      <c r="E533"/>
      <c r="F533" s="5"/>
      <c r="G533"/>
      <c r="H533"/>
      <c r="I533"/>
      <c r="J533" s="294"/>
      <c r="K533" s="294"/>
      <c r="L533"/>
      <c r="M533"/>
      <c r="N533" s="294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/>
      <c r="AB533"/>
      <c r="AC533"/>
      <c r="AD533"/>
      <c r="AE533"/>
      <c r="AF533"/>
      <c r="AG533"/>
      <c r="AH533"/>
      <c r="AI533"/>
      <c r="AJ533"/>
      <c r="AK533"/>
    </row>
    <row r="534" spans="1:37" s="122" customFormat="1">
      <c r="A534"/>
      <c r="B534"/>
      <c r="C534" s="5"/>
      <c r="D534"/>
      <c r="E534"/>
      <c r="F534" s="5"/>
      <c r="G534"/>
      <c r="H534"/>
      <c r="I534"/>
      <c r="J534" s="294"/>
      <c r="K534" s="294"/>
      <c r="L534"/>
      <c r="M534"/>
      <c r="N534" s="294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/>
      <c r="AB534"/>
      <c r="AC534"/>
      <c r="AD534"/>
      <c r="AE534"/>
      <c r="AF534"/>
      <c r="AG534"/>
      <c r="AH534"/>
      <c r="AI534"/>
      <c r="AJ534"/>
      <c r="AK534"/>
    </row>
    <row r="535" spans="1:37" s="122" customFormat="1">
      <c r="A535"/>
      <c r="B535"/>
      <c r="C535" s="5"/>
      <c r="D535"/>
      <c r="E535"/>
      <c r="F535" s="5"/>
      <c r="G535"/>
      <c r="H535"/>
      <c r="I535"/>
      <c r="J535" s="294"/>
      <c r="K535" s="294"/>
      <c r="L535"/>
      <c r="M535"/>
      <c r="N535" s="294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/>
      <c r="AB535"/>
      <c r="AC535"/>
      <c r="AD535"/>
      <c r="AE535"/>
      <c r="AF535"/>
      <c r="AG535"/>
      <c r="AH535"/>
      <c r="AI535"/>
      <c r="AJ535"/>
      <c r="AK535"/>
    </row>
    <row r="536" spans="1:37" s="122" customFormat="1">
      <c r="A536"/>
      <c r="B536"/>
      <c r="C536" s="5"/>
      <c r="D536"/>
      <c r="E536"/>
      <c r="F536" s="5"/>
      <c r="G536"/>
      <c r="H536"/>
      <c r="I536"/>
      <c r="J536" s="294"/>
      <c r="K536" s="294"/>
      <c r="L536"/>
      <c r="M536"/>
      <c r="N536" s="294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/>
      <c r="AB536"/>
      <c r="AC536"/>
      <c r="AD536"/>
      <c r="AE536"/>
      <c r="AF536"/>
      <c r="AG536"/>
      <c r="AH536"/>
      <c r="AI536"/>
      <c r="AJ536"/>
      <c r="AK536"/>
    </row>
    <row r="537" spans="1:37" s="122" customFormat="1">
      <c r="A537"/>
      <c r="B537"/>
      <c r="C537" s="5"/>
      <c r="D537"/>
      <c r="E537"/>
      <c r="F537" s="5"/>
      <c r="G537"/>
      <c r="H537"/>
      <c r="I537"/>
      <c r="J537" s="294"/>
      <c r="K537" s="294"/>
      <c r="L537"/>
      <c r="M537"/>
      <c r="N537" s="294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/>
      <c r="AB537"/>
      <c r="AC537"/>
      <c r="AD537"/>
      <c r="AE537"/>
      <c r="AF537"/>
      <c r="AG537"/>
      <c r="AH537"/>
      <c r="AI537"/>
      <c r="AJ537"/>
      <c r="AK537"/>
    </row>
    <row r="538" spans="1:37" s="122" customFormat="1">
      <c r="A538"/>
      <c r="B538"/>
      <c r="C538" s="5"/>
      <c r="D538"/>
      <c r="E538"/>
      <c r="F538" s="5"/>
      <c r="G538"/>
      <c r="H538"/>
      <c r="I538"/>
      <c r="J538" s="294"/>
      <c r="K538" s="294"/>
      <c r="L538"/>
      <c r="M538"/>
      <c r="N538" s="294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/>
      <c r="AB538"/>
      <c r="AC538"/>
      <c r="AD538"/>
      <c r="AE538"/>
      <c r="AF538"/>
      <c r="AG538"/>
      <c r="AH538"/>
      <c r="AI538"/>
      <c r="AJ538"/>
      <c r="AK538"/>
    </row>
    <row r="539" spans="1:37" s="122" customFormat="1">
      <c r="A539"/>
      <c r="B539"/>
      <c r="C539" s="5"/>
      <c r="D539"/>
      <c r="E539"/>
      <c r="F539" s="5"/>
      <c r="G539"/>
      <c r="H539"/>
      <c r="I539"/>
      <c r="J539" s="294"/>
      <c r="K539" s="294"/>
      <c r="L539"/>
      <c r="M539"/>
      <c r="N539" s="294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/>
      <c r="AB539"/>
      <c r="AC539"/>
      <c r="AD539"/>
      <c r="AE539"/>
      <c r="AF539"/>
      <c r="AG539"/>
      <c r="AH539"/>
      <c r="AI539"/>
      <c r="AJ539"/>
      <c r="AK539"/>
    </row>
    <row r="540" spans="1:37" s="122" customFormat="1">
      <c r="A540"/>
      <c r="B540"/>
      <c r="C540" s="5"/>
      <c r="D540"/>
      <c r="E540"/>
      <c r="F540" s="5"/>
      <c r="G540"/>
      <c r="H540"/>
      <c r="I540"/>
      <c r="J540" s="294"/>
      <c r="K540" s="294"/>
      <c r="L540"/>
      <c r="M540"/>
      <c r="N540" s="294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/>
      <c r="AB540"/>
      <c r="AC540"/>
      <c r="AD540"/>
      <c r="AE540"/>
      <c r="AF540"/>
      <c r="AG540"/>
      <c r="AH540"/>
      <c r="AI540"/>
      <c r="AJ540"/>
      <c r="AK540"/>
    </row>
    <row r="541" spans="1:37" s="122" customFormat="1">
      <c r="A541"/>
      <c r="B541"/>
      <c r="C541" s="5"/>
      <c r="D541"/>
      <c r="E541"/>
      <c r="F541" s="5"/>
      <c r="G541"/>
      <c r="H541"/>
      <c r="I541"/>
      <c r="J541" s="294"/>
      <c r="K541" s="294"/>
      <c r="L541"/>
      <c r="M541"/>
      <c r="N541" s="294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/>
      <c r="AB541"/>
      <c r="AC541"/>
      <c r="AD541"/>
      <c r="AE541"/>
      <c r="AF541"/>
      <c r="AG541"/>
      <c r="AH541"/>
      <c r="AI541"/>
      <c r="AJ541"/>
      <c r="AK541"/>
    </row>
    <row r="542" spans="1:37" s="122" customFormat="1">
      <c r="A542"/>
      <c r="B542"/>
      <c r="C542" s="5"/>
      <c r="D542"/>
      <c r="E542"/>
      <c r="F542" s="5"/>
      <c r="G542"/>
      <c r="H542"/>
      <c r="I542"/>
      <c r="J542" s="294"/>
      <c r="K542" s="294"/>
      <c r="L542"/>
      <c r="M542"/>
      <c r="N542" s="294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/>
      <c r="AB542"/>
      <c r="AC542"/>
      <c r="AD542"/>
      <c r="AE542"/>
      <c r="AF542"/>
      <c r="AG542"/>
      <c r="AH542"/>
      <c r="AI542"/>
      <c r="AJ542"/>
      <c r="AK542"/>
    </row>
    <row r="543" spans="1:37" s="122" customFormat="1">
      <c r="A543"/>
      <c r="B543"/>
      <c r="C543" s="5"/>
      <c r="D543"/>
      <c r="E543"/>
      <c r="F543" s="5"/>
      <c r="G543"/>
      <c r="H543"/>
      <c r="I543"/>
      <c r="J543" s="294"/>
      <c r="K543" s="294"/>
      <c r="L543"/>
      <c r="M543"/>
      <c r="N543" s="294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/>
      <c r="AB543"/>
      <c r="AC543"/>
      <c r="AD543"/>
      <c r="AE543"/>
      <c r="AF543"/>
      <c r="AG543"/>
      <c r="AH543"/>
      <c r="AI543"/>
      <c r="AJ543"/>
      <c r="AK543"/>
    </row>
    <row r="544" spans="1:37" s="122" customFormat="1">
      <c r="A544"/>
      <c r="B544"/>
      <c r="C544" s="5"/>
      <c r="D544"/>
      <c r="E544"/>
      <c r="F544" s="5"/>
      <c r="G544"/>
      <c r="H544"/>
      <c r="I544"/>
      <c r="J544" s="294"/>
      <c r="K544" s="294"/>
      <c r="L544"/>
      <c r="M544"/>
      <c r="N544" s="294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/>
      <c r="AB544"/>
      <c r="AC544"/>
      <c r="AD544"/>
      <c r="AE544"/>
      <c r="AF544"/>
      <c r="AG544"/>
      <c r="AH544"/>
      <c r="AI544"/>
      <c r="AJ544"/>
      <c r="AK544"/>
    </row>
    <row r="545" spans="1:37" s="122" customFormat="1">
      <c r="A545"/>
      <c r="B545"/>
      <c r="C545" s="5"/>
      <c r="D545"/>
      <c r="E545"/>
      <c r="F545" s="5"/>
      <c r="G545"/>
      <c r="H545"/>
      <c r="I545"/>
      <c r="J545" s="294"/>
      <c r="K545" s="294"/>
      <c r="L545"/>
      <c r="M545"/>
      <c r="N545" s="294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/>
      <c r="AB545"/>
      <c r="AC545"/>
      <c r="AD545"/>
      <c r="AE545"/>
      <c r="AF545"/>
      <c r="AG545"/>
      <c r="AH545"/>
      <c r="AI545"/>
      <c r="AJ545"/>
      <c r="AK545"/>
    </row>
    <row r="546" spans="1:37" s="122" customFormat="1">
      <c r="A546"/>
      <c r="B546"/>
      <c r="C546" s="5"/>
      <c r="D546"/>
      <c r="E546"/>
      <c r="F546" s="5"/>
      <c r="G546"/>
      <c r="H546"/>
      <c r="I546"/>
      <c r="J546" s="294"/>
      <c r="K546" s="294"/>
      <c r="L546"/>
      <c r="M546"/>
      <c r="N546" s="294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/>
      <c r="AB546"/>
      <c r="AC546"/>
      <c r="AD546"/>
      <c r="AE546"/>
      <c r="AF546"/>
      <c r="AG546"/>
      <c r="AH546"/>
      <c r="AI546"/>
      <c r="AJ546"/>
      <c r="AK546"/>
    </row>
    <row r="547" spans="1:37" s="122" customFormat="1">
      <c r="A547"/>
      <c r="B547"/>
      <c r="C547" s="5"/>
      <c r="D547"/>
      <c r="E547"/>
      <c r="F547" s="5"/>
      <c r="G547"/>
      <c r="H547"/>
      <c r="I547"/>
      <c r="J547" s="294"/>
      <c r="K547" s="294"/>
      <c r="L547"/>
      <c r="M547"/>
      <c r="N547" s="294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/>
      <c r="AB547"/>
      <c r="AC547"/>
      <c r="AD547"/>
      <c r="AE547"/>
      <c r="AF547"/>
      <c r="AG547"/>
      <c r="AH547"/>
      <c r="AI547"/>
      <c r="AJ547"/>
      <c r="AK547"/>
    </row>
    <row r="548" spans="1:37" s="122" customFormat="1">
      <c r="A548"/>
      <c r="B548"/>
      <c r="C548" s="5"/>
      <c r="D548"/>
      <c r="E548"/>
      <c r="F548" s="5"/>
      <c r="G548"/>
      <c r="H548"/>
      <c r="I548"/>
      <c r="J548" s="294"/>
      <c r="K548" s="294"/>
      <c r="L548"/>
      <c r="M548"/>
      <c r="N548" s="294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/>
      <c r="AB548"/>
      <c r="AC548"/>
      <c r="AD548"/>
      <c r="AE548"/>
      <c r="AF548"/>
      <c r="AG548"/>
      <c r="AH548"/>
      <c r="AI548"/>
      <c r="AJ548"/>
      <c r="AK548"/>
    </row>
    <row r="549" spans="1:37" s="122" customFormat="1">
      <c r="A549"/>
      <c r="B549"/>
      <c r="C549" s="5"/>
      <c r="D549"/>
      <c r="E549"/>
      <c r="F549" s="5"/>
      <c r="G549"/>
      <c r="H549"/>
      <c r="I549"/>
      <c r="J549" s="294"/>
      <c r="K549" s="294"/>
      <c r="L549"/>
      <c r="M549"/>
      <c r="N549" s="294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/>
      <c r="AB549"/>
      <c r="AC549"/>
      <c r="AD549"/>
      <c r="AE549"/>
      <c r="AF549"/>
      <c r="AG549"/>
      <c r="AH549"/>
      <c r="AI549"/>
      <c r="AJ549"/>
      <c r="AK549"/>
    </row>
    <row r="550" spans="1:37" s="122" customFormat="1">
      <c r="A550"/>
      <c r="B550"/>
      <c r="C550" s="5"/>
      <c r="D550"/>
      <c r="E550"/>
      <c r="F550" s="5"/>
      <c r="G550"/>
      <c r="H550"/>
      <c r="I550"/>
      <c r="J550" s="294"/>
      <c r="K550" s="294"/>
      <c r="L550"/>
      <c r="M550"/>
      <c r="N550" s="294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/>
      <c r="AB550"/>
      <c r="AC550"/>
      <c r="AD550"/>
      <c r="AE550"/>
      <c r="AF550"/>
      <c r="AG550"/>
      <c r="AH550"/>
      <c r="AI550"/>
      <c r="AJ550"/>
      <c r="AK550"/>
    </row>
    <row r="551" spans="1:37" s="122" customFormat="1">
      <c r="A551"/>
      <c r="B551"/>
      <c r="C551" s="5"/>
      <c r="D551"/>
      <c r="E551"/>
      <c r="F551" s="5"/>
      <c r="G551"/>
      <c r="H551"/>
      <c r="I551"/>
      <c r="J551" s="294"/>
      <c r="K551" s="294"/>
      <c r="L551"/>
      <c r="M551"/>
      <c r="N551" s="294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/>
      <c r="AB551"/>
      <c r="AC551"/>
      <c r="AD551"/>
      <c r="AE551"/>
      <c r="AF551"/>
      <c r="AG551"/>
      <c r="AH551"/>
      <c r="AI551"/>
      <c r="AJ551"/>
      <c r="AK551"/>
    </row>
    <row r="552" spans="1:37" s="122" customFormat="1">
      <c r="A552"/>
      <c r="B552"/>
      <c r="C552" s="5"/>
      <c r="D552"/>
      <c r="E552"/>
      <c r="F552" s="5"/>
      <c r="G552"/>
      <c r="H552"/>
      <c r="I552"/>
      <c r="J552" s="294"/>
      <c r="K552" s="294"/>
      <c r="L552"/>
      <c r="M552"/>
      <c r="N552" s="294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/>
      <c r="AB552"/>
      <c r="AC552"/>
      <c r="AD552"/>
      <c r="AE552"/>
      <c r="AF552"/>
      <c r="AG552"/>
      <c r="AH552"/>
      <c r="AI552"/>
      <c r="AJ552"/>
      <c r="AK552"/>
    </row>
    <row r="553" spans="1:37" s="122" customFormat="1">
      <c r="A553"/>
      <c r="B553"/>
      <c r="C553" s="5"/>
      <c r="D553"/>
      <c r="E553"/>
      <c r="F553" s="5"/>
      <c r="G553"/>
      <c r="H553"/>
      <c r="I553"/>
      <c r="J553" s="294"/>
      <c r="K553" s="294"/>
      <c r="L553"/>
      <c r="M553"/>
      <c r="N553" s="294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/>
      <c r="AB553"/>
      <c r="AC553"/>
      <c r="AD553"/>
      <c r="AE553"/>
      <c r="AF553"/>
      <c r="AG553"/>
      <c r="AH553"/>
      <c r="AI553"/>
      <c r="AJ553"/>
      <c r="AK553"/>
    </row>
    <row r="554" spans="1:37" s="122" customFormat="1">
      <c r="A554"/>
      <c r="B554"/>
      <c r="C554" s="5"/>
      <c r="D554"/>
      <c r="E554"/>
      <c r="F554" s="5"/>
      <c r="G554"/>
      <c r="H554"/>
      <c r="I554"/>
      <c r="J554" s="294"/>
      <c r="K554" s="294"/>
      <c r="L554"/>
      <c r="M554"/>
      <c r="N554" s="294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/>
      <c r="AB554"/>
      <c r="AC554"/>
      <c r="AD554"/>
      <c r="AE554"/>
      <c r="AF554"/>
      <c r="AG554"/>
      <c r="AH554"/>
      <c r="AI554"/>
      <c r="AJ554"/>
      <c r="AK554"/>
    </row>
    <row r="555" spans="1:37" s="122" customFormat="1">
      <c r="A555"/>
      <c r="B555"/>
      <c r="C555" s="5"/>
      <c r="D555"/>
      <c r="E555"/>
      <c r="F555" s="5"/>
      <c r="G555"/>
      <c r="H555"/>
      <c r="I555"/>
      <c r="J555" s="294"/>
      <c r="K555" s="294"/>
      <c r="L555"/>
      <c r="M555"/>
      <c r="N555" s="294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/>
      <c r="AB555"/>
      <c r="AC555"/>
      <c r="AD555"/>
      <c r="AE555"/>
      <c r="AF555"/>
      <c r="AG555"/>
      <c r="AH555"/>
      <c r="AI555"/>
      <c r="AJ555"/>
      <c r="AK555"/>
    </row>
    <row r="556" spans="1:37" s="122" customFormat="1">
      <c r="A556"/>
      <c r="B556"/>
      <c r="C556" s="5"/>
      <c r="D556"/>
      <c r="E556"/>
      <c r="F556" s="5"/>
      <c r="G556"/>
      <c r="H556"/>
      <c r="I556"/>
      <c r="J556" s="294"/>
      <c r="K556" s="294"/>
      <c r="L556"/>
      <c r="M556"/>
      <c r="N556" s="294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/>
      <c r="AB556"/>
      <c r="AC556"/>
      <c r="AD556"/>
      <c r="AE556"/>
      <c r="AF556"/>
      <c r="AG556"/>
      <c r="AH556"/>
      <c r="AI556"/>
      <c r="AJ556"/>
      <c r="AK556"/>
    </row>
    <row r="557" spans="1:37" s="122" customFormat="1">
      <c r="A557"/>
      <c r="B557"/>
      <c r="C557" s="5"/>
      <c r="D557"/>
      <c r="E557"/>
      <c r="F557" s="5"/>
      <c r="G557"/>
      <c r="H557"/>
      <c r="I557"/>
      <c r="J557" s="294"/>
      <c r="K557" s="294"/>
      <c r="L557"/>
      <c r="M557"/>
      <c r="N557" s="294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/>
      <c r="AB557"/>
      <c r="AC557"/>
      <c r="AD557"/>
      <c r="AE557"/>
      <c r="AF557"/>
      <c r="AG557"/>
      <c r="AH557"/>
      <c r="AI557"/>
      <c r="AJ557"/>
      <c r="AK557"/>
    </row>
    <row r="558" spans="1:37" s="122" customFormat="1">
      <c r="A558"/>
      <c r="B558"/>
      <c r="C558" s="5"/>
      <c r="D558"/>
      <c r="E558"/>
      <c r="F558" s="5"/>
      <c r="G558"/>
      <c r="H558"/>
      <c r="I558"/>
      <c r="J558" s="294"/>
      <c r="K558" s="294"/>
      <c r="L558"/>
      <c r="M558"/>
      <c r="N558" s="294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/>
      <c r="AB558"/>
      <c r="AC558"/>
      <c r="AD558"/>
      <c r="AE558"/>
      <c r="AF558"/>
      <c r="AG558"/>
      <c r="AH558"/>
      <c r="AI558"/>
      <c r="AJ558"/>
      <c r="AK558"/>
    </row>
    <row r="559" spans="1:37" s="122" customFormat="1">
      <c r="A559"/>
      <c r="B559"/>
      <c r="C559" s="5"/>
      <c r="D559"/>
      <c r="E559"/>
      <c r="F559" s="5"/>
      <c r="G559"/>
      <c r="H559"/>
      <c r="I559"/>
      <c r="J559" s="294"/>
      <c r="K559" s="294"/>
      <c r="L559"/>
      <c r="M559"/>
      <c r="N559" s="294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/>
      <c r="AB559"/>
      <c r="AC559"/>
      <c r="AD559"/>
      <c r="AE559"/>
      <c r="AF559"/>
      <c r="AG559"/>
      <c r="AH559"/>
      <c r="AI559"/>
      <c r="AJ559"/>
      <c r="AK559"/>
    </row>
    <row r="560" spans="1:37" s="122" customFormat="1">
      <c r="A560"/>
      <c r="B560"/>
      <c r="C560" s="5"/>
      <c r="D560"/>
      <c r="E560"/>
      <c r="F560" s="5"/>
      <c r="G560"/>
      <c r="H560"/>
      <c r="I560"/>
      <c r="J560" s="294"/>
      <c r="K560" s="294"/>
      <c r="L560"/>
      <c r="M560"/>
      <c r="N560" s="294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/>
      <c r="AB560"/>
      <c r="AC560"/>
      <c r="AD560"/>
      <c r="AE560"/>
      <c r="AF560"/>
      <c r="AG560"/>
      <c r="AH560"/>
      <c r="AI560"/>
      <c r="AJ560"/>
      <c r="AK560"/>
    </row>
    <row r="561" spans="1:37" s="122" customFormat="1">
      <c r="A561"/>
      <c r="B561"/>
      <c r="C561" s="5"/>
      <c r="D561"/>
      <c r="E561"/>
      <c r="F561" s="5"/>
      <c r="G561"/>
      <c r="H561"/>
      <c r="I561"/>
      <c r="J561" s="294"/>
      <c r="K561" s="294"/>
      <c r="L561"/>
      <c r="M561"/>
      <c r="N561" s="294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/>
      <c r="AB561"/>
      <c r="AC561"/>
      <c r="AD561"/>
      <c r="AE561"/>
      <c r="AF561"/>
      <c r="AG561"/>
      <c r="AH561"/>
      <c r="AI561"/>
      <c r="AJ561"/>
      <c r="AK561"/>
    </row>
    <row r="562" spans="1:37" s="122" customFormat="1">
      <c r="A562"/>
      <c r="B562"/>
      <c r="C562" s="5"/>
      <c r="D562"/>
      <c r="E562"/>
      <c r="F562" s="5"/>
      <c r="G562"/>
      <c r="H562"/>
      <c r="I562"/>
      <c r="J562" s="294"/>
      <c r="K562" s="294"/>
      <c r="L562"/>
      <c r="M562"/>
      <c r="N562" s="294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/>
      <c r="AB562"/>
      <c r="AC562"/>
      <c r="AD562"/>
      <c r="AE562"/>
      <c r="AF562"/>
      <c r="AG562"/>
      <c r="AH562"/>
      <c r="AI562"/>
      <c r="AJ562"/>
      <c r="AK562"/>
    </row>
    <row r="563" spans="1:37" s="122" customFormat="1">
      <c r="A563"/>
      <c r="B563"/>
      <c r="C563" s="5"/>
      <c r="D563"/>
      <c r="E563"/>
      <c r="F563" s="5"/>
      <c r="G563"/>
      <c r="H563"/>
      <c r="I563"/>
      <c r="J563" s="294"/>
      <c r="K563" s="294"/>
      <c r="L563"/>
      <c r="M563"/>
      <c r="N563" s="294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/>
      <c r="AB563"/>
      <c r="AC563"/>
      <c r="AD563"/>
      <c r="AE563"/>
      <c r="AF563"/>
      <c r="AG563"/>
      <c r="AH563"/>
      <c r="AI563"/>
      <c r="AJ563"/>
      <c r="AK563"/>
    </row>
    <row r="564" spans="1:37" s="122" customFormat="1">
      <c r="A564"/>
      <c r="B564"/>
      <c r="C564" s="5"/>
      <c r="D564"/>
      <c r="E564"/>
      <c r="F564" s="5"/>
      <c r="G564"/>
      <c r="H564"/>
      <c r="I564"/>
      <c r="J564" s="294"/>
      <c r="K564" s="294"/>
      <c r="L564"/>
      <c r="M564"/>
      <c r="N564" s="294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/>
      <c r="AB564"/>
      <c r="AC564"/>
      <c r="AD564"/>
      <c r="AE564"/>
      <c r="AF564"/>
      <c r="AG564"/>
      <c r="AH564"/>
      <c r="AI564"/>
      <c r="AJ564"/>
      <c r="AK564"/>
    </row>
    <row r="565" spans="1:37" s="122" customFormat="1">
      <c r="A565"/>
      <c r="B565"/>
      <c r="C565" s="5"/>
      <c r="D565"/>
      <c r="E565"/>
      <c r="F565" s="5"/>
      <c r="G565"/>
      <c r="H565"/>
      <c r="I565"/>
      <c r="J565" s="294"/>
      <c r="K565" s="294"/>
      <c r="L565"/>
      <c r="M565"/>
      <c r="N565" s="294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/>
      <c r="AB565"/>
      <c r="AC565"/>
      <c r="AD565"/>
      <c r="AE565"/>
      <c r="AF565"/>
      <c r="AG565"/>
      <c r="AH565"/>
      <c r="AI565"/>
      <c r="AJ565"/>
      <c r="AK565"/>
    </row>
    <row r="566" spans="1:37" s="122" customFormat="1">
      <c r="A566"/>
      <c r="B566"/>
      <c r="C566" s="5"/>
      <c r="D566"/>
      <c r="E566"/>
      <c r="F566" s="5"/>
      <c r="G566"/>
      <c r="H566"/>
      <c r="I566"/>
      <c r="J566" s="294"/>
      <c r="K566" s="294"/>
      <c r="L566"/>
      <c r="M566"/>
      <c r="N566" s="294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/>
      <c r="AB566"/>
      <c r="AC566"/>
      <c r="AD566"/>
      <c r="AE566"/>
      <c r="AF566"/>
      <c r="AG566"/>
      <c r="AH566"/>
      <c r="AI566"/>
      <c r="AJ566"/>
      <c r="AK566"/>
    </row>
    <row r="567" spans="1:37" s="122" customFormat="1">
      <c r="A567"/>
      <c r="B567"/>
      <c r="C567" s="5"/>
      <c r="D567"/>
      <c r="E567"/>
      <c r="F567" s="5"/>
      <c r="G567"/>
      <c r="H567"/>
      <c r="I567"/>
      <c r="J567" s="294"/>
      <c r="K567" s="294"/>
      <c r="L567"/>
      <c r="M567"/>
      <c r="N567" s="294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/>
      <c r="AB567"/>
      <c r="AC567"/>
      <c r="AD567"/>
      <c r="AE567"/>
      <c r="AF567"/>
      <c r="AG567"/>
      <c r="AH567"/>
      <c r="AI567"/>
      <c r="AJ567"/>
      <c r="AK567"/>
    </row>
    <row r="568" spans="1:37" s="122" customFormat="1">
      <c r="A568"/>
      <c r="B568"/>
      <c r="C568" s="5"/>
      <c r="D568"/>
      <c r="E568"/>
      <c r="F568" s="5"/>
      <c r="G568"/>
      <c r="H568"/>
      <c r="I568"/>
      <c r="J568" s="294"/>
      <c r="K568" s="294"/>
      <c r="L568"/>
      <c r="M568"/>
      <c r="N568" s="294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/>
      <c r="AB568"/>
      <c r="AC568"/>
      <c r="AD568"/>
      <c r="AE568"/>
      <c r="AF568"/>
      <c r="AG568"/>
      <c r="AH568"/>
      <c r="AI568"/>
      <c r="AJ568"/>
      <c r="AK568"/>
    </row>
    <row r="569" spans="1:37" s="122" customFormat="1">
      <c r="A569"/>
      <c r="B569"/>
      <c r="C569" s="5"/>
      <c r="D569"/>
      <c r="E569"/>
      <c r="F569" s="5"/>
      <c r="G569"/>
      <c r="H569"/>
      <c r="I569"/>
      <c r="J569" s="294"/>
      <c r="K569" s="294"/>
      <c r="L569"/>
      <c r="M569"/>
      <c r="N569" s="294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/>
      <c r="AB569"/>
      <c r="AC569"/>
      <c r="AD569"/>
      <c r="AE569"/>
      <c r="AF569"/>
      <c r="AG569"/>
      <c r="AH569"/>
      <c r="AI569"/>
      <c r="AJ569"/>
      <c r="AK569"/>
    </row>
    <row r="570" spans="1:37" s="122" customFormat="1">
      <c r="A570"/>
      <c r="B570"/>
      <c r="C570" s="5"/>
      <c r="D570"/>
      <c r="E570"/>
      <c r="F570" s="5"/>
      <c r="G570"/>
      <c r="H570"/>
      <c r="I570"/>
      <c r="J570" s="294"/>
      <c r="K570" s="294"/>
      <c r="L570"/>
      <c r="M570"/>
      <c r="N570" s="294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/>
      <c r="AB570"/>
      <c r="AC570"/>
      <c r="AD570"/>
      <c r="AE570"/>
      <c r="AF570"/>
      <c r="AG570"/>
      <c r="AH570"/>
      <c r="AI570"/>
      <c r="AJ570"/>
      <c r="AK570"/>
    </row>
    <row r="571" spans="1:37" s="122" customFormat="1">
      <c r="A571"/>
      <c r="B571"/>
      <c r="C571" s="5"/>
      <c r="D571"/>
      <c r="E571"/>
      <c r="F571" s="5"/>
      <c r="G571"/>
      <c r="H571"/>
      <c r="I571"/>
      <c r="J571" s="294"/>
      <c r="K571" s="294"/>
      <c r="L571"/>
      <c r="M571"/>
      <c r="N571" s="294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/>
      <c r="AB571"/>
      <c r="AC571"/>
      <c r="AD571"/>
      <c r="AE571"/>
      <c r="AF571"/>
      <c r="AG571"/>
      <c r="AH571"/>
      <c r="AI571"/>
      <c r="AJ571"/>
      <c r="AK571"/>
    </row>
    <row r="572" spans="1:37" s="122" customFormat="1">
      <c r="A572"/>
      <c r="B572"/>
      <c r="C572" s="5"/>
      <c r="D572"/>
      <c r="E572"/>
      <c r="F572" s="5"/>
      <c r="G572"/>
      <c r="H572"/>
      <c r="I572"/>
      <c r="J572" s="294"/>
      <c r="K572" s="294"/>
      <c r="L572"/>
      <c r="M572"/>
      <c r="N572" s="294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/>
      <c r="AB572"/>
      <c r="AC572"/>
      <c r="AD572"/>
      <c r="AE572"/>
      <c r="AF572"/>
      <c r="AG572"/>
      <c r="AH572"/>
      <c r="AI572"/>
      <c r="AJ572"/>
      <c r="AK572"/>
    </row>
    <row r="573" spans="1:37" s="122" customFormat="1">
      <c r="A573"/>
      <c r="B573"/>
      <c r="C573" s="5"/>
      <c r="D573"/>
      <c r="E573"/>
      <c r="F573" s="5"/>
      <c r="G573"/>
      <c r="H573"/>
      <c r="I573"/>
      <c r="J573" s="294"/>
      <c r="K573" s="294"/>
      <c r="L573"/>
      <c r="M573"/>
      <c r="N573" s="294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/>
      <c r="AB573"/>
      <c r="AC573"/>
      <c r="AD573"/>
      <c r="AE573"/>
      <c r="AF573"/>
      <c r="AG573"/>
      <c r="AH573"/>
      <c r="AI573"/>
      <c r="AJ573"/>
      <c r="AK573"/>
    </row>
    <row r="574" spans="1:37" s="122" customFormat="1">
      <c r="A574"/>
      <c r="B574"/>
      <c r="C574" s="5"/>
      <c r="D574"/>
      <c r="E574"/>
      <c r="F574" s="5"/>
      <c r="G574"/>
      <c r="H574"/>
      <c r="I574"/>
      <c r="J574" s="294"/>
      <c r="K574" s="294"/>
      <c r="L574"/>
      <c r="M574"/>
      <c r="N574" s="294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/>
      <c r="AB574"/>
      <c r="AC574"/>
      <c r="AD574"/>
      <c r="AE574"/>
      <c r="AF574"/>
      <c r="AG574"/>
      <c r="AH574"/>
      <c r="AI574"/>
      <c r="AJ574"/>
      <c r="AK574"/>
    </row>
    <row r="575" spans="1:37" s="122" customFormat="1">
      <c r="A575"/>
      <c r="B575"/>
      <c r="C575" s="5"/>
      <c r="D575"/>
      <c r="E575"/>
      <c r="F575" s="5"/>
      <c r="G575"/>
      <c r="H575"/>
      <c r="I575"/>
      <c r="J575" s="294"/>
      <c r="K575" s="294"/>
      <c r="L575"/>
      <c r="M575"/>
      <c r="N575" s="294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/>
      <c r="AB575"/>
      <c r="AC575"/>
      <c r="AD575"/>
      <c r="AE575"/>
      <c r="AF575"/>
      <c r="AG575"/>
      <c r="AH575"/>
      <c r="AI575"/>
      <c r="AJ575"/>
      <c r="AK575"/>
    </row>
    <row r="576" spans="1:37" s="122" customFormat="1">
      <c r="A576"/>
      <c r="B576"/>
      <c r="C576" s="5"/>
      <c r="D576"/>
      <c r="E576"/>
      <c r="F576" s="5"/>
      <c r="G576"/>
      <c r="H576"/>
      <c r="I576"/>
      <c r="J576" s="294"/>
      <c r="K576" s="294"/>
      <c r="L576"/>
      <c r="M576"/>
      <c r="N576" s="294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/>
      <c r="AB576"/>
      <c r="AC576"/>
      <c r="AD576"/>
      <c r="AE576"/>
      <c r="AF576"/>
      <c r="AG576"/>
      <c r="AH576"/>
      <c r="AI576"/>
      <c r="AJ576"/>
      <c r="AK576"/>
    </row>
    <row r="577" spans="1:37" s="122" customFormat="1">
      <c r="A577"/>
      <c r="B577"/>
      <c r="C577" s="5"/>
      <c r="D577"/>
      <c r="E577"/>
      <c r="F577" s="5"/>
      <c r="G577"/>
      <c r="H577"/>
      <c r="I577"/>
      <c r="J577" s="294"/>
      <c r="K577" s="294"/>
      <c r="L577"/>
      <c r="M577"/>
      <c r="N577" s="294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/>
      <c r="AB577"/>
      <c r="AC577"/>
      <c r="AD577"/>
      <c r="AE577"/>
      <c r="AF577"/>
      <c r="AG577"/>
      <c r="AH577"/>
      <c r="AI577"/>
      <c r="AJ577"/>
      <c r="AK577"/>
    </row>
    <row r="578" spans="1:37" s="122" customFormat="1">
      <c r="A578"/>
      <c r="B578"/>
      <c r="C578" s="5"/>
      <c r="D578"/>
      <c r="E578"/>
      <c r="F578" s="5"/>
      <c r="G578"/>
      <c r="H578"/>
      <c r="I578"/>
      <c r="J578" s="294"/>
      <c r="K578" s="294"/>
      <c r="L578"/>
      <c r="M578"/>
      <c r="N578" s="294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/>
      <c r="AB578"/>
      <c r="AC578"/>
      <c r="AD578"/>
      <c r="AE578"/>
      <c r="AF578"/>
      <c r="AG578"/>
      <c r="AH578"/>
      <c r="AI578"/>
      <c r="AJ578"/>
      <c r="AK578"/>
    </row>
    <row r="579" spans="1:37" s="122" customFormat="1">
      <c r="A579"/>
      <c r="B579"/>
      <c r="C579" s="5"/>
      <c r="D579"/>
      <c r="E579"/>
      <c r="F579" s="5"/>
      <c r="G579"/>
      <c r="H579"/>
      <c r="I579"/>
      <c r="J579" s="294"/>
      <c r="K579" s="294"/>
      <c r="L579"/>
      <c r="M579"/>
      <c r="N579" s="294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/>
      <c r="AB579"/>
      <c r="AC579"/>
      <c r="AD579"/>
      <c r="AE579"/>
      <c r="AF579"/>
      <c r="AG579"/>
      <c r="AH579"/>
      <c r="AI579"/>
      <c r="AJ579"/>
      <c r="AK579"/>
    </row>
    <row r="580" spans="1:37" s="122" customFormat="1">
      <c r="A580"/>
      <c r="B580"/>
      <c r="C580" s="5"/>
      <c r="D580"/>
      <c r="E580"/>
      <c r="F580" s="5"/>
      <c r="G580"/>
      <c r="H580"/>
      <c r="I580"/>
      <c r="J580" s="294"/>
      <c r="K580" s="294"/>
      <c r="L580"/>
      <c r="M580"/>
      <c r="N580" s="294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/>
      <c r="AB580"/>
      <c r="AC580"/>
      <c r="AD580"/>
      <c r="AE580"/>
      <c r="AF580"/>
      <c r="AG580"/>
      <c r="AH580"/>
      <c r="AI580"/>
      <c r="AJ580"/>
      <c r="AK580"/>
    </row>
    <row r="581" spans="1:37" s="122" customFormat="1">
      <c r="A581"/>
      <c r="B581"/>
      <c r="C581" s="5"/>
      <c r="D581"/>
      <c r="E581"/>
      <c r="F581" s="5"/>
      <c r="G581"/>
      <c r="H581"/>
      <c r="I581"/>
      <c r="J581" s="294"/>
      <c r="K581" s="294"/>
      <c r="L581"/>
      <c r="M581"/>
      <c r="N581" s="294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/>
      <c r="AB581"/>
      <c r="AC581"/>
      <c r="AD581"/>
      <c r="AE581"/>
      <c r="AF581"/>
      <c r="AG581"/>
      <c r="AH581"/>
      <c r="AI581"/>
      <c r="AJ581"/>
      <c r="AK581"/>
    </row>
    <row r="582" spans="1:37" s="122" customFormat="1">
      <c r="A582"/>
      <c r="B582"/>
      <c r="C582" s="5"/>
      <c r="D582"/>
      <c r="E582"/>
      <c r="F582" s="5"/>
      <c r="G582"/>
      <c r="H582"/>
      <c r="I582"/>
      <c r="J582" s="294"/>
      <c r="K582" s="294"/>
      <c r="L582"/>
      <c r="M582"/>
      <c r="N582" s="294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/>
      <c r="AB582"/>
      <c r="AC582"/>
      <c r="AD582"/>
      <c r="AE582"/>
      <c r="AF582"/>
      <c r="AG582"/>
      <c r="AH582"/>
      <c r="AI582"/>
      <c r="AJ582"/>
      <c r="AK582"/>
    </row>
    <row r="583" spans="1:37" s="122" customFormat="1">
      <c r="A583"/>
      <c r="B583"/>
      <c r="C583" s="5"/>
      <c r="D583"/>
      <c r="E583"/>
      <c r="F583" s="5"/>
      <c r="G583"/>
      <c r="H583"/>
      <c r="I583"/>
      <c r="J583" s="294"/>
      <c r="K583" s="294"/>
      <c r="L583"/>
      <c r="M583"/>
      <c r="N583" s="294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/>
      <c r="AB583"/>
      <c r="AC583"/>
      <c r="AD583"/>
      <c r="AE583"/>
      <c r="AF583"/>
      <c r="AG583"/>
      <c r="AH583"/>
      <c r="AI583"/>
      <c r="AJ583"/>
      <c r="AK583"/>
    </row>
    <row r="584" spans="1:37" s="122" customFormat="1">
      <c r="A584"/>
      <c r="B584"/>
      <c r="C584" s="5"/>
      <c r="D584"/>
      <c r="E584"/>
      <c r="F584" s="5"/>
      <c r="G584"/>
      <c r="H584"/>
      <c r="I584"/>
      <c r="J584" s="294"/>
      <c r="K584" s="294"/>
      <c r="L584"/>
      <c r="M584"/>
      <c r="N584" s="294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/>
      <c r="AB584"/>
      <c r="AC584"/>
      <c r="AD584"/>
      <c r="AE584"/>
      <c r="AF584"/>
      <c r="AG584"/>
      <c r="AH584"/>
      <c r="AI584"/>
      <c r="AJ584"/>
      <c r="AK584"/>
    </row>
    <row r="585" spans="1:37" s="122" customFormat="1">
      <c r="A585"/>
      <c r="B585"/>
      <c r="C585" s="5"/>
      <c r="D585"/>
      <c r="E585"/>
      <c r="F585" s="5"/>
      <c r="G585"/>
      <c r="H585"/>
      <c r="I585"/>
      <c r="J585" s="294"/>
      <c r="K585" s="294"/>
      <c r="L585"/>
      <c r="M585"/>
      <c r="N585" s="294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/>
      <c r="AB585"/>
      <c r="AC585"/>
      <c r="AD585"/>
      <c r="AE585"/>
      <c r="AF585"/>
      <c r="AG585"/>
      <c r="AH585"/>
      <c r="AI585"/>
      <c r="AJ585"/>
      <c r="AK585"/>
    </row>
    <row r="586" spans="1:37" s="122" customFormat="1">
      <c r="A586"/>
      <c r="B586"/>
      <c r="C586" s="5"/>
      <c r="D586"/>
      <c r="E586"/>
      <c r="F586" s="5"/>
      <c r="G586"/>
      <c r="H586"/>
      <c r="I586"/>
      <c r="J586" s="294"/>
      <c r="K586" s="294"/>
      <c r="L586"/>
      <c r="M586"/>
      <c r="N586" s="294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/>
      <c r="AB586"/>
      <c r="AC586"/>
      <c r="AD586"/>
      <c r="AE586"/>
      <c r="AF586"/>
      <c r="AG586"/>
      <c r="AH586"/>
      <c r="AI586"/>
      <c r="AJ586"/>
      <c r="AK586"/>
    </row>
    <row r="587" spans="1:37" s="122" customFormat="1">
      <c r="A587"/>
      <c r="B587"/>
      <c r="C587" s="5"/>
      <c r="D587"/>
      <c r="E587"/>
      <c r="F587" s="5"/>
      <c r="G587"/>
      <c r="H587"/>
      <c r="I587"/>
      <c r="J587" s="294"/>
      <c r="K587" s="294"/>
      <c r="L587"/>
      <c r="M587"/>
      <c r="N587" s="294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/>
      <c r="AB587"/>
      <c r="AC587"/>
      <c r="AD587"/>
      <c r="AE587"/>
      <c r="AF587"/>
      <c r="AG587"/>
      <c r="AH587"/>
      <c r="AI587"/>
      <c r="AJ587"/>
      <c r="AK587"/>
    </row>
    <row r="588" spans="1:37" s="122" customFormat="1">
      <c r="A588"/>
      <c r="B588"/>
      <c r="C588" s="5"/>
      <c r="D588"/>
      <c r="E588"/>
      <c r="F588" s="5"/>
      <c r="G588"/>
      <c r="H588"/>
      <c r="I588"/>
      <c r="J588" s="294"/>
      <c r="K588" s="294"/>
      <c r="L588"/>
      <c r="M588"/>
      <c r="N588" s="294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/>
      <c r="AB588"/>
      <c r="AC588"/>
      <c r="AD588"/>
      <c r="AE588"/>
      <c r="AF588"/>
      <c r="AG588"/>
      <c r="AH588"/>
      <c r="AI588"/>
      <c r="AJ588"/>
      <c r="AK588"/>
    </row>
    <row r="589" spans="1:37" s="122" customFormat="1">
      <c r="A589"/>
      <c r="B589"/>
      <c r="C589" s="5"/>
      <c r="D589"/>
      <c r="E589"/>
      <c r="F589" s="5"/>
      <c r="G589"/>
      <c r="H589"/>
      <c r="I589"/>
      <c r="J589" s="294"/>
      <c r="K589" s="294"/>
      <c r="L589"/>
      <c r="M589"/>
      <c r="N589" s="294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/>
      <c r="AB589"/>
      <c r="AC589"/>
      <c r="AD589"/>
      <c r="AE589"/>
      <c r="AF589"/>
      <c r="AG589"/>
      <c r="AH589"/>
      <c r="AI589"/>
      <c r="AJ589"/>
      <c r="AK589"/>
    </row>
    <row r="590" spans="1:37" s="122" customFormat="1">
      <c r="A590"/>
      <c r="B590"/>
      <c r="C590" s="5"/>
      <c r="D590"/>
      <c r="E590"/>
      <c r="F590" s="5"/>
      <c r="G590"/>
      <c r="H590"/>
      <c r="I590"/>
      <c r="J590" s="294"/>
      <c r="K590" s="294"/>
      <c r="L590"/>
      <c r="M590"/>
      <c r="N590" s="294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/>
      <c r="AB590"/>
      <c r="AC590"/>
      <c r="AD590"/>
      <c r="AE590"/>
      <c r="AF590"/>
      <c r="AG590"/>
      <c r="AH590"/>
      <c r="AI590"/>
      <c r="AJ590"/>
      <c r="AK590"/>
    </row>
    <row r="591" spans="1:37" s="122" customFormat="1">
      <c r="A591"/>
      <c r="B591"/>
      <c r="C591" s="5"/>
      <c r="D591"/>
      <c r="E591"/>
      <c r="F591" s="5"/>
      <c r="G591"/>
      <c r="H591"/>
      <c r="I591"/>
      <c r="J591" s="294"/>
      <c r="K591" s="294"/>
      <c r="L591"/>
      <c r="M591"/>
      <c r="N591" s="294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/>
      <c r="AB591"/>
      <c r="AC591"/>
      <c r="AD591"/>
      <c r="AE591"/>
      <c r="AF591"/>
      <c r="AG591"/>
      <c r="AH591"/>
      <c r="AI591"/>
      <c r="AJ591"/>
      <c r="AK591"/>
    </row>
    <row r="592" spans="1:37" s="122" customFormat="1">
      <c r="A592"/>
      <c r="B592"/>
      <c r="C592" s="5"/>
      <c r="D592"/>
      <c r="E592"/>
      <c r="F592" s="5"/>
      <c r="G592"/>
      <c r="H592"/>
      <c r="I592"/>
      <c r="J592" s="294"/>
      <c r="K592" s="294"/>
      <c r="L592"/>
      <c r="M592"/>
      <c r="N592" s="294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/>
      <c r="AB592"/>
      <c r="AC592"/>
      <c r="AD592"/>
      <c r="AE592"/>
      <c r="AF592"/>
      <c r="AG592"/>
      <c r="AH592"/>
      <c r="AI592"/>
      <c r="AJ592"/>
      <c r="AK592"/>
    </row>
    <row r="593" spans="1:37" s="122" customFormat="1">
      <c r="A593"/>
      <c r="B593"/>
      <c r="C593" s="5"/>
      <c r="D593"/>
      <c r="E593"/>
      <c r="F593" s="5"/>
      <c r="G593"/>
      <c r="H593"/>
      <c r="I593"/>
      <c r="J593" s="294"/>
      <c r="K593" s="294"/>
      <c r="L593"/>
      <c r="M593"/>
      <c r="N593" s="294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/>
      <c r="AB593"/>
      <c r="AC593"/>
      <c r="AD593"/>
      <c r="AE593"/>
      <c r="AF593"/>
      <c r="AG593"/>
      <c r="AH593"/>
      <c r="AI593"/>
      <c r="AJ593"/>
      <c r="AK593"/>
    </row>
    <row r="594" spans="1:37" s="122" customFormat="1">
      <c r="A594"/>
      <c r="B594"/>
      <c r="C594" s="5"/>
      <c r="D594"/>
      <c r="E594"/>
      <c r="F594" s="5"/>
      <c r="G594"/>
      <c r="H594"/>
      <c r="I594"/>
      <c r="J594" s="294"/>
      <c r="K594" s="294"/>
      <c r="L594"/>
      <c r="M594"/>
      <c r="N594" s="294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/>
      <c r="AB594"/>
      <c r="AC594"/>
      <c r="AD594"/>
      <c r="AE594"/>
      <c r="AF594"/>
      <c r="AG594"/>
      <c r="AH594"/>
      <c r="AI594"/>
      <c r="AJ594"/>
      <c r="AK594"/>
    </row>
    <row r="595" spans="1:37" s="122" customFormat="1">
      <c r="A595"/>
      <c r="B595"/>
      <c r="C595" s="5"/>
      <c r="D595"/>
      <c r="E595"/>
      <c r="F595" s="5"/>
      <c r="G595"/>
      <c r="H595"/>
      <c r="I595"/>
      <c r="J595" s="294"/>
      <c r="K595" s="294"/>
      <c r="L595"/>
      <c r="M595"/>
      <c r="N595" s="294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/>
      <c r="AB595"/>
      <c r="AC595"/>
      <c r="AD595"/>
      <c r="AE595"/>
      <c r="AF595"/>
      <c r="AG595"/>
      <c r="AH595"/>
      <c r="AI595"/>
      <c r="AJ595"/>
      <c r="AK595"/>
    </row>
    <row r="596" spans="1:37" s="122" customFormat="1">
      <c r="A596"/>
      <c r="B596"/>
      <c r="C596" s="5"/>
      <c r="D596"/>
      <c r="E596"/>
      <c r="F596" s="5"/>
      <c r="G596"/>
      <c r="H596"/>
      <c r="I596"/>
      <c r="J596" s="294"/>
      <c r="K596" s="294"/>
      <c r="L596"/>
      <c r="M596"/>
      <c r="N596" s="294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/>
      <c r="AB596"/>
      <c r="AC596"/>
      <c r="AD596"/>
      <c r="AE596"/>
      <c r="AF596"/>
      <c r="AG596"/>
      <c r="AH596"/>
      <c r="AI596"/>
      <c r="AJ596"/>
      <c r="AK596"/>
    </row>
    <row r="597" spans="1:37" s="122" customFormat="1">
      <c r="A597"/>
      <c r="B597"/>
      <c r="C597" s="5"/>
      <c r="D597"/>
      <c r="E597"/>
      <c r="F597" s="5"/>
      <c r="G597"/>
      <c r="H597"/>
      <c r="I597"/>
      <c r="J597" s="294"/>
      <c r="K597" s="294"/>
      <c r="L597"/>
      <c r="M597"/>
      <c r="N597" s="294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/>
      <c r="AB597"/>
      <c r="AC597"/>
      <c r="AD597"/>
      <c r="AE597"/>
      <c r="AF597"/>
      <c r="AG597"/>
      <c r="AH597"/>
      <c r="AI597"/>
      <c r="AJ597"/>
      <c r="AK597"/>
    </row>
    <row r="598" spans="1:37" s="122" customFormat="1">
      <c r="A598"/>
      <c r="B598"/>
      <c r="C598" s="5"/>
      <c r="D598"/>
      <c r="E598"/>
      <c r="F598" s="5"/>
      <c r="G598"/>
      <c r="H598"/>
      <c r="I598"/>
      <c r="J598" s="294"/>
      <c r="K598" s="294"/>
      <c r="L598"/>
      <c r="M598"/>
      <c r="N598" s="294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/>
      <c r="AB598"/>
      <c r="AC598"/>
      <c r="AD598"/>
      <c r="AE598"/>
      <c r="AF598"/>
      <c r="AG598"/>
      <c r="AH598"/>
      <c r="AI598"/>
      <c r="AJ598"/>
      <c r="AK598"/>
    </row>
    <row r="599" spans="1:37" s="122" customFormat="1">
      <c r="A599"/>
      <c r="B599"/>
      <c r="C599" s="5"/>
      <c r="D599"/>
      <c r="E599"/>
      <c r="F599" s="5"/>
      <c r="G599"/>
      <c r="H599"/>
      <c r="I599"/>
      <c r="J599" s="294"/>
      <c r="K599" s="294"/>
      <c r="L599"/>
      <c r="M599"/>
      <c r="N599" s="294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/>
      <c r="AB599"/>
      <c r="AC599"/>
      <c r="AD599"/>
      <c r="AE599"/>
      <c r="AF599"/>
      <c r="AG599"/>
      <c r="AH599"/>
      <c r="AI599"/>
      <c r="AJ599"/>
      <c r="AK599"/>
    </row>
    <row r="600" spans="1:37" s="122" customFormat="1">
      <c r="A600"/>
      <c r="B600"/>
      <c r="C600" s="5"/>
      <c r="D600"/>
      <c r="E600"/>
      <c r="F600" s="5"/>
      <c r="G600"/>
      <c r="H600"/>
      <c r="I600"/>
      <c r="J600" s="294"/>
      <c r="K600" s="294"/>
      <c r="L600"/>
      <c r="M600"/>
      <c r="N600" s="294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/>
      <c r="AB600"/>
      <c r="AC600"/>
      <c r="AD600"/>
      <c r="AE600"/>
      <c r="AF600"/>
      <c r="AG600"/>
      <c r="AH600"/>
      <c r="AI600"/>
      <c r="AJ600"/>
      <c r="AK600"/>
    </row>
    <row r="601" spans="1:37" s="122" customFormat="1">
      <c r="A601"/>
      <c r="B601"/>
      <c r="C601" s="5"/>
      <c r="D601"/>
      <c r="E601"/>
      <c r="F601" s="5"/>
      <c r="G601"/>
      <c r="H601"/>
      <c r="I601"/>
      <c r="J601" s="294"/>
      <c r="K601" s="294"/>
      <c r="L601"/>
      <c r="M601"/>
      <c r="N601" s="294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/>
      <c r="AB601"/>
      <c r="AC601"/>
      <c r="AD601"/>
      <c r="AE601"/>
      <c r="AF601"/>
      <c r="AG601"/>
      <c r="AH601"/>
      <c r="AI601"/>
      <c r="AJ601"/>
      <c r="AK601"/>
    </row>
    <row r="602" spans="1:37" s="122" customFormat="1">
      <c r="A602"/>
      <c r="B602"/>
      <c r="C602" s="5"/>
      <c r="D602"/>
      <c r="E602"/>
      <c r="F602" s="5"/>
      <c r="G602"/>
      <c r="H602"/>
      <c r="I602"/>
      <c r="J602" s="294"/>
      <c r="K602" s="294"/>
      <c r="L602"/>
      <c r="M602"/>
      <c r="N602" s="294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/>
      <c r="AB602"/>
      <c r="AC602"/>
      <c r="AD602"/>
      <c r="AE602"/>
      <c r="AF602"/>
      <c r="AG602"/>
      <c r="AH602"/>
      <c r="AI602"/>
      <c r="AJ602"/>
      <c r="AK602"/>
    </row>
    <row r="603" spans="1:37" s="122" customFormat="1">
      <c r="A603"/>
      <c r="B603"/>
      <c r="C603" s="5"/>
      <c r="D603"/>
      <c r="E603"/>
      <c r="F603" s="5"/>
      <c r="G603"/>
      <c r="H603"/>
      <c r="I603"/>
      <c r="J603" s="294"/>
      <c r="K603" s="294"/>
      <c r="L603"/>
      <c r="M603"/>
      <c r="N603" s="294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/>
      <c r="AB603"/>
      <c r="AC603"/>
      <c r="AD603"/>
      <c r="AE603"/>
      <c r="AF603"/>
      <c r="AG603"/>
      <c r="AH603"/>
      <c r="AI603"/>
      <c r="AJ603"/>
      <c r="AK603"/>
    </row>
    <row r="604" spans="1:37" s="122" customFormat="1">
      <c r="A604"/>
      <c r="B604"/>
      <c r="C604" s="5"/>
      <c r="D604"/>
      <c r="E604"/>
      <c r="F604" s="5"/>
      <c r="G604"/>
      <c r="H604"/>
      <c r="I604"/>
      <c r="J604" s="294"/>
      <c r="K604" s="294"/>
      <c r="L604"/>
      <c r="M604"/>
      <c r="N604" s="294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/>
      <c r="AB604"/>
      <c r="AC604"/>
      <c r="AD604"/>
      <c r="AE604"/>
      <c r="AF604"/>
      <c r="AG604"/>
      <c r="AH604"/>
      <c r="AI604"/>
      <c r="AJ604"/>
      <c r="AK604"/>
    </row>
    <row r="605" spans="1:37" s="122" customFormat="1">
      <c r="A605"/>
      <c r="B605"/>
      <c r="C605" s="5"/>
      <c r="D605"/>
      <c r="E605"/>
      <c r="F605" s="5"/>
      <c r="G605"/>
      <c r="H605"/>
      <c r="I605"/>
      <c r="J605" s="294"/>
      <c r="K605" s="294"/>
      <c r="L605"/>
      <c r="M605"/>
      <c r="N605" s="294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/>
      <c r="AB605"/>
      <c r="AC605"/>
      <c r="AD605"/>
      <c r="AE605"/>
      <c r="AF605"/>
      <c r="AG605"/>
      <c r="AH605"/>
      <c r="AI605"/>
      <c r="AJ605"/>
      <c r="AK605"/>
    </row>
    <row r="606" spans="1:37" s="122" customFormat="1">
      <c r="A606"/>
      <c r="B606"/>
      <c r="C606" s="5"/>
      <c r="D606"/>
      <c r="E606"/>
      <c r="F606" s="5"/>
      <c r="G606"/>
      <c r="H606"/>
      <c r="I606"/>
      <c r="J606" s="294"/>
      <c r="K606" s="294"/>
      <c r="L606"/>
      <c r="M606"/>
      <c r="N606" s="294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/>
      <c r="AB606"/>
      <c r="AC606"/>
      <c r="AD606"/>
      <c r="AE606"/>
      <c r="AF606"/>
      <c r="AG606"/>
      <c r="AH606"/>
      <c r="AI606"/>
      <c r="AJ606"/>
      <c r="AK606"/>
    </row>
    <row r="607" spans="1:37" s="122" customFormat="1">
      <c r="A607"/>
      <c r="B607"/>
      <c r="C607" s="5"/>
      <c r="D607"/>
      <c r="E607"/>
      <c r="F607" s="5"/>
      <c r="G607"/>
      <c r="H607"/>
      <c r="I607"/>
      <c r="J607" s="294"/>
      <c r="K607" s="294"/>
      <c r="L607"/>
      <c r="M607"/>
      <c r="N607" s="294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/>
      <c r="AB607"/>
      <c r="AC607"/>
      <c r="AD607"/>
      <c r="AE607"/>
      <c r="AF607"/>
      <c r="AG607"/>
      <c r="AH607"/>
      <c r="AI607"/>
      <c r="AJ607"/>
      <c r="AK607"/>
    </row>
    <row r="608" spans="1:37" s="122" customFormat="1">
      <c r="A608"/>
      <c r="B608"/>
      <c r="C608" s="5"/>
      <c r="D608"/>
      <c r="E608"/>
      <c r="F608" s="5"/>
      <c r="G608"/>
      <c r="H608"/>
      <c r="I608"/>
      <c r="J608" s="294"/>
      <c r="K608" s="294"/>
      <c r="L608"/>
      <c r="M608"/>
      <c r="N608" s="294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/>
      <c r="AB608"/>
      <c r="AC608"/>
      <c r="AD608"/>
      <c r="AE608"/>
      <c r="AF608"/>
      <c r="AG608"/>
      <c r="AH608"/>
      <c r="AI608"/>
      <c r="AJ608"/>
      <c r="AK608"/>
    </row>
    <row r="609" spans="1:37" s="122" customFormat="1">
      <c r="A609"/>
      <c r="B609"/>
      <c r="C609" s="5"/>
      <c r="D609"/>
      <c r="E609"/>
      <c r="F609" s="5"/>
      <c r="G609"/>
      <c r="H609"/>
      <c r="I609"/>
      <c r="J609" s="294"/>
      <c r="K609" s="294"/>
      <c r="L609"/>
      <c r="M609"/>
      <c r="N609" s="294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/>
      <c r="AB609"/>
      <c r="AC609"/>
      <c r="AD609"/>
      <c r="AE609"/>
      <c r="AF609"/>
      <c r="AG609"/>
      <c r="AH609"/>
      <c r="AI609"/>
      <c r="AJ609"/>
      <c r="AK609"/>
    </row>
    <row r="610" spans="1:37" s="122" customFormat="1">
      <c r="A610"/>
      <c r="B610"/>
      <c r="C610" s="5"/>
      <c r="D610"/>
      <c r="E610"/>
      <c r="F610" s="5"/>
      <c r="G610"/>
      <c r="H610"/>
      <c r="I610"/>
      <c r="J610" s="294"/>
      <c r="K610" s="294"/>
      <c r="L610"/>
      <c r="M610"/>
      <c r="N610" s="294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/>
      <c r="AB610"/>
      <c r="AC610"/>
      <c r="AD610"/>
      <c r="AE610"/>
      <c r="AF610"/>
      <c r="AG610"/>
      <c r="AH610"/>
      <c r="AI610"/>
      <c r="AJ610"/>
      <c r="AK610"/>
    </row>
    <row r="611" spans="1:37" s="122" customFormat="1">
      <c r="A611"/>
      <c r="B611"/>
      <c r="C611" s="5"/>
      <c r="D611"/>
      <c r="E611"/>
      <c r="F611" s="5"/>
      <c r="G611"/>
      <c r="H611"/>
      <c r="I611"/>
      <c r="J611" s="294"/>
      <c r="K611" s="294"/>
      <c r="L611"/>
      <c r="M611"/>
      <c r="N611" s="294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/>
      <c r="AB611"/>
      <c r="AC611"/>
      <c r="AD611"/>
      <c r="AE611"/>
      <c r="AF611"/>
      <c r="AG611"/>
      <c r="AH611"/>
      <c r="AI611"/>
      <c r="AJ611"/>
      <c r="AK611"/>
    </row>
    <row r="612" spans="1:37" s="122" customFormat="1">
      <c r="A612"/>
      <c r="B612"/>
      <c r="C612" s="5"/>
      <c r="D612"/>
      <c r="E612"/>
      <c r="F612" s="5"/>
      <c r="G612"/>
      <c r="H612"/>
      <c r="I612"/>
      <c r="J612" s="294"/>
      <c r="K612" s="294"/>
      <c r="L612"/>
      <c r="M612"/>
      <c r="N612" s="294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/>
      <c r="AB612"/>
      <c r="AC612"/>
      <c r="AD612"/>
      <c r="AE612"/>
      <c r="AF612"/>
      <c r="AG612"/>
      <c r="AH612"/>
      <c r="AI612"/>
      <c r="AJ612"/>
      <c r="AK612"/>
    </row>
    <row r="613" spans="1:37" s="122" customFormat="1">
      <c r="A613"/>
      <c r="B613"/>
      <c r="C613" s="5"/>
      <c r="D613"/>
      <c r="E613"/>
      <c r="F613" s="5"/>
      <c r="G613"/>
      <c r="H613"/>
      <c r="I613"/>
      <c r="J613" s="294"/>
      <c r="K613" s="294"/>
      <c r="L613"/>
      <c r="M613"/>
      <c r="N613" s="294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/>
      <c r="AB613"/>
      <c r="AC613"/>
      <c r="AD613"/>
      <c r="AE613"/>
      <c r="AF613"/>
      <c r="AG613"/>
      <c r="AH613"/>
      <c r="AI613"/>
      <c r="AJ613"/>
      <c r="AK613"/>
    </row>
    <row r="614" spans="1:37" s="122" customFormat="1">
      <c r="A614"/>
      <c r="B614"/>
      <c r="C614" s="5"/>
      <c r="D614"/>
      <c r="E614"/>
      <c r="F614" s="5"/>
      <c r="G614"/>
      <c r="H614"/>
      <c r="I614"/>
      <c r="J614" s="294"/>
      <c r="K614" s="294"/>
      <c r="L614"/>
      <c r="M614"/>
      <c r="N614" s="294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/>
      <c r="AB614"/>
      <c r="AC614"/>
      <c r="AD614"/>
      <c r="AE614"/>
      <c r="AF614"/>
      <c r="AG614"/>
      <c r="AH614"/>
      <c r="AI614"/>
      <c r="AJ614"/>
      <c r="AK614"/>
    </row>
    <row r="615" spans="1:37" s="122" customFormat="1">
      <c r="A615"/>
      <c r="B615"/>
      <c r="C615" s="5"/>
      <c r="D615"/>
      <c r="E615"/>
      <c r="F615" s="5"/>
      <c r="G615"/>
      <c r="H615"/>
      <c r="I615"/>
      <c r="J615" s="294"/>
      <c r="K615" s="294"/>
      <c r="L615"/>
      <c r="M615"/>
      <c r="N615" s="294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/>
      <c r="AB615"/>
      <c r="AC615"/>
      <c r="AD615"/>
      <c r="AE615"/>
      <c r="AF615"/>
      <c r="AG615"/>
      <c r="AH615"/>
      <c r="AI615"/>
      <c r="AJ615"/>
      <c r="AK615"/>
    </row>
    <row r="616" spans="1:37" s="122" customFormat="1">
      <c r="A616"/>
      <c r="B616"/>
      <c r="C616" s="5"/>
      <c r="D616"/>
      <c r="E616"/>
      <c r="F616" s="5"/>
      <c r="G616"/>
      <c r="H616"/>
      <c r="I616"/>
      <c r="J616" s="294"/>
      <c r="K616" s="294"/>
      <c r="L616"/>
      <c r="M616"/>
      <c r="N616" s="294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/>
      <c r="AB616"/>
      <c r="AC616"/>
      <c r="AD616"/>
      <c r="AE616"/>
      <c r="AF616"/>
      <c r="AG616"/>
      <c r="AH616"/>
      <c r="AI616"/>
      <c r="AJ616"/>
      <c r="AK616"/>
    </row>
    <row r="617" spans="1:37" s="122" customFormat="1">
      <c r="A617"/>
      <c r="B617"/>
      <c r="C617" s="5"/>
      <c r="D617"/>
      <c r="E617"/>
      <c r="F617" s="5"/>
      <c r="G617"/>
      <c r="H617"/>
      <c r="I617"/>
      <c r="J617" s="294"/>
      <c r="K617" s="294"/>
      <c r="L617"/>
      <c r="M617"/>
      <c r="N617" s="294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/>
      <c r="AB617"/>
      <c r="AC617"/>
      <c r="AD617"/>
      <c r="AE617"/>
      <c r="AF617"/>
      <c r="AG617"/>
      <c r="AH617"/>
      <c r="AI617"/>
      <c r="AJ617"/>
      <c r="AK617"/>
    </row>
    <row r="618" spans="1:37" s="122" customFormat="1">
      <c r="A618"/>
      <c r="B618"/>
      <c r="C618" s="5"/>
      <c r="D618"/>
      <c r="E618"/>
      <c r="F618" s="5"/>
      <c r="G618"/>
      <c r="H618"/>
      <c r="I618"/>
      <c r="J618" s="294"/>
      <c r="K618" s="294"/>
      <c r="L618"/>
      <c r="M618"/>
      <c r="N618" s="294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/>
      <c r="AB618"/>
      <c r="AC618"/>
      <c r="AD618"/>
      <c r="AE618"/>
      <c r="AF618"/>
      <c r="AG618"/>
      <c r="AH618"/>
      <c r="AI618"/>
      <c r="AJ618"/>
      <c r="AK618"/>
    </row>
    <row r="619" spans="1:37" s="122" customFormat="1">
      <c r="A619"/>
      <c r="B619"/>
      <c r="C619" s="5"/>
      <c r="D619"/>
      <c r="E619"/>
      <c r="F619" s="5"/>
      <c r="G619"/>
      <c r="H619"/>
      <c r="I619"/>
      <c r="J619" s="294"/>
      <c r="K619" s="294"/>
      <c r="L619"/>
      <c r="M619"/>
      <c r="N619" s="294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/>
      <c r="AB619"/>
      <c r="AC619"/>
      <c r="AD619"/>
      <c r="AE619"/>
      <c r="AF619"/>
      <c r="AG619"/>
      <c r="AH619"/>
      <c r="AI619"/>
      <c r="AJ619"/>
      <c r="AK619"/>
    </row>
    <row r="620" spans="1:37" s="122" customFormat="1">
      <c r="A620"/>
      <c r="B620"/>
      <c r="C620" s="5"/>
      <c r="D620"/>
      <c r="E620"/>
      <c r="F620" s="5"/>
      <c r="G620"/>
      <c r="H620"/>
      <c r="I620"/>
      <c r="J620" s="294"/>
      <c r="K620" s="294"/>
      <c r="L620"/>
      <c r="M620"/>
      <c r="N620" s="294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/>
      <c r="AB620"/>
      <c r="AC620"/>
      <c r="AD620"/>
      <c r="AE620"/>
      <c r="AF620"/>
      <c r="AG620"/>
      <c r="AH620"/>
      <c r="AI620"/>
      <c r="AJ620"/>
      <c r="AK620"/>
    </row>
    <row r="621" spans="1:37" s="122" customFormat="1">
      <c r="A621"/>
      <c r="B621"/>
      <c r="C621" s="5"/>
      <c r="D621"/>
      <c r="E621"/>
      <c r="F621" s="5"/>
      <c r="G621"/>
      <c r="H621"/>
      <c r="I621"/>
      <c r="J621" s="294"/>
      <c r="K621" s="294"/>
      <c r="L621"/>
      <c r="M621"/>
      <c r="N621" s="294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/>
      <c r="AB621"/>
      <c r="AC621"/>
      <c r="AD621"/>
      <c r="AE621"/>
      <c r="AF621"/>
      <c r="AG621"/>
      <c r="AH621"/>
      <c r="AI621"/>
      <c r="AJ621"/>
      <c r="AK621"/>
    </row>
    <row r="622" spans="1:37" s="122" customFormat="1">
      <c r="A622"/>
      <c r="B622"/>
      <c r="C622" s="5"/>
      <c r="D622"/>
      <c r="E622"/>
      <c r="F622" s="5"/>
      <c r="G622"/>
      <c r="H622"/>
      <c r="I622"/>
      <c r="J622" s="294"/>
      <c r="K622" s="294"/>
      <c r="L622"/>
      <c r="M622"/>
      <c r="N622" s="294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/>
      <c r="AB622"/>
      <c r="AC622"/>
      <c r="AD622"/>
      <c r="AE622"/>
      <c r="AF622"/>
      <c r="AG622"/>
      <c r="AH622"/>
      <c r="AI622"/>
      <c r="AJ622"/>
      <c r="AK622"/>
    </row>
    <row r="623" spans="1:37" s="122" customFormat="1">
      <c r="A623"/>
      <c r="B623"/>
      <c r="C623" s="5"/>
      <c r="D623"/>
      <c r="E623"/>
      <c r="F623" s="5"/>
      <c r="G623"/>
      <c r="H623"/>
      <c r="I623"/>
      <c r="J623" s="294"/>
      <c r="K623" s="294"/>
      <c r="L623"/>
      <c r="M623"/>
      <c r="N623" s="294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/>
      <c r="AB623"/>
      <c r="AC623"/>
      <c r="AD623"/>
      <c r="AE623"/>
      <c r="AF623"/>
      <c r="AG623"/>
      <c r="AH623"/>
      <c r="AI623"/>
      <c r="AJ623"/>
      <c r="AK623"/>
    </row>
    <row r="624" spans="1:37" s="122" customFormat="1">
      <c r="A624"/>
      <c r="B624"/>
      <c r="C624" s="5"/>
      <c r="D624"/>
      <c r="E624"/>
      <c r="F624" s="5"/>
      <c r="G624"/>
      <c r="H624"/>
      <c r="I624"/>
      <c r="J624" s="294"/>
      <c r="K624" s="294"/>
      <c r="L624"/>
      <c r="M624"/>
      <c r="N624" s="294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/>
      <c r="AB624"/>
      <c r="AC624"/>
      <c r="AD624"/>
      <c r="AE624"/>
      <c r="AF624"/>
      <c r="AG624"/>
      <c r="AH624"/>
      <c r="AI624"/>
      <c r="AJ624"/>
      <c r="AK624"/>
    </row>
    <row r="625" spans="1:37" s="122" customFormat="1">
      <c r="A625"/>
      <c r="B625"/>
      <c r="C625" s="5"/>
      <c r="D625"/>
      <c r="E625"/>
      <c r="F625" s="5"/>
      <c r="G625"/>
      <c r="H625"/>
      <c r="I625"/>
      <c r="J625" s="294"/>
      <c r="K625" s="294"/>
      <c r="L625"/>
      <c r="M625"/>
      <c r="N625" s="294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/>
      <c r="AB625"/>
      <c r="AC625"/>
      <c r="AD625"/>
      <c r="AE625"/>
      <c r="AF625"/>
      <c r="AG625"/>
      <c r="AH625"/>
      <c r="AI625"/>
      <c r="AJ625"/>
      <c r="AK625"/>
    </row>
    <row r="626" spans="1:37" s="122" customFormat="1">
      <c r="A626"/>
      <c r="B626"/>
      <c r="C626" s="5"/>
      <c r="D626"/>
      <c r="E626"/>
      <c r="F626" s="5"/>
      <c r="G626"/>
      <c r="H626"/>
      <c r="I626"/>
      <c r="J626" s="294"/>
      <c r="K626" s="294"/>
      <c r="L626"/>
      <c r="M626"/>
      <c r="N626" s="294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/>
      <c r="AB626"/>
      <c r="AC626"/>
      <c r="AD626"/>
      <c r="AE626"/>
      <c r="AF626"/>
      <c r="AG626"/>
      <c r="AH626"/>
      <c r="AI626"/>
      <c r="AJ626"/>
      <c r="AK626"/>
    </row>
    <row r="627" spans="1:37" s="122" customFormat="1">
      <c r="A627"/>
      <c r="B627"/>
      <c r="C627" s="5"/>
      <c r="D627"/>
      <c r="E627"/>
      <c r="F627" s="5"/>
      <c r="G627"/>
      <c r="H627"/>
      <c r="I627"/>
      <c r="J627" s="294"/>
      <c r="K627" s="294"/>
      <c r="L627"/>
      <c r="M627"/>
      <c r="N627" s="294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/>
      <c r="AB627"/>
      <c r="AC627"/>
      <c r="AD627"/>
      <c r="AE627"/>
      <c r="AF627"/>
      <c r="AG627"/>
      <c r="AH627"/>
      <c r="AI627"/>
      <c r="AJ627"/>
      <c r="AK627"/>
    </row>
    <row r="628" spans="1:37" s="122" customFormat="1">
      <c r="A628"/>
      <c r="B628"/>
      <c r="C628" s="5"/>
      <c r="D628"/>
      <c r="E628"/>
      <c r="F628" s="5"/>
      <c r="G628"/>
      <c r="H628"/>
      <c r="I628"/>
      <c r="J628" s="294"/>
      <c r="K628" s="294"/>
      <c r="L628"/>
      <c r="M628"/>
      <c r="N628" s="294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/>
      <c r="AB628"/>
      <c r="AC628"/>
      <c r="AD628"/>
      <c r="AE628"/>
      <c r="AF628"/>
      <c r="AG628"/>
      <c r="AH628"/>
      <c r="AI628"/>
      <c r="AJ628"/>
      <c r="AK628"/>
    </row>
    <row r="629" spans="1:37" s="122" customFormat="1">
      <c r="A629"/>
      <c r="B629"/>
      <c r="C629" s="5"/>
      <c r="D629"/>
      <c r="E629"/>
      <c r="F629" s="5"/>
      <c r="G629"/>
      <c r="H629"/>
      <c r="I629"/>
      <c r="J629" s="294"/>
      <c r="K629" s="294"/>
      <c r="L629"/>
      <c r="M629"/>
      <c r="N629" s="294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/>
      <c r="AB629"/>
      <c r="AC629"/>
      <c r="AD629"/>
      <c r="AE629"/>
      <c r="AF629"/>
      <c r="AG629"/>
      <c r="AH629"/>
      <c r="AI629"/>
      <c r="AJ629"/>
      <c r="AK629"/>
    </row>
    <row r="630" spans="1:37" s="122" customFormat="1">
      <c r="A630"/>
      <c r="B630"/>
      <c r="C630" s="5"/>
      <c r="D630"/>
      <c r="E630"/>
      <c r="F630" s="5"/>
      <c r="G630"/>
      <c r="H630"/>
      <c r="I630"/>
      <c r="J630" s="294"/>
      <c r="K630" s="294"/>
      <c r="L630"/>
      <c r="M630"/>
      <c r="N630" s="294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/>
      <c r="AB630"/>
      <c r="AC630"/>
      <c r="AD630"/>
      <c r="AE630"/>
      <c r="AF630"/>
      <c r="AG630"/>
      <c r="AH630"/>
      <c r="AI630"/>
      <c r="AJ630"/>
      <c r="AK630"/>
    </row>
    <row r="631" spans="1:37" s="122" customFormat="1">
      <c r="A631"/>
      <c r="B631"/>
      <c r="C631" s="5"/>
      <c r="D631"/>
      <c r="E631"/>
      <c r="F631" s="5"/>
      <c r="G631"/>
      <c r="H631"/>
      <c r="I631"/>
      <c r="J631" s="294"/>
      <c r="K631" s="294"/>
      <c r="L631"/>
      <c r="M631"/>
      <c r="N631" s="294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/>
      <c r="AB631"/>
      <c r="AC631"/>
      <c r="AD631"/>
      <c r="AE631"/>
      <c r="AF631"/>
      <c r="AG631"/>
      <c r="AH631"/>
      <c r="AI631"/>
      <c r="AJ631"/>
      <c r="AK631"/>
    </row>
    <row r="632" spans="1:37" s="122" customFormat="1">
      <c r="A632"/>
      <c r="B632"/>
      <c r="C632" s="5"/>
      <c r="D632"/>
      <c r="E632"/>
      <c r="F632" s="5"/>
      <c r="G632"/>
      <c r="H632"/>
      <c r="I632"/>
      <c r="J632" s="294"/>
      <c r="K632" s="294"/>
      <c r="L632"/>
      <c r="M632"/>
      <c r="N632" s="294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/>
      <c r="AB632"/>
      <c r="AC632"/>
      <c r="AD632"/>
      <c r="AE632"/>
      <c r="AF632"/>
      <c r="AG632"/>
      <c r="AH632"/>
      <c r="AI632"/>
      <c r="AJ632"/>
      <c r="AK632"/>
    </row>
    <row r="633" spans="1:37" s="122" customFormat="1">
      <c r="A633"/>
      <c r="B633"/>
      <c r="C633" s="5"/>
      <c r="D633"/>
      <c r="E633"/>
      <c r="F633" s="5"/>
      <c r="G633"/>
      <c r="H633"/>
      <c r="I633"/>
      <c r="J633" s="294"/>
      <c r="K633" s="294"/>
      <c r="L633"/>
      <c r="M633"/>
      <c r="N633" s="294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/>
      <c r="AB633"/>
      <c r="AC633"/>
      <c r="AD633"/>
      <c r="AE633"/>
      <c r="AF633"/>
      <c r="AG633"/>
      <c r="AH633"/>
      <c r="AI633"/>
      <c r="AJ633"/>
      <c r="AK633"/>
    </row>
    <row r="634" spans="1:37" s="122" customFormat="1">
      <c r="A634"/>
      <c r="B634"/>
      <c r="C634" s="5"/>
      <c r="D634"/>
      <c r="E634"/>
      <c r="F634" s="5"/>
      <c r="G634"/>
      <c r="H634"/>
      <c r="I634"/>
      <c r="J634" s="294"/>
      <c r="K634" s="294"/>
      <c r="L634"/>
      <c r="M634"/>
      <c r="N634" s="294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/>
      <c r="AB634"/>
      <c r="AC634"/>
      <c r="AD634"/>
      <c r="AE634"/>
      <c r="AF634"/>
      <c r="AG634"/>
      <c r="AH634"/>
      <c r="AI634"/>
      <c r="AJ634"/>
      <c r="AK634"/>
    </row>
    <row r="635" spans="1:37" s="122" customFormat="1">
      <c r="A635"/>
      <c r="B635"/>
      <c r="C635" s="5"/>
      <c r="D635"/>
      <c r="E635"/>
      <c r="F635" s="5"/>
      <c r="G635"/>
      <c r="H635"/>
      <c r="I635"/>
      <c r="J635" s="294"/>
      <c r="K635" s="294"/>
      <c r="L635"/>
      <c r="M635"/>
      <c r="N635" s="294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/>
      <c r="AB635"/>
      <c r="AC635"/>
      <c r="AD635"/>
      <c r="AE635"/>
      <c r="AF635"/>
      <c r="AG635"/>
      <c r="AH635"/>
      <c r="AI635"/>
      <c r="AJ635"/>
      <c r="AK635"/>
    </row>
    <row r="636" spans="1:37" s="122" customFormat="1">
      <c r="A636"/>
      <c r="B636"/>
      <c r="C636" s="5"/>
      <c r="D636"/>
      <c r="E636"/>
      <c r="F636" s="5"/>
      <c r="G636"/>
      <c r="H636"/>
      <c r="I636"/>
      <c r="J636" s="294"/>
      <c r="K636" s="294"/>
      <c r="L636"/>
      <c r="M636"/>
      <c r="N636" s="294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/>
      <c r="AB636"/>
      <c r="AC636"/>
      <c r="AD636"/>
      <c r="AE636"/>
      <c r="AF636"/>
      <c r="AG636"/>
      <c r="AH636"/>
      <c r="AI636"/>
      <c r="AJ636"/>
      <c r="AK636"/>
    </row>
    <row r="637" spans="1:37" s="122" customFormat="1">
      <c r="A637"/>
      <c r="B637"/>
      <c r="C637" s="5"/>
      <c r="D637"/>
      <c r="E637"/>
      <c r="F637" s="5"/>
      <c r="G637"/>
      <c r="H637"/>
      <c r="I637"/>
      <c r="J637" s="294"/>
      <c r="K637" s="294"/>
      <c r="L637"/>
      <c r="M637"/>
      <c r="N637" s="294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/>
      <c r="AB637"/>
      <c r="AC637"/>
      <c r="AD637"/>
      <c r="AE637"/>
      <c r="AF637"/>
      <c r="AG637"/>
      <c r="AH637"/>
      <c r="AI637"/>
      <c r="AJ637"/>
      <c r="AK637"/>
    </row>
    <row r="638" spans="1:37" s="122" customFormat="1">
      <c r="A638"/>
      <c r="B638"/>
      <c r="C638" s="5"/>
      <c r="D638"/>
      <c r="E638"/>
      <c r="F638" s="5"/>
      <c r="G638"/>
      <c r="H638"/>
      <c r="I638"/>
      <c r="J638" s="294"/>
      <c r="K638" s="294"/>
      <c r="L638"/>
      <c r="M638"/>
      <c r="N638" s="294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/>
      <c r="AB638"/>
      <c r="AC638"/>
      <c r="AD638"/>
      <c r="AE638"/>
      <c r="AF638"/>
      <c r="AG638"/>
      <c r="AH638"/>
      <c r="AI638"/>
      <c r="AJ638"/>
      <c r="AK638"/>
    </row>
    <row r="639" spans="1:37" s="122" customFormat="1">
      <c r="A639"/>
      <c r="B639"/>
      <c r="C639" s="5"/>
      <c r="D639"/>
      <c r="E639"/>
      <c r="F639" s="5"/>
      <c r="G639"/>
      <c r="H639"/>
      <c r="I639"/>
      <c r="J639" s="294"/>
      <c r="K639" s="294"/>
      <c r="L639"/>
      <c r="M639"/>
      <c r="N639" s="294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/>
      <c r="AB639"/>
      <c r="AC639"/>
      <c r="AD639"/>
      <c r="AE639"/>
      <c r="AF639"/>
      <c r="AG639"/>
      <c r="AH639"/>
      <c r="AI639"/>
      <c r="AJ639"/>
      <c r="AK639"/>
    </row>
    <row r="640" spans="1:37" s="122" customFormat="1">
      <c r="A640"/>
      <c r="B640"/>
      <c r="C640" s="5"/>
      <c r="D640"/>
      <c r="E640"/>
      <c r="F640" s="5"/>
      <c r="G640"/>
      <c r="H640"/>
      <c r="I640"/>
      <c r="J640" s="294"/>
      <c r="K640" s="294"/>
      <c r="L640"/>
      <c r="M640"/>
      <c r="N640" s="294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/>
      <c r="AB640"/>
      <c r="AC640"/>
      <c r="AD640"/>
      <c r="AE640"/>
      <c r="AF640"/>
      <c r="AG640"/>
      <c r="AH640"/>
      <c r="AI640"/>
      <c r="AJ640"/>
      <c r="AK640"/>
    </row>
    <row r="641" spans="1:37" s="122" customFormat="1">
      <c r="A641"/>
      <c r="B641"/>
      <c r="C641" s="5"/>
      <c r="D641"/>
      <c r="E641"/>
      <c r="F641" s="5"/>
      <c r="G641"/>
      <c r="H641"/>
      <c r="I641"/>
      <c r="J641" s="294"/>
      <c r="K641" s="294"/>
      <c r="L641"/>
      <c r="M641"/>
      <c r="N641" s="294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/>
      <c r="AB641"/>
      <c r="AC641"/>
      <c r="AD641"/>
      <c r="AE641"/>
      <c r="AF641"/>
      <c r="AG641"/>
      <c r="AH641"/>
      <c r="AI641"/>
      <c r="AJ641"/>
      <c r="AK641"/>
    </row>
    <row r="642" spans="1:37" s="122" customFormat="1">
      <c r="A642"/>
      <c r="B642"/>
      <c r="C642" s="5"/>
      <c r="D642"/>
      <c r="E642"/>
      <c r="F642" s="5"/>
      <c r="G642"/>
      <c r="H642"/>
      <c r="I642"/>
      <c r="J642" s="294"/>
      <c r="K642" s="294"/>
      <c r="L642"/>
      <c r="M642"/>
      <c r="N642" s="294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/>
      <c r="AB642"/>
      <c r="AC642"/>
      <c r="AD642"/>
      <c r="AE642"/>
      <c r="AF642"/>
      <c r="AG642"/>
      <c r="AH642"/>
      <c r="AI642"/>
      <c r="AJ642"/>
      <c r="AK642"/>
    </row>
    <row r="643" spans="1:37" s="122" customFormat="1">
      <c r="A643"/>
      <c r="B643"/>
      <c r="C643" s="5"/>
      <c r="D643"/>
      <c r="E643"/>
      <c r="F643" s="5"/>
      <c r="G643"/>
      <c r="H643"/>
      <c r="I643"/>
      <c r="J643" s="294"/>
      <c r="K643" s="294"/>
      <c r="L643"/>
      <c r="M643"/>
      <c r="N643" s="294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/>
      <c r="AB643"/>
      <c r="AC643"/>
      <c r="AD643"/>
      <c r="AE643"/>
      <c r="AF643"/>
      <c r="AG643"/>
      <c r="AH643"/>
      <c r="AI643"/>
      <c r="AJ643"/>
      <c r="AK643"/>
    </row>
    <row r="644" spans="1:37" s="122" customFormat="1">
      <c r="A644"/>
      <c r="B644"/>
      <c r="C644" s="5"/>
      <c r="D644"/>
      <c r="E644"/>
      <c r="F644" s="5"/>
      <c r="G644"/>
      <c r="H644"/>
      <c r="I644"/>
      <c r="J644" s="294"/>
      <c r="K644" s="294"/>
      <c r="L644"/>
      <c r="M644"/>
      <c r="N644" s="294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/>
      <c r="AB644"/>
      <c r="AC644"/>
      <c r="AD644"/>
      <c r="AE644"/>
      <c r="AF644"/>
      <c r="AG644"/>
      <c r="AH644"/>
      <c r="AI644"/>
      <c r="AJ644"/>
      <c r="AK644"/>
    </row>
    <row r="645" spans="1:37" s="122" customFormat="1">
      <c r="A645"/>
      <c r="B645"/>
      <c r="C645" s="5"/>
      <c r="D645"/>
      <c r="E645"/>
      <c r="F645" s="5"/>
      <c r="G645"/>
      <c r="H645"/>
      <c r="I645"/>
      <c r="J645" s="294"/>
      <c r="K645" s="294"/>
      <c r="L645"/>
      <c r="M645"/>
      <c r="N645" s="294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/>
      <c r="AB645"/>
      <c r="AC645"/>
      <c r="AD645"/>
      <c r="AE645"/>
      <c r="AF645"/>
      <c r="AG645"/>
      <c r="AH645"/>
      <c r="AI645"/>
      <c r="AJ645"/>
      <c r="AK645"/>
    </row>
    <row r="646" spans="1:37" s="122" customFormat="1">
      <c r="A646"/>
      <c r="B646"/>
      <c r="C646" s="5"/>
      <c r="D646"/>
      <c r="E646"/>
      <c r="F646" s="5"/>
      <c r="G646"/>
      <c r="H646"/>
      <c r="I646"/>
      <c r="J646" s="294"/>
      <c r="K646" s="294"/>
      <c r="L646"/>
      <c r="M646"/>
      <c r="N646" s="294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/>
      <c r="AB646"/>
      <c r="AC646"/>
      <c r="AD646"/>
      <c r="AE646"/>
      <c r="AF646"/>
      <c r="AG646"/>
      <c r="AH646"/>
      <c r="AI646"/>
      <c r="AJ646"/>
      <c r="AK646"/>
    </row>
    <row r="647" spans="1:37" s="122" customFormat="1">
      <c r="A647"/>
      <c r="B647"/>
      <c r="C647" s="5"/>
      <c r="D647"/>
      <c r="E647"/>
      <c r="F647" s="5"/>
      <c r="G647"/>
      <c r="H647"/>
      <c r="I647"/>
      <c r="J647" s="294"/>
      <c r="K647" s="294"/>
      <c r="L647"/>
      <c r="M647"/>
      <c r="N647" s="294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/>
      <c r="AB647"/>
      <c r="AC647"/>
      <c r="AD647"/>
      <c r="AE647"/>
      <c r="AF647"/>
      <c r="AG647"/>
      <c r="AH647"/>
      <c r="AI647"/>
      <c r="AJ647"/>
      <c r="AK647"/>
    </row>
    <row r="648" spans="1:37" s="122" customFormat="1">
      <c r="A648"/>
      <c r="B648"/>
      <c r="C648" s="5"/>
      <c r="D648"/>
      <c r="E648"/>
      <c r="F648" s="5"/>
      <c r="G648"/>
      <c r="H648"/>
      <c r="I648"/>
      <c r="J648" s="294"/>
      <c r="K648" s="294"/>
      <c r="L648"/>
      <c r="M648"/>
      <c r="N648" s="294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/>
      <c r="AB648"/>
      <c r="AC648"/>
      <c r="AD648"/>
      <c r="AE648"/>
      <c r="AF648"/>
      <c r="AG648"/>
      <c r="AH648"/>
      <c r="AI648"/>
      <c r="AJ648"/>
      <c r="AK648"/>
    </row>
    <row r="649" spans="1:37" s="122" customFormat="1">
      <c r="A649"/>
      <c r="B649"/>
      <c r="C649" s="5"/>
      <c r="D649"/>
      <c r="E649"/>
      <c r="F649" s="5"/>
      <c r="G649"/>
      <c r="H649"/>
      <c r="I649"/>
      <c r="J649" s="294"/>
      <c r="K649" s="294"/>
      <c r="L649"/>
      <c r="M649"/>
      <c r="N649" s="294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/>
      <c r="AB649"/>
      <c r="AC649"/>
      <c r="AD649"/>
      <c r="AE649"/>
      <c r="AF649"/>
      <c r="AG649"/>
      <c r="AH649"/>
      <c r="AI649"/>
      <c r="AJ649"/>
      <c r="AK649"/>
    </row>
    <row r="650" spans="1:37" s="122" customFormat="1">
      <c r="A650"/>
      <c r="B650"/>
      <c r="C650" s="5"/>
      <c r="D650"/>
      <c r="E650"/>
      <c r="F650" s="5"/>
      <c r="G650"/>
      <c r="H650"/>
      <c r="I650"/>
      <c r="J650" s="294"/>
      <c r="K650" s="294"/>
      <c r="L650"/>
      <c r="M650"/>
      <c r="N650" s="294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/>
      <c r="AB650"/>
      <c r="AC650"/>
      <c r="AD650"/>
      <c r="AE650"/>
      <c r="AF650"/>
      <c r="AG650"/>
      <c r="AH650"/>
      <c r="AI650"/>
      <c r="AJ650"/>
      <c r="AK650"/>
    </row>
    <row r="651" spans="1:37" s="122" customFormat="1">
      <c r="A651"/>
      <c r="B651"/>
      <c r="C651" s="5"/>
      <c r="D651"/>
      <c r="E651"/>
      <c r="F651" s="5"/>
      <c r="G651"/>
      <c r="H651"/>
      <c r="I651"/>
      <c r="J651" s="294"/>
      <c r="K651" s="294"/>
      <c r="L651"/>
      <c r="M651"/>
      <c r="N651" s="294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/>
      <c r="AB651"/>
      <c r="AC651"/>
      <c r="AD651"/>
      <c r="AE651"/>
      <c r="AF651"/>
      <c r="AG651"/>
      <c r="AH651"/>
      <c r="AI651"/>
      <c r="AJ651"/>
      <c r="AK651"/>
    </row>
    <row r="652" spans="1:37" s="122" customFormat="1">
      <c r="A652"/>
      <c r="B652"/>
      <c r="C652" s="5"/>
      <c r="D652"/>
      <c r="E652"/>
      <c r="F652" s="5"/>
      <c r="G652"/>
      <c r="H652"/>
      <c r="I652"/>
      <c r="J652" s="294"/>
      <c r="K652" s="294"/>
      <c r="L652"/>
      <c r="M652"/>
      <c r="N652" s="294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/>
      <c r="AB652"/>
      <c r="AC652"/>
      <c r="AD652"/>
      <c r="AE652"/>
      <c r="AF652"/>
      <c r="AG652"/>
      <c r="AH652"/>
      <c r="AI652"/>
      <c r="AJ652"/>
      <c r="AK652"/>
    </row>
    <row r="653" spans="1:37" s="122" customFormat="1">
      <c r="A653"/>
      <c r="B653"/>
      <c r="C653" s="5"/>
      <c r="D653"/>
      <c r="E653"/>
      <c r="F653" s="5"/>
      <c r="G653"/>
      <c r="H653"/>
      <c r="I653"/>
      <c r="J653" s="294"/>
      <c r="K653" s="294"/>
      <c r="L653"/>
      <c r="M653"/>
      <c r="N653" s="294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/>
      <c r="AB653"/>
      <c r="AC653"/>
      <c r="AD653"/>
      <c r="AE653"/>
      <c r="AF653"/>
      <c r="AG653"/>
      <c r="AH653"/>
      <c r="AI653"/>
      <c r="AJ653"/>
      <c r="AK653"/>
    </row>
    <row r="654" spans="1:37" s="122" customFormat="1">
      <c r="A654"/>
      <c r="B654"/>
      <c r="C654" s="5"/>
      <c r="D654"/>
      <c r="E654"/>
      <c r="F654" s="5"/>
      <c r="G654"/>
      <c r="H654"/>
      <c r="I654"/>
      <c r="J654" s="294"/>
      <c r="K654" s="294"/>
      <c r="L654"/>
      <c r="M654"/>
      <c r="N654" s="294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/>
      <c r="AB654"/>
      <c r="AC654"/>
      <c r="AD654"/>
      <c r="AE654"/>
      <c r="AF654"/>
      <c r="AG654"/>
      <c r="AH654"/>
      <c r="AI654"/>
      <c r="AJ654"/>
      <c r="AK654"/>
    </row>
    <row r="655" spans="1:37" s="122" customFormat="1">
      <c r="A655"/>
      <c r="B655"/>
      <c r="C655" s="5"/>
      <c r="D655"/>
      <c r="E655"/>
      <c r="F655" s="5"/>
      <c r="G655"/>
      <c r="H655"/>
      <c r="I655"/>
      <c r="J655" s="294"/>
      <c r="K655" s="294"/>
      <c r="L655"/>
      <c r="M655"/>
      <c r="N655" s="294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/>
      <c r="AB655"/>
      <c r="AC655"/>
      <c r="AD655"/>
      <c r="AE655"/>
      <c r="AF655"/>
      <c r="AG655"/>
      <c r="AH655"/>
      <c r="AI655"/>
      <c r="AJ655"/>
      <c r="AK655"/>
    </row>
    <row r="656" spans="1:37" s="122" customFormat="1">
      <c r="A656"/>
      <c r="B656"/>
      <c r="C656" s="5"/>
      <c r="D656"/>
      <c r="E656"/>
      <c r="F656" s="5"/>
      <c r="G656"/>
      <c r="H656"/>
      <c r="I656"/>
      <c r="J656" s="294"/>
      <c r="K656" s="294"/>
      <c r="L656"/>
      <c r="M656"/>
      <c r="N656" s="294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/>
      <c r="AB656"/>
      <c r="AC656"/>
      <c r="AD656"/>
      <c r="AE656"/>
      <c r="AF656"/>
      <c r="AG656"/>
      <c r="AH656"/>
      <c r="AI656"/>
      <c r="AJ656"/>
      <c r="AK656"/>
    </row>
    <row r="657" spans="1:37" s="122" customFormat="1">
      <c r="A657"/>
      <c r="B657"/>
      <c r="C657" s="5"/>
      <c r="D657"/>
      <c r="E657"/>
      <c r="F657" s="5"/>
      <c r="G657"/>
      <c r="H657"/>
      <c r="I657"/>
      <c r="J657" s="294"/>
      <c r="K657" s="294"/>
      <c r="L657"/>
      <c r="M657"/>
      <c r="N657" s="294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/>
      <c r="AB657"/>
      <c r="AC657"/>
      <c r="AD657"/>
      <c r="AE657"/>
      <c r="AF657"/>
      <c r="AG657"/>
      <c r="AH657"/>
      <c r="AI657"/>
      <c r="AJ657"/>
      <c r="AK657"/>
    </row>
    <row r="658" spans="1:37" s="122" customFormat="1">
      <c r="A658"/>
      <c r="B658"/>
      <c r="C658" s="5"/>
      <c r="D658"/>
      <c r="E658"/>
      <c r="F658" s="5"/>
      <c r="G658"/>
      <c r="H658"/>
      <c r="I658"/>
      <c r="J658" s="294"/>
      <c r="K658" s="294"/>
      <c r="L658"/>
      <c r="M658"/>
      <c r="N658" s="294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/>
      <c r="AB658"/>
      <c r="AC658"/>
      <c r="AD658"/>
      <c r="AE658"/>
      <c r="AF658"/>
      <c r="AG658"/>
      <c r="AH658"/>
      <c r="AI658"/>
      <c r="AJ658"/>
      <c r="AK658"/>
    </row>
    <row r="659" spans="1:37" s="122" customFormat="1">
      <c r="A659"/>
      <c r="B659"/>
      <c r="C659" s="5"/>
      <c r="D659"/>
      <c r="E659"/>
      <c r="F659" s="5"/>
      <c r="G659"/>
      <c r="H659"/>
      <c r="I659"/>
      <c r="J659" s="294"/>
      <c r="K659" s="294"/>
      <c r="L659"/>
      <c r="M659"/>
      <c r="N659" s="294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/>
      <c r="AB659"/>
      <c r="AC659"/>
      <c r="AD659"/>
      <c r="AE659"/>
      <c r="AF659"/>
      <c r="AG659"/>
      <c r="AH659"/>
      <c r="AI659"/>
      <c r="AJ659"/>
      <c r="AK659"/>
    </row>
    <row r="660" spans="1:37" s="122" customFormat="1">
      <c r="A660"/>
      <c r="B660"/>
      <c r="C660" s="5"/>
      <c r="D660"/>
      <c r="E660"/>
      <c r="F660" s="5"/>
      <c r="G660"/>
      <c r="H660"/>
      <c r="I660"/>
      <c r="J660" s="294"/>
      <c r="K660" s="294"/>
      <c r="L660"/>
      <c r="M660"/>
      <c r="N660" s="294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/>
      <c r="AB660"/>
      <c r="AC660"/>
      <c r="AD660"/>
      <c r="AE660"/>
      <c r="AF660"/>
      <c r="AG660"/>
      <c r="AH660"/>
      <c r="AI660"/>
      <c r="AJ660"/>
      <c r="AK660"/>
    </row>
    <row r="661" spans="1:37" s="122" customFormat="1">
      <c r="A661"/>
      <c r="B661"/>
      <c r="C661" s="5"/>
      <c r="D661"/>
      <c r="E661"/>
      <c r="F661" s="5"/>
      <c r="G661"/>
      <c r="H661"/>
      <c r="I661"/>
      <c r="J661" s="294"/>
      <c r="K661" s="294"/>
      <c r="L661"/>
      <c r="M661"/>
      <c r="N661" s="294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/>
      <c r="AB661"/>
      <c r="AC661"/>
      <c r="AD661"/>
      <c r="AE661"/>
      <c r="AF661"/>
      <c r="AG661"/>
      <c r="AH661"/>
      <c r="AI661"/>
      <c r="AJ661"/>
      <c r="AK661"/>
    </row>
    <row r="662" spans="1:37" s="122" customFormat="1">
      <c r="A662"/>
      <c r="B662"/>
      <c r="C662" s="5"/>
      <c r="D662"/>
      <c r="E662"/>
      <c r="F662" s="5"/>
      <c r="G662"/>
      <c r="H662"/>
      <c r="I662"/>
      <c r="J662" s="294"/>
      <c r="K662" s="294"/>
      <c r="L662"/>
      <c r="M662"/>
      <c r="N662" s="294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/>
      <c r="AB662"/>
      <c r="AC662"/>
      <c r="AD662"/>
      <c r="AE662"/>
      <c r="AF662"/>
      <c r="AG662"/>
      <c r="AH662"/>
      <c r="AI662"/>
      <c r="AJ662"/>
      <c r="AK662"/>
    </row>
    <row r="663" spans="1:37" s="122" customFormat="1">
      <c r="A663"/>
      <c r="B663"/>
      <c r="C663" s="5"/>
      <c r="D663"/>
      <c r="E663"/>
      <c r="F663" s="5"/>
      <c r="G663"/>
      <c r="H663"/>
      <c r="I663"/>
      <c r="J663" s="294"/>
      <c r="K663" s="294"/>
      <c r="L663"/>
      <c r="M663"/>
      <c r="N663" s="294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/>
      <c r="AB663"/>
      <c r="AC663"/>
      <c r="AD663"/>
      <c r="AE663"/>
      <c r="AF663"/>
      <c r="AG663"/>
      <c r="AH663"/>
      <c r="AI663"/>
      <c r="AJ663"/>
      <c r="AK663"/>
    </row>
    <row r="664" spans="1:37" s="122" customFormat="1">
      <c r="A664"/>
      <c r="B664"/>
      <c r="C664" s="5"/>
      <c r="D664"/>
      <c r="E664"/>
      <c r="F664" s="5"/>
      <c r="G664"/>
      <c r="H664"/>
      <c r="I664"/>
      <c r="J664" s="294"/>
      <c r="K664" s="294"/>
      <c r="L664"/>
      <c r="M664"/>
      <c r="N664" s="294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/>
      <c r="AB664"/>
      <c r="AC664"/>
      <c r="AD664"/>
      <c r="AE664"/>
      <c r="AF664"/>
      <c r="AG664"/>
      <c r="AH664"/>
      <c r="AI664"/>
      <c r="AJ664"/>
      <c r="AK664"/>
    </row>
    <row r="665" spans="1:37" s="122" customFormat="1">
      <c r="A665"/>
      <c r="B665"/>
      <c r="C665" s="5"/>
      <c r="D665"/>
      <c r="E665"/>
      <c r="F665" s="5"/>
      <c r="G665"/>
      <c r="H665"/>
      <c r="I665"/>
      <c r="J665" s="294"/>
      <c r="K665" s="294"/>
      <c r="L665"/>
      <c r="M665"/>
      <c r="N665" s="294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/>
      <c r="AB665"/>
      <c r="AC665"/>
      <c r="AD665"/>
      <c r="AE665"/>
      <c r="AF665"/>
      <c r="AG665"/>
      <c r="AH665"/>
      <c r="AI665"/>
      <c r="AJ665"/>
      <c r="AK665"/>
    </row>
    <row r="666" spans="1:37" s="122" customFormat="1">
      <c r="A666"/>
      <c r="B666"/>
      <c r="C666" s="5"/>
      <c r="D666"/>
      <c r="E666"/>
      <c r="F666" s="5"/>
      <c r="G666"/>
      <c r="H666"/>
      <c r="I666"/>
      <c r="J666" s="294"/>
      <c r="K666" s="294"/>
      <c r="L666"/>
      <c r="M666"/>
      <c r="N666" s="294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/>
      <c r="AB666"/>
      <c r="AC666"/>
      <c r="AD666"/>
      <c r="AE666"/>
      <c r="AF666"/>
      <c r="AG666"/>
      <c r="AH666"/>
      <c r="AI666"/>
      <c r="AJ666"/>
      <c r="AK666"/>
    </row>
    <row r="667" spans="1:37" s="122" customFormat="1">
      <c r="A667"/>
      <c r="B667"/>
      <c r="C667" s="5"/>
      <c r="D667"/>
      <c r="E667"/>
      <c r="F667" s="5"/>
      <c r="G667"/>
      <c r="H667"/>
      <c r="I667"/>
      <c r="J667" s="294"/>
      <c r="K667" s="294"/>
      <c r="L667"/>
      <c r="M667"/>
      <c r="N667" s="294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/>
      <c r="AB667"/>
      <c r="AC667"/>
      <c r="AD667"/>
      <c r="AE667"/>
      <c r="AF667"/>
      <c r="AG667"/>
      <c r="AH667"/>
      <c r="AI667"/>
      <c r="AJ667"/>
      <c r="AK667"/>
    </row>
    <row r="668" spans="1:37" s="122" customFormat="1">
      <c r="A668"/>
      <c r="B668"/>
      <c r="C668" s="5"/>
      <c r="D668"/>
      <c r="E668"/>
      <c r="F668" s="5"/>
      <c r="G668"/>
      <c r="H668"/>
      <c r="I668"/>
      <c r="J668" s="294"/>
      <c r="K668" s="294"/>
      <c r="L668"/>
      <c r="M668"/>
      <c r="N668" s="294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/>
      <c r="AB668"/>
      <c r="AC668"/>
      <c r="AD668"/>
      <c r="AE668"/>
      <c r="AF668"/>
      <c r="AG668"/>
      <c r="AH668"/>
      <c r="AI668"/>
      <c r="AJ668"/>
      <c r="AK668"/>
    </row>
    <row r="669" spans="1:37" s="122" customFormat="1">
      <c r="A669"/>
      <c r="B669"/>
      <c r="C669" s="5"/>
      <c r="D669"/>
      <c r="E669"/>
      <c r="F669" s="5"/>
      <c r="G669"/>
      <c r="H669"/>
      <c r="I669"/>
      <c r="J669" s="294"/>
      <c r="K669" s="294"/>
      <c r="L669"/>
      <c r="M669"/>
      <c r="N669" s="294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/>
      <c r="AB669"/>
      <c r="AC669"/>
      <c r="AD669"/>
      <c r="AE669"/>
      <c r="AF669"/>
      <c r="AG669"/>
      <c r="AH669"/>
      <c r="AI669"/>
      <c r="AJ669"/>
      <c r="AK669"/>
    </row>
    <row r="670" spans="1:37" s="122" customFormat="1">
      <c r="A670"/>
      <c r="B670"/>
      <c r="C670" s="5"/>
      <c r="D670"/>
      <c r="E670"/>
      <c r="F670" s="5"/>
      <c r="G670"/>
      <c r="H670"/>
      <c r="I670"/>
      <c r="J670" s="294"/>
      <c r="K670" s="294"/>
      <c r="L670"/>
      <c r="M670"/>
      <c r="N670" s="294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/>
      <c r="AB670"/>
      <c r="AC670"/>
      <c r="AD670"/>
      <c r="AE670"/>
      <c r="AF670"/>
      <c r="AG670"/>
      <c r="AH670"/>
      <c r="AI670"/>
      <c r="AJ670"/>
      <c r="AK670"/>
    </row>
  </sheetData>
  <autoFilter ref="A2:M108" xr:uid="{00000000-0009-0000-0000-000010000000}"/>
  <mergeCells count="25">
    <mergeCell ref="L102:M102"/>
    <mergeCell ref="L103:L108"/>
    <mergeCell ref="F2:F3"/>
    <mergeCell ref="M2:M3"/>
    <mergeCell ref="L94:M94"/>
    <mergeCell ref="L95:M95"/>
    <mergeCell ref="A94:I94"/>
    <mergeCell ref="L96:M96"/>
    <mergeCell ref="L97:M97"/>
    <mergeCell ref="L98:M98"/>
    <mergeCell ref="L99:M99"/>
    <mergeCell ref="L100:M100"/>
    <mergeCell ref="L101:M101"/>
    <mergeCell ref="A2:A3"/>
    <mergeCell ref="B2:B3"/>
    <mergeCell ref="C2:C3"/>
    <mergeCell ref="D2:D3"/>
    <mergeCell ref="E2:E3"/>
    <mergeCell ref="AA2:AA3"/>
    <mergeCell ref="G2:G3"/>
    <mergeCell ref="H2:H3"/>
    <mergeCell ref="I2:I3"/>
    <mergeCell ref="J2:J3"/>
    <mergeCell ref="K2:K3"/>
    <mergeCell ref="L2:L3"/>
  </mergeCells>
  <phoneticPr fontId="19" type="noConversion"/>
  <conditionalFormatting sqref="N3:Y3">
    <cfRule type="containsText" dxfId="4884" priority="190" operator="containsText" text="日">
      <formula>NOT(ISERROR(SEARCH("日",N3)))</formula>
    </cfRule>
    <cfRule type="containsText" dxfId="4883" priority="191" operator="containsText" text="六">
      <formula>NOT(ISERROR(SEARCH("六",N3)))</formula>
    </cfRule>
  </conditionalFormatting>
  <conditionalFormatting sqref="N94:Y94">
    <cfRule type="containsText" dxfId="4882" priority="186" operator="containsText" text="日">
      <formula>NOT(ISERROR(SEARCH("日",N94)))</formula>
    </cfRule>
    <cfRule type="containsText" dxfId="4881" priority="187" operator="containsText" text="六">
      <formula>NOT(ISERROR(SEARCH("六",N94)))</formula>
    </cfRule>
  </conditionalFormatting>
  <conditionalFormatting sqref="N102:Y102">
    <cfRule type="cellIs" dxfId="4880" priority="173" operator="greaterThan">
      <formula>0</formula>
    </cfRule>
  </conditionalFormatting>
  <conditionalFormatting sqref="G92:G93 G44:G55 G64:G84 G4:G42">
    <cfRule type="cellIs" dxfId="4879" priority="179" operator="equal">
      <formula>"重要不紧急"</formula>
    </cfRule>
    <cfRule type="cellIs" dxfId="4878" priority="180" operator="equal">
      <formula>"重要且紧急"</formula>
    </cfRule>
    <cfRule type="cellIs" dxfId="4877" priority="181" operator="equal">
      <formula>"紧急不重要"</formula>
    </cfRule>
  </conditionalFormatting>
  <conditionalFormatting sqref="L92:L93 L4:L42 L44:L55 L64:L84">
    <cfRule type="containsText" dxfId="4876" priority="182" operator="containsText" text="进行中">
      <formula>NOT(ISERROR(SEARCH("进行中",L4)))</formula>
    </cfRule>
    <cfRule type="containsText" dxfId="4875" priority="183" operator="containsText" text="延迟">
      <formula>NOT(ISERROR(SEARCH("延迟",L4)))</formula>
    </cfRule>
    <cfRule type="containsText" dxfId="4874" priority="184" operator="containsText" text="已完成">
      <formula>NOT(ISERROR(SEARCH("已完成",L4)))</formula>
    </cfRule>
    <cfRule type="containsText" dxfId="4873" priority="185" operator="containsText" text="已中止">
      <formula>NOT(ISERROR(SEARCH("已中止",L4)))</formula>
    </cfRule>
  </conditionalFormatting>
  <conditionalFormatting sqref="M92:M93 M50:M55">
    <cfRule type="dataBar" priority="17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{F54001A3-BD79-4390-B1EC-4D9E828E381E}</x14:id>
        </ext>
      </extLst>
    </cfRule>
    <cfRule type="dataBar" priority="17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{5F461DCD-1F66-465C-A4B0-873429D57709}</x14:id>
        </ext>
      </extLst>
    </cfRule>
  </conditionalFormatting>
  <conditionalFormatting sqref="A92:A93 F64:J67 N67:Y67 N25:Y42 A42 A35:A40 A44:A55 C35:J42 F69:J84 A64:A84 AA64:AA84 M43 E65:E84 C44:J55 N69:Y84 M80:M86 N5:Y23 G5:J23 A5:A21 L80:L84 AA5:AA23 AA44:AA55 AA25:AA42 AA92:AA93 L64:Y66 L92:Y93 L5:M42 L44:Y55 L67:M79 C5:F21 C64:C84 C92:J93">
    <cfRule type="expression" dxfId="4872" priority="176">
      <formula>CELL("row")=ROW()</formula>
    </cfRule>
    <cfRule type="expression" dxfId="4871" priority="177">
      <formula>$A5&lt;&gt;""</formula>
    </cfRule>
  </conditionalFormatting>
  <conditionalFormatting sqref="N92:Y93 N25:Y42 N44:Y55 N64:Y84 N4:Y23 AA64:AA84">
    <cfRule type="cellIs" dxfId="4870" priority="178" operator="greaterThan">
      <formula>0</formula>
    </cfRule>
  </conditionalFormatting>
  <conditionalFormatting sqref="J95:K102">
    <cfRule type="expression" dxfId="4869" priority="171">
      <formula>CELL("row")=ROW()</formula>
    </cfRule>
    <cfRule type="expression" dxfId="4868" priority="172">
      <formula>$A95&lt;&gt;""</formula>
    </cfRule>
  </conditionalFormatting>
  <conditionalFormatting sqref="N95:Y101">
    <cfRule type="cellIs" dxfId="4867" priority="188" operator="greaterThanOrEqual">
      <formula>8</formula>
    </cfRule>
    <cfRule type="cellIs" dxfId="4866" priority="189" operator="between">
      <formula>0.01</formula>
      <formula>7.99</formula>
    </cfRule>
  </conditionalFormatting>
  <conditionalFormatting sqref="N671:Y1048576 O518:Y670 P405:Y517 Q393:Y404 R323:Y392 S219:Y322 T197:Y218 U150:Y196 V138:Y149 W126:Y137 X114:Y125 Y110:Y113">
    <cfRule type="cellIs" dxfId="4865" priority="192" operator="between">
      <formula>6</formula>
      <formula>24</formula>
    </cfRule>
    <cfRule type="cellIs" dxfId="4864" priority="193" operator="between">
      <formula>4</formula>
      <formula>6</formula>
    </cfRule>
    <cfRule type="cellIs" dxfId="4863" priority="194" operator="between">
      <formula>0.01</formula>
      <formula>3</formula>
    </cfRule>
  </conditionalFormatting>
  <conditionalFormatting sqref="N103:Y108">
    <cfRule type="cellIs" dxfId="4862" priority="170" operator="greaterThan">
      <formula>0</formula>
    </cfRule>
  </conditionalFormatting>
  <conditionalFormatting sqref="D65:D68 D71:D84">
    <cfRule type="expression" dxfId="4861" priority="87">
      <formula>$A65&lt;&gt;""</formula>
    </cfRule>
  </conditionalFormatting>
  <conditionalFormatting sqref="D65:D68 D71:D84">
    <cfRule type="expression" dxfId="4860" priority="195">
      <formula>CELL("row")=ROW()</formula>
    </cfRule>
  </conditionalFormatting>
  <conditionalFormatting sqref="G87:G91 G57:G59">
    <cfRule type="cellIs" dxfId="4859" priority="157" operator="equal">
      <formula>"重要不紧急"</formula>
    </cfRule>
    <cfRule type="cellIs" dxfId="4858" priority="158" operator="equal">
      <formula>"重要且紧急"</formula>
    </cfRule>
    <cfRule type="cellIs" dxfId="4857" priority="159" operator="equal">
      <formula>"紧急不重要"</formula>
    </cfRule>
  </conditionalFormatting>
  <conditionalFormatting sqref="L57:L59 L87:L91">
    <cfRule type="containsText" dxfId="4856" priority="160" operator="containsText" text="进行中">
      <formula>NOT(ISERROR(SEARCH("进行中",L57)))</formula>
    </cfRule>
    <cfRule type="containsText" dxfId="4855" priority="161" operator="containsText" text="延迟">
      <formula>NOT(ISERROR(SEARCH("延迟",L57)))</formula>
    </cfRule>
    <cfRule type="containsText" dxfId="4854" priority="162" operator="containsText" text="已完成">
      <formula>NOT(ISERROR(SEARCH("已完成",L57)))</formula>
    </cfRule>
    <cfRule type="containsText" dxfId="4853" priority="163" operator="containsText" text="已中止">
      <formula>NOT(ISERROR(SEARCH("已中止",L57)))</formula>
    </cfRule>
  </conditionalFormatting>
  <conditionalFormatting sqref="A57 C58:J59 I60 A88:A91 C57:I57 M60 AA58:AA59 AA87:AA91 L58:Y59 L87:Y91 C87:J91">
    <cfRule type="expression" dxfId="4852" priority="154">
      <formula>CELL("row")=ROW()</formula>
    </cfRule>
    <cfRule type="expression" dxfId="4851" priority="155">
      <formula>$A57&lt;&gt;""</formula>
    </cfRule>
  </conditionalFormatting>
  <conditionalFormatting sqref="N87:Y91 N57:Y59 AA58:AA59">
    <cfRule type="cellIs" dxfId="4850" priority="156" operator="greaterThan">
      <formula>0</formula>
    </cfRule>
  </conditionalFormatting>
  <conditionalFormatting sqref="M87:M91 M57">
    <cfRule type="dataBar" priority="1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{7FD81494-62D0-4664-B5DA-293EB7DA0886}</x14:id>
        </ext>
      </extLst>
    </cfRule>
    <cfRule type="dataBar" priority="1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{485010CF-AB07-452C-BD30-2CE817595974}</x14:id>
        </ext>
      </extLst>
    </cfRule>
  </conditionalFormatting>
  <conditionalFormatting sqref="A58">
    <cfRule type="expression" dxfId="4849" priority="153">
      <formula>MOD(ROW(),2)=1</formula>
    </cfRule>
  </conditionalFormatting>
  <conditionalFormatting sqref="A59">
    <cfRule type="expression" dxfId="4848" priority="152">
      <formula>MOD(ROW(),2)=1</formula>
    </cfRule>
  </conditionalFormatting>
  <conditionalFormatting sqref="M58:M60">
    <cfRule type="dataBar" priority="16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{3509A86B-17B8-4844-97A5-1B57116EF4EC}</x14:id>
        </ext>
      </extLst>
    </cfRule>
    <cfRule type="dataBar" priority="1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{541E529E-81EA-49D5-94EC-AA41DFB0E854}</x14:id>
        </ext>
      </extLst>
    </cfRule>
  </conditionalFormatting>
  <conditionalFormatting sqref="J57 AA57 L57:Y57">
    <cfRule type="expression" dxfId="4847" priority="168">
      <formula>CELL("row")=ROW()</formula>
    </cfRule>
    <cfRule type="expression" dxfId="4846" priority="169">
      <formula>#REF!&lt;&gt;""</formula>
    </cfRule>
  </conditionalFormatting>
  <conditionalFormatting sqref="G60">
    <cfRule type="cellIs" dxfId="4845" priority="145" operator="equal">
      <formula>"重要不紧急"</formula>
    </cfRule>
    <cfRule type="cellIs" dxfId="4844" priority="146" operator="equal">
      <formula>"重要且紧急"</formula>
    </cfRule>
    <cfRule type="cellIs" dxfId="4843" priority="147" operator="equal">
      <formula>"紧急不重要"</formula>
    </cfRule>
  </conditionalFormatting>
  <conditionalFormatting sqref="L60">
    <cfRule type="containsText" dxfId="4842" priority="148" operator="containsText" text="进行中">
      <formula>NOT(ISERROR(SEARCH("进行中",L60)))</formula>
    </cfRule>
    <cfRule type="containsText" dxfId="4841" priority="149" operator="containsText" text="延迟">
      <formula>NOT(ISERROR(SEARCH("延迟",L60)))</formula>
    </cfRule>
    <cfRule type="containsText" dxfId="4840" priority="150" operator="containsText" text="已完成">
      <formula>NOT(ISERROR(SEARCH("已完成",L60)))</formula>
    </cfRule>
    <cfRule type="containsText" dxfId="4839" priority="151" operator="containsText" text="已中止">
      <formula>NOT(ISERROR(SEARCH("已中止",L60)))</formula>
    </cfRule>
  </conditionalFormatting>
  <conditionalFormatting sqref="H60 J60 N60:Y60 L60">
    <cfRule type="expression" dxfId="4838" priority="142">
      <formula>CELL("row")=ROW()</formula>
    </cfRule>
    <cfRule type="expression" dxfId="4837" priority="143">
      <formula>$A60&lt;&gt;""</formula>
    </cfRule>
  </conditionalFormatting>
  <conditionalFormatting sqref="N60:Y60">
    <cfRule type="cellIs" dxfId="4836" priority="144" operator="greaterThan">
      <formula>0</formula>
    </cfRule>
  </conditionalFormatting>
  <conditionalFormatting sqref="C60:G60">
    <cfRule type="expression" dxfId="4835" priority="140">
      <formula>CELL("row")=ROW()</formula>
    </cfRule>
    <cfRule type="expression" dxfId="4834" priority="141">
      <formula>$A60&lt;&gt;""</formula>
    </cfRule>
  </conditionalFormatting>
  <conditionalFormatting sqref="A60">
    <cfRule type="expression" dxfId="4833" priority="139">
      <formula>MOD(ROW(),2)=1</formula>
    </cfRule>
  </conditionalFormatting>
  <conditionalFormatting sqref="AA60">
    <cfRule type="expression" dxfId="4832" priority="136">
      <formula>CELL("row")=ROW()</formula>
    </cfRule>
    <cfRule type="expression" dxfId="4831" priority="137">
      <formula>$A60&lt;&gt;""</formula>
    </cfRule>
  </conditionalFormatting>
  <conditionalFormatting sqref="AA60">
    <cfRule type="cellIs" dxfId="4830" priority="138" operator="greaterThan">
      <formula>0</formula>
    </cfRule>
  </conditionalFormatting>
  <conditionalFormatting sqref="G61:G62">
    <cfRule type="cellIs" dxfId="4829" priority="129" operator="equal">
      <formula>"重要不紧急"</formula>
    </cfRule>
    <cfRule type="cellIs" dxfId="4828" priority="130" operator="equal">
      <formula>"重要且紧急"</formula>
    </cfRule>
    <cfRule type="cellIs" dxfId="4827" priority="131" operator="equal">
      <formula>"紧急不重要"</formula>
    </cfRule>
  </conditionalFormatting>
  <conditionalFormatting sqref="L61:L63">
    <cfRule type="containsText" dxfId="4826" priority="132" operator="containsText" text="进行中">
      <formula>NOT(ISERROR(SEARCH("进行中",L61)))</formula>
    </cfRule>
    <cfRule type="containsText" dxfId="4825" priority="133" operator="containsText" text="延迟">
      <formula>NOT(ISERROR(SEARCH("延迟",L61)))</formula>
    </cfRule>
    <cfRule type="containsText" dxfId="4824" priority="134" operator="containsText" text="已完成">
      <formula>NOT(ISERROR(SEARCH("已完成",L61)))</formula>
    </cfRule>
    <cfRule type="containsText" dxfId="4823" priority="135" operator="containsText" text="已中止">
      <formula>NOT(ISERROR(SEARCH("已中止",L61)))</formula>
    </cfRule>
  </conditionalFormatting>
  <conditionalFormatting sqref="A61:A62 F68:J68 C61:J62 N68:Y68 R69:V71 L61:Y62 L63">
    <cfRule type="expression" dxfId="4822" priority="126">
      <formula>CELL("row")=ROW()</formula>
    </cfRule>
    <cfRule type="expression" dxfId="4821" priority="127">
      <formula>$A61&lt;&gt;""</formula>
    </cfRule>
  </conditionalFormatting>
  <conditionalFormatting sqref="N61:Y62">
    <cfRule type="cellIs" dxfId="4820" priority="128" operator="greaterThan">
      <formula>0</formula>
    </cfRule>
  </conditionalFormatting>
  <conditionalFormatting sqref="E64">
    <cfRule type="expression" dxfId="4819" priority="122">
      <formula>CELL("row")=ROW()</formula>
    </cfRule>
    <cfRule type="expression" dxfId="4818" priority="123">
      <formula>$A64&lt;&gt;""</formula>
    </cfRule>
  </conditionalFormatting>
  <conditionalFormatting sqref="D64">
    <cfRule type="expression" dxfId="4817" priority="125">
      <formula>$A64&lt;&gt;""</formula>
    </cfRule>
  </conditionalFormatting>
  <conditionalFormatting sqref="D64">
    <cfRule type="expression" dxfId="4816" priority="124">
      <formula>CELL("row")=ROW()</formula>
    </cfRule>
  </conditionalFormatting>
  <conditionalFormatting sqref="AA61:AA62">
    <cfRule type="expression" dxfId="4815" priority="119">
      <formula>CELL("row")=ROW()</formula>
    </cfRule>
    <cfRule type="expression" dxfId="4814" priority="120">
      <formula>$A61&lt;&gt;""</formula>
    </cfRule>
  </conditionalFormatting>
  <conditionalFormatting sqref="AA61:AA62">
    <cfRule type="cellIs" dxfId="4813" priority="121" operator="greaterThan">
      <formula>0</formula>
    </cfRule>
  </conditionalFormatting>
  <conditionalFormatting sqref="A87">
    <cfRule type="expression" dxfId="4812" priority="118">
      <formula>MOD(ROW(),2)=1</formula>
    </cfRule>
  </conditionalFormatting>
  <conditionalFormatting sqref="G56">
    <cfRule type="cellIs" dxfId="4811" priority="109" operator="equal">
      <formula>"重要不紧急"</formula>
    </cfRule>
    <cfRule type="cellIs" dxfId="4810" priority="110" operator="equal">
      <formula>"重要且紧急"</formula>
    </cfRule>
    <cfRule type="cellIs" dxfId="4809" priority="111" operator="equal">
      <formula>"紧急不重要"</formula>
    </cfRule>
  </conditionalFormatting>
  <conditionalFormatting sqref="L56">
    <cfRule type="containsText" dxfId="4808" priority="112" operator="containsText" text="进行中">
      <formula>NOT(ISERROR(SEARCH("进行中",L56)))</formula>
    </cfRule>
    <cfRule type="containsText" dxfId="4807" priority="113" operator="containsText" text="延迟">
      <formula>NOT(ISERROR(SEARCH("延迟",L56)))</formula>
    </cfRule>
    <cfRule type="containsText" dxfId="4806" priority="114" operator="containsText" text="已完成">
      <formula>NOT(ISERROR(SEARCH("已完成",L56)))</formula>
    </cfRule>
    <cfRule type="containsText" dxfId="4805" priority="115" operator="containsText" text="已中止">
      <formula>NOT(ISERROR(SEARCH("已中止",L56)))</formula>
    </cfRule>
  </conditionalFormatting>
  <conditionalFormatting sqref="C56:J56 AA56 L56:Y56">
    <cfRule type="expression" dxfId="4804" priority="106">
      <formula>CELL("row")=ROW()</formula>
    </cfRule>
    <cfRule type="expression" dxfId="4803" priority="107">
      <formula>$A56&lt;&gt;""</formula>
    </cfRule>
  </conditionalFormatting>
  <conditionalFormatting sqref="N56:Y56 AA56">
    <cfRule type="cellIs" dxfId="4802" priority="108" operator="greaterThan">
      <formula>0</formula>
    </cfRule>
  </conditionalFormatting>
  <conditionalFormatting sqref="A56">
    <cfRule type="expression" dxfId="4801" priority="105">
      <formula>MOD(ROW(),2)=1</formula>
    </cfRule>
  </conditionalFormatting>
  <conditionalFormatting sqref="M56">
    <cfRule type="dataBar" priority="1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{14CDF617-E5D9-4EF9-AF47-706AC10F020A}</x14:id>
        </ext>
      </extLst>
    </cfRule>
    <cfRule type="dataBar" priority="1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{C7AEB783-B85B-496C-914F-878258DB6D34}</x14:id>
        </ext>
      </extLst>
    </cfRule>
  </conditionalFormatting>
  <conditionalFormatting sqref="G63">
    <cfRule type="cellIs" dxfId="4800" priority="96" operator="equal">
      <formula>"重要不紧急"</formula>
    </cfRule>
    <cfRule type="cellIs" dxfId="4799" priority="97" operator="equal">
      <formula>"重要且紧急"</formula>
    </cfRule>
    <cfRule type="cellIs" dxfId="4798" priority="98" operator="equal">
      <formula>"紧急不重要"</formula>
    </cfRule>
  </conditionalFormatting>
  <conditionalFormatting sqref="A63 M63:Y63 C63:J63">
    <cfRule type="expression" dxfId="4797" priority="93">
      <formula>CELL("row")=ROW()</formula>
    </cfRule>
    <cfRule type="expression" dxfId="4796" priority="94">
      <formula>$A63&lt;&gt;""</formula>
    </cfRule>
  </conditionalFormatting>
  <conditionalFormatting sqref="N63:Y63">
    <cfRule type="cellIs" dxfId="4795" priority="95" operator="greaterThan">
      <formula>0</formula>
    </cfRule>
  </conditionalFormatting>
  <conditionalFormatting sqref="M63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{734CE8FC-1F56-4261-82CA-9A6C61EA1A0E}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{42BD25C3-86A6-4906-A822-38CC5B352403}</x14:id>
        </ext>
      </extLst>
    </cfRule>
  </conditionalFormatting>
  <conditionalFormatting sqref="AA63">
    <cfRule type="expression" dxfId="4794" priority="90">
      <formula>CELL("row")=ROW()</formula>
    </cfRule>
    <cfRule type="expression" dxfId="4793" priority="91">
      <formula>$A63&lt;&gt;""</formula>
    </cfRule>
  </conditionalFormatting>
  <conditionalFormatting sqref="AA63">
    <cfRule type="cellIs" dxfId="4792" priority="92" operator="greaterThan">
      <formula>0</formula>
    </cfRule>
  </conditionalFormatting>
  <conditionalFormatting sqref="D69:D70">
    <cfRule type="expression" dxfId="4791" priority="89">
      <formula>$A69&lt;&gt;""</formula>
    </cfRule>
  </conditionalFormatting>
  <conditionalFormatting sqref="D69:D70">
    <cfRule type="expression" dxfId="4790" priority="88">
      <formula>CELL("row")=ROW()</formula>
    </cfRule>
  </conditionalFormatting>
  <conditionalFormatting sqref="G27:J34 V24:Y24 G4:Y4 N24:T24 A23:A26 A33:A34 AA4 AA24 K5:K93 C24:J26 C33:F34 C23:F23">
    <cfRule type="expression" dxfId="4789" priority="84">
      <formula>CELL("row")=ROW()</formula>
    </cfRule>
    <cfRule type="expression" dxfId="4788" priority="85">
      <formula>$A4&lt;&gt;""</formula>
    </cfRule>
  </conditionalFormatting>
  <conditionalFormatting sqref="N24:T24 V24:Y24">
    <cfRule type="cellIs" dxfId="4787" priority="86" operator="greaterThan">
      <formula>0</formula>
    </cfRule>
  </conditionalFormatting>
  <conditionalFormatting sqref="A22">
    <cfRule type="expression" dxfId="4786" priority="72">
      <formula>CELL("row")=ROW()</formula>
    </cfRule>
    <cfRule type="expression" dxfId="4785" priority="73">
      <formula>$A22&lt;&gt;""</formula>
    </cfRule>
  </conditionalFormatting>
  <conditionalFormatting sqref="A4:F4 B5:B93">
    <cfRule type="expression" dxfId="4784" priority="82">
      <formula>CELL("row")=ROW()</formula>
    </cfRule>
    <cfRule type="expression" dxfId="4783" priority="83">
      <formula>$A4&lt;&gt;""</formula>
    </cfRule>
  </conditionalFormatting>
  <conditionalFormatting sqref="A27 C27:F27">
    <cfRule type="expression" dxfId="4782" priority="80">
      <formula>CELL("row")=ROW()</formula>
    </cfRule>
    <cfRule type="expression" dxfId="4781" priority="81">
      <formula>$A27&lt;&gt;""</formula>
    </cfRule>
  </conditionalFormatting>
  <conditionalFormatting sqref="A28:A32 F28:F32 C28:C32">
    <cfRule type="expression" dxfId="4780" priority="78">
      <formula>CELL("row")=ROW()</formula>
    </cfRule>
    <cfRule type="expression" dxfId="4779" priority="79">
      <formula>$A28&lt;&gt;""</formula>
    </cfRule>
  </conditionalFormatting>
  <conditionalFormatting sqref="D28:E32">
    <cfRule type="expression" dxfId="4778" priority="76">
      <formula>CELL("row")=ROW()</formula>
    </cfRule>
    <cfRule type="expression" dxfId="4777" priority="77">
      <formula>$A28&lt;&gt;""</formula>
    </cfRule>
  </conditionalFormatting>
  <conditionalFormatting sqref="C22:F22">
    <cfRule type="expression" dxfId="4776" priority="74">
      <formula>CELL("row")=ROW()</formula>
    </cfRule>
    <cfRule type="expression" dxfId="4775" priority="75">
      <formula>$A22&lt;&gt;""</formula>
    </cfRule>
  </conditionalFormatting>
  <conditionalFormatting sqref="D8:F9">
    <cfRule type="expression" dxfId="4774" priority="70">
      <formula>CELL("row")=ROW()</formula>
    </cfRule>
    <cfRule type="expression" dxfId="4773" priority="71">
      <formula>$A8&lt;&gt;""</formula>
    </cfRule>
  </conditionalFormatting>
  <conditionalFormatting sqref="A41">
    <cfRule type="expression" dxfId="4772" priority="69">
      <formula>MOD(ROW(),2)=1</formula>
    </cfRule>
  </conditionalFormatting>
  <conditionalFormatting sqref="G43">
    <cfRule type="cellIs" dxfId="4771" priority="62" operator="equal">
      <formula>"重要不紧急"</formula>
    </cfRule>
    <cfRule type="cellIs" dxfId="4770" priority="63" operator="equal">
      <formula>"重要且紧急"</formula>
    </cfRule>
    <cfRule type="cellIs" dxfId="4769" priority="64" operator="equal">
      <formula>"紧急不重要"</formula>
    </cfRule>
  </conditionalFormatting>
  <conditionalFormatting sqref="L43">
    <cfRule type="containsText" dxfId="4768" priority="65" operator="containsText" text="进行中">
      <formula>NOT(ISERROR(SEARCH("进行中",L43)))</formula>
    </cfRule>
    <cfRule type="containsText" dxfId="4767" priority="66" operator="containsText" text="延迟">
      <formula>NOT(ISERROR(SEARCH("延迟",L43)))</formula>
    </cfRule>
    <cfRule type="containsText" dxfId="4766" priority="67" operator="containsText" text="已完成">
      <formula>NOT(ISERROR(SEARCH("已完成",L43)))</formula>
    </cfRule>
    <cfRule type="containsText" dxfId="4765" priority="68" operator="containsText" text="已中止">
      <formula>NOT(ISERROR(SEARCH("已中止",L43)))</formula>
    </cfRule>
  </conditionalFormatting>
  <conditionalFormatting sqref="A43 C43:G43 J43 N43:Y43 AA43 L43">
    <cfRule type="expression" dxfId="4764" priority="59">
      <formula>CELL("row")=ROW()</formula>
    </cfRule>
    <cfRule type="expression" dxfId="4763" priority="60">
      <formula>$A43&lt;&gt;""</formula>
    </cfRule>
  </conditionalFormatting>
  <conditionalFormatting sqref="N43:Y43">
    <cfRule type="cellIs" dxfId="4762" priority="61" operator="greaterThan">
      <formula>0</formula>
    </cfRule>
  </conditionalFormatting>
  <conditionalFormatting sqref="M61:M62 M64:M86">
    <cfRule type="dataBar" priority="19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{D746D831-5E43-4C14-8047-D26516D0BF19}</x14:id>
        </ext>
      </extLst>
    </cfRule>
    <cfRule type="dataBar" priority="1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{93ECBFDC-47F8-49CB-8187-F39EA5C914D0}</x14:id>
        </ext>
      </extLst>
    </cfRule>
  </conditionalFormatting>
  <conditionalFormatting sqref="H43">
    <cfRule type="expression" dxfId="4761" priority="55">
      <formula>CELL("row")=ROW()</formula>
    </cfRule>
    <cfRule type="expression" dxfId="4760" priority="56">
      <formula>$A43&lt;&gt;""</formula>
    </cfRule>
  </conditionalFormatting>
  <conditionalFormatting sqref="I43">
    <cfRule type="expression" dxfId="4759" priority="53">
      <formula>CELL("row")=ROW()</formula>
    </cfRule>
    <cfRule type="expression" dxfId="4758" priority="54">
      <formula>$A43&lt;&gt;""</formula>
    </cfRule>
  </conditionalFormatting>
  <conditionalFormatting sqref="G85:G86">
    <cfRule type="cellIs" dxfId="4757" priority="45" operator="equal">
      <formula>"重要不紧急"</formula>
    </cfRule>
    <cfRule type="cellIs" dxfId="4756" priority="46" operator="equal">
      <formula>"重要且紧急"</formula>
    </cfRule>
    <cfRule type="cellIs" dxfId="4755" priority="47" operator="equal">
      <formula>"紧急不重要"</formula>
    </cfRule>
  </conditionalFormatting>
  <conditionalFormatting sqref="L85:L86">
    <cfRule type="containsText" dxfId="4754" priority="48" operator="containsText" text="进行中">
      <formula>NOT(ISERROR(SEARCH("进行中",L85)))</formula>
    </cfRule>
    <cfRule type="containsText" dxfId="4753" priority="49" operator="containsText" text="延迟">
      <formula>NOT(ISERROR(SEARCH("延迟",L85)))</formula>
    </cfRule>
    <cfRule type="containsText" dxfId="4752" priority="50" operator="containsText" text="已完成">
      <formula>NOT(ISERROR(SEARCH("已完成",L85)))</formula>
    </cfRule>
    <cfRule type="containsText" dxfId="4751" priority="51" operator="containsText" text="已中止">
      <formula>NOT(ISERROR(SEARCH("已中止",L85)))</formula>
    </cfRule>
  </conditionalFormatting>
  <conditionalFormatting sqref="A85:A86 E85:J86 N85:Y86 L85:L86 AA85:AA86 C85:C86">
    <cfRule type="expression" dxfId="4750" priority="42">
      <formula>CELL("row")=ROW()</formula>
    </cfRule>
    <cfRule type="expression" dxfId="4749" priority="43">
      <formula>$A85&lt;&gt;""</formula>
    </cfRule>
  </conditionalFormatting>
  <conditionalFormatting sqref="N85:Y86 AA85:AA86">
    <cfRule type="cellIs" dxfId="4748" priority="44" operator="greaterThan">
      <formula>0</formula>
    </cfRule>
  </conditionalFormatting>
  <conditionalFormatting sqref="D85:D86">
    <cfRule type="expression" dxfId="4747" priority="41">
      <formula>$A85&lt;&gt;""</formula>
    </cfRule>
  </conditionalFormatting>
  <conditionalFormatting sqref="D85:D86">
    <cfRule type="expression" dxfId="4746" priority="52">
      <formula>CELL("row")=ROW()</formula>
    </cfRule>
  </conditionalFormatting>
  <conditionalFormatting sqref="M4:M49">
    <cfRule type="dataBar" priority="1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{EF4489C8-2EF9-46B9-BC8A-2F1EF8810C2F}</x14:id>
        </ext>
      </extLst>
    </cfRule>
    <cfRule type="dataBar" priority="1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{234067CB-849A-4157-BDAC-6C571DD17E42}</x14:id>
        </ext>
      </extLst>
    </cfRule>
  </conditionalFormatting>
  <conditionalFormatting sqref="Z3">
    <cfRule type="containsText" dxfId="4745" priority="36" operator="containsText" text="日">
      <formula>NOT(ISERROR(SEARCH("日",Z3)))</formula>
    </cfRule>
    <cfRule type="containsText" dxfId="4744" priority="37" operator="containsText" text="六">
      <formula>NOT(ISERROR(SEARCH("六",Z3)))</formula>
    </cfRule>
  </conditionalFormatting>
  <conditionalFormatting sqref="Z94">
    <cfRule type="containsText" dxfId="4743" priority="32" operator="containsText" text="日">
      <formula>NOT(ISERROR(SEARCH("日",Z94)))</formula>
    </cfRule>
    <cfRule type="containsText" dxfId="4742" priority="33" operator="containsText" text="六">
      <formula>NOT(ISERROR(SEARCH("六",Z94)))</formula>
    </cfRule>
  </conditionalFormatting>
  <conditionalFormatting sqref="Z102">
    <cfRule type="cellIs" dxfId="4741" priority="28" operator="greaterThan">
      <formula>0</formula>
    </cfRule>
  </conditionalFormatting>
  <conditionalFormatting sqref="Z92:Z93 Z64:Z67 Z25:Z42 Z44:Z55 Z69:Z84 Z5:Z23">
    <cfRule type="expression" dxfId="4740" priority="29">
      <formula>CELL("row")=ROW()</formula>
    </cfRule>
    <cfRule type="expression" dxfId="4739" priority="30">
      <formula>$A5&lt;&gt;""</formula>
    </cfRule>
  </conditionalFormatting>
  <conditionalFormatting sqref="Z92:Z93 Z25:Z42 Z44:Z55 Z64:Z84 Z4:Z23">
    <cfRule type="cellIs" dxfId="4738" priority="31" operator="greaterThan">
      <formula>0</formula>
    </cfRule>
  </conditionalFormatting>
  <conditionalFormatting sqref="Z95:Z101">
    <cfRule type="cellIs" dxfId="4737" priority="34" operator="greaterThanOrEqual">
      <formula>8</formula>
    </cfRule>
    <cfRule type="cellIs" dxfId="4736" priority="35" operator="between">
      <formula>0.01</formula>
      <formula>7.99</formula>
    </cfRule>
  </conditionalFormatting>
  <conditionalFormatting sqref="Z110:Z1048576">
    <cfRule type="cellIs" dxfId="4735" priority="38" operator="between">
      <formula>6</formula>
      <formula>24</formula>
    </cfRule>
    <cfRule type="cellIs" dxfId="4734" priority="39" operator="between">
      <formula>4</formula>
      <formula>6</formula>
    </cfRule>
    <cfRule type="cellIs" dxfId="4733" priority="40" operator="between">
      <formula>0.01</formula>
      <formula>3</formula>
    </cfRule>
  </conditionalFormatting>
  <conditionalFormatting sqref="Z103:Z108">
    <cfRule type="cellIs" dxfId="4732" priority="27" operator="greaterThan">
      <formula>0</formula>
    </cfRule>
  </conditionalFormatting>
  <conditionalFormatting sqref="Z58:Z59 Z87:Z91">
    <cfRule type="expression" dxfId="4731" priority="22">
      <formula>CELL("row")=ROW()</formula>
    </cfRule>
    <cfRule type="expression" dxfId="4730" priority="23">
      <formula>$A58&lt;&gt;""</formula>
    </cfRule>
  </conditionalFormatting>
  <conditionalFormatting sqref="Z87:Z91 Z57:Z59">
    <cfRule type="cellIs" dxfId="4729" priority="24" operator="greaterThan">
      <formula>0</formula>
    </cfRule>
  </conditionalFormatting>
  <conditionalFormatting sqref="Z57">
    <cfRule type="expression" dxfId="4728" priority="25">
      <formula>CELL("row")=ROW()</formula>
    </cfRule>
    <cfRule type="expression" dxfId="4727" priority="26">
      <formula>#REF!&lt;&gt;""</formula>
    </cfRule>
  </conditionalFormatting>
  <conditionalFormatting sqref="Z60">
    <cfRule type="expression" dxfId="4726" priority="19">
      <formula>CELL("row")=ROW()</formula>
    </cfRule>
    <cfRule type="expression" dxfId="4725" priority="20">
      <formula>$A60&lt;&gt;""</formula>
    </cfRule>
  </conditionalFormatting>
  <conditionalFormatting sqref="Z60">
    <cfRule type="cellIs" dxfId="4724" priority="21" operator="greaterThan">
      <formula>0</formula>
    </cfRule>
  </conditionalFormatting>
  <conditionalFormatting sqref="Z61:Z62 Z68">
    <cfRule type="expression" dxfId="4723" priority="16">
      <formula>CELL("row")=ROW()</formula>
    </cfRule>
    <cfRule type="expression" dxfId="4722" priority="17">
      <formula>$A61&lt;&gt;""</formula>
    </cfRule>
  </conditionalFormatting>
  <conditionalFormatting sqref="Z61:Z62">
    <cfRule type="cellIs" dxfId="4721" priority="18" operator="greaterThan">
      <formula>0</formula>
    </cfRule>
  </conditionalFormatting>
  <conditionalFormatting sqref="Z56">
    <cfRule type="expression" dxfId="4720" priority="13">
      <formula>CELL("row")=ROW()</formula>
    </cfRule>
    <cfRule type="expression" dxfId="4719" priority="14">
      <formula>$A56&lt;&gt;""</formula>
    </cfRule>
  </conditionalFormatting>
  <conditionalFormatting sqref="Z56">
    <cfRule type="cellIs" dxfId="4718" priority="15" operator="greaterThan">
      <formula>0</formula>
    </cfRule>
  </conditionalFormatting>
  <conditionalFormatting sqref="Z63">
    <cfRule type="expression" dxfId="4717" priority="10">
      <formula>CELL("row")=ROW()</formula>
    </cfRule>
    <cfRule type="expression" dxfId="4716" priority="11">
      <formula>$A63&lt;&gt;""</formula>
    </cfRule>
  </conditionalFormatting>
  <conditionalFormatting sqref="Z63">
    <cfRule type="cellIs" dxfId="4715" priority="12" operator="greaterThan">
      <formula>0</formula>
    </cfRule>
  </conditionalFormatting>
  <conditionalFormatting sqref="Z24 Z4">
    <cfRule type="expression" dxfId="4714" priority="7">
      <formula>CELL("row")=ROW()</formula>
    </cfRule>
    <cfRule type="expression" dxfId="4713" priority="8">
      <formula>$A4&lt;&gt;""</formula>
    </cfRule>
  </conditionalFormatting>
  <conditionalFormatting sqref="Z24">
    <cfRule type="cellIs" dxfId="4712" priority="9" operator="greaterThan">
      <formula>0</formula>
    </cfRule>
  </conditionalFormatting>
  <conditionalFormatting sqref="Z43">
    <cfRule type="expression" dxfId="4711" priority="4">
      <formula>CELL("row")=ROW()</formula>
    </cfRule>
    <cfRule type="expression" dxfId="4710" priority="5">
      <formula>$A43&lt;&gt;""</formula>
    </cfRule>
  </conditionalFormatting>
  <conditionalFormatting sqref="Z43">
    <cfRule type="cellIs" dxfId="4709" priority="6" operator="greaterThan">
      <formula>0</formula>
    </cfRule>
  </conditionalFormatting>
  <conditionalFormatting sqref="Z85:Z86">
    <cfRule type="expression" dxfId="4708" priority="1">
      <formula>CELL("row")=ROW()</formula>
    </cfRule>
    <cfRule type="expression" dxfId="4707" priority="2">
      <formula>$A85&lt;&gt;""</formula>
    </cfRule>
  </conditionalFormatting>
  <conditionalFormatting sqref="Z85:Z86">
    <cfRule type="cellIs" dxfId="4706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4001A3-BD79-4390-B1EC-4D9E828E38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F461DCD-1F66-465C-A4B0-873429D577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M92:M93 M50:M55</xm:sqref>
        </x14:conditionalFormatting>
        <x14:conditionalFormatting xmlns:xm="http://schemas.microsoft.com/office/excel/2006/main">
          <x14:cfRule type="dataBar" id="{7FD81494-62D0-4664-B5DA-293EB7DA088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85010CF-AB07-452C-BD30-2CE8175959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M87:M91 M57</xm:sqref>
        </x14:conditionalFormatting>
        <x14:conditionalFormatting xmlns:xm="http://schemas.microsoft.com/office/excel/2006/main">
          <x14:cfRule type="dataBar" id="{3509A86B-17B8-4844-97A5-1B57116EF4E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41E529E-81EA-49D5-94EC-AA41DFB0E8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M58:M60</xm:sqref>
        </x14:conditionalFormatting>
        <x14:conditionalFormatting xmlns:xm="http://schemas.microsoft.com/office/excel/2006/main">
          <x14:cfRule type="dataBar" id="{14CDF617-E5D9-4EF9-AF47-706AC10F020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7AEB783-B85B-496C-914F-878258DB6D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M56</xm:sqref>
        </x14:conditionalFormatting>
        <x14:conditionalFormatting xmlns:xm="http://schemas.microsoft.com/office/excel/2006/main">
          <x14:cfRule type="dataBar" id="{734CE8FC-1F56-4261-82CA-9A6C61EA1A0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2BD25C3-86A6-4906-A822-38CC5B352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D746D831-5E43-4C14-8047-D26516D0BF1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3ECBFDC-47F8-49CB-8187-F39EA5C914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M61:M62 M64:M86</xm:sqref>
        </x14:conditionalFormatting>
        <x14:conditionalFormatting xmlns:xm="http://schemas.microsoft.com/office/excel/2006/main">
          <x14:cfRule type="dataBar" id="{EF4489C8-2EF9-46B9-BC8A-2F1EF8810C2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34067CB-849A-4157-BDAC-6C571DD17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M4:M49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000-000000000000}">
          <x14:formula1>
            <xm:f>'D:\Documents\WeChat Files\FastestSnail\Files\[backlog.xlsx]Data'!#REF!</xm:f>
          </x14:formula1>
          <xm:sqref>G4:G93</xm:sqref>
        </x14:dataValidation>
        <x14:dataValidation type="list" allowBlank="1" showInputMessage="1" showErrorMessage="1" xr:uid="{00000000-0002-0000-1000-000001000000}">
          <x14:formula1>
            <xm:f>Data!$I$2:$I$7</xm:f>
          </x14:formula1>
          <xm:sqref>L4:L93</xm:sqref>
        </x14:dataValidation>
        <x14:dataValidation type="list" allowBlank="1" showInputMessage="1" showErrorMessage="1" xr:uid="{00000000-0002-0000-1000-000002000000}">
          <x14:formula1>
            <xm:f>Data!$J$2:$J$11</xm:f>
          </x14:formula1>
          <xm:sqref>F4:F93</xm:sqref>
        </x14:dataValidation>
        <x14:dataValidation type="list" allowBlank="1" showInputMessage="1" showErrorMessage="1" xr:uid="{00000000-0002-0000-1000-000003000000}">
          <x14:formula1>
            <xm:f>Data!$A$2:$A$25</xm:f>
          </x14:formula1>
          <xm:sqref>D4:D93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R661"/>
  <sheetViews>
    <sheetView zoomScale="115" zoomScaleNormal="115" workbookViewId="0">
      <pane xSplit="6" ySplit="3" topLeftCell="G61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8.125" style="152" customWidth="1"/>
    <col min="6" max="6" width="8.25" style="5" customWidth="1"/>
    <col min="7" max="7" width="10" customWidth="1"/>
    <col min="8" max="8" width="9.625" customWidth="1"/>
    <col min="9" max="9" width="10.37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25" width="3.125" style="296" customWidth="1"/>
    <col min="26" max="27" width="3.125" style="296" hidden="1" customWidth="1"/>
    <col min="28" max="33" width="3.125" style="296" customWidth="1"/>
    <col min="34" max="34" width="37.75" style="294" customWidth="1"/>
    <col min="35" max="41" width="15.625" customWidth="1"/>
    <col min="42" max="43" width="19.875" customWidth="1"/>
    <col min="44" max="44" width="6.75" customWidth="1"/>
    <col min="45" max="45" width="8.25" customWidth="1"/>
    <col min="46" max="47" width="10.875" customWidth="1"/>
    <col min="48" max="48" width="5.25" customWidth="1"/>
  </cols>
  <sheetData>
    <row r="1" spans="1:44" s="1" customFormat="1">
      <c r="A1" s="6" t="s">
        <v>186</v>
      </c>
      <c r="B1" s="7" t="s">
        <v>985</v>
      </c>
      <c r="C1" s="8"/>
      <c r="D1" s="7"/>
      <c r="E1" s="158"/>
      <c r="F1" s="9"/>
      <c r="G1" s="6" t="s">
        <v>69</v>
      </c>
      <c r="H1" s="10">
        <v>42968</v>
      </c>
      <c r="I1" s="10">
        <v>42986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8"/>
    </row>
    <row r="2" spans="1:44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84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21</v>
      </c>
      <c r="O2" s="289">
        <f>DAY($H$1+(COLUMN(O2)-COLUMN($N$2)))</f>
        <v>22</v>
      </c>
      <c r="P2" s="289">
        <f t="shared" ref="P2:AG2" si="0">DAY($H$1+(COLUMN(P2)-COLUMN($N$2)))</f>
        <v>23</v>
      </c>
      <c r="Q2" s="289">
        <f t="shared" si="0"/>
        <v>24</v>
      </c>
      <c r="R2" s="289">
        <f t="shared" si="0"/>
        <v>25</v>
      </c>
      <c r="S2" s="289">
        <f t="shared" si="0"/>
        <v>26</v>
      </c>
      <c r="T2" s="289">
        <f t="shared" si="0"/>
        <v>27</v>
      </c>
      <c r="U2" s="289">
        <f t="shared" si="0"/>
        <v>28</v>
      </c>
      <c r="V2" s="289">
        <f t="shared" si="0"/>
        <v>29</v>
      </c>
      <c r="W2" s="289">
        <f t="shared" si="0"/>
        <v>30</v>
      </c>
      <c r="X2" s="289">
        <f t="shared" si="0"/>
        <v>31</v>
      </c>
      <c r="Y2" s="289">
        <f t="shared" si="0"/>
        <v>1</v>
      </c>
      <c r="Z2" s="289">
        <f t="shared" si="0"/>
        <v>2</v>
      </c>
      <c r="AA2" s="289">
        <f t="shared" si="0"/>
        <v>3</v>
      </c>
      <c r="AB2" s="289">
        <f t="shared" si="0"/>
        <v>4</v>
      </c>
      <c r="AC2" s="289">
        <f t="shared" si="0"/>
        <v>5</v>
      </c>
      <c r="AD2" s="289">
        <f t="shared" si="0"/>
        <v>6</v>
      </c>
      <c r="AE2" s="289">
        <f t="shared" si="0"/>
        <v>7</v>
      </c>
      <c r="AF2" s="289">
        <f t="shared" si="0"/>
        <v>8</v>
      </c>
      <c r="AG2" s="289">
        <f t="shared" si="0"/>
        <v>9</v>
      </c>
      <c r="AH2" s="536" t="s">
        <v>6</v>
      </c>
      <c r="AI2"/>
      <c r="AJ2"/>
      <c r="AK2"/>
      <c r="AL2"/>
      <c r="AM2"/>
      <c r="AN2"/>
      <c r="AO2"/>
      <c r="AP2"/>
      <c r="AQ2"/>
      <c r="AR2"/>
    </row>
    <row r="3" spans="1:44" s="2" customFormat="1">
      <c r="A3" s="551"/>
      <c r="B3" s="553"/>
      <c r="C3" s="553"/>
      <c r="D3" s="551"/>
      <c r="E3" s="585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AF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si="1"/>
        <v>六</v>
      </c>
      <c r="AA3" s="290" t="str">
        <f t="shared" si="1"/>
        <v>日</v>
      </c>
      <c r="AB3" s="290" t="str">
        <f t="shared" si="1"/>
        <v>一</v>
      </c>
      <c r="AC3" s="290" t="str">
        <f t="shared" si="1"/>
        <v>二</v>
      </c>
      <c r="AD3" s="290" t="str">
        <f t="shared" si="1"/>
        <v>三</v>
      </c>
      <c r="AE3" s="290" t="str">
        <f t="shared" si="1"/>
        <v>四</v>
      </c>
      <c r="AF3" s="290" t="str">
        <f t="shared" si="1"/>
        <v>五</v>
      </c>
      <c r="AG3" s="290" t="str">
        <f t="shared" ref="AG3" si="2">MID("一二三四五六日",WEEKDAY($H$1+(COLUMN(AG2)-COLUMN($N$2)),2),1)</f>
        <v>六</v>
      </c>
      <c r="AH3" s="536"/>
      <c r="AI3"/>
      <c r="AJ3"/>
      <c r="AK3"/>
      <c r="AL3"/>
      <c r="AM3"/>
      <c r="AN3"/>
      <c r="AO3"/>
      <c r="AP3"/>
      <c r="AQ3"/>
      <c r="AR3"/>
    </row>
    <row r="4" spans="1:44">
      <c r="A4" s="11" t="s">
        <v>385</v>
      </c>
      <c r="B4" s="12" t="s">
        <v>1090</v>
      </c>
      <c r="C4" s="13"/>
      <c r="D4" s="11"/>
      <c r="E4" s="159"/>
      <c r="F4" s="13"/>
      <c r="G4" s="11"/>
      <c r="H4" s="14" t="str">
        <f>IF(E4="","",$H$1)</f>
        <v/>
      </c>
      <c r="I4" s="14" t="str">
        <f t="shared" ref="I4:I81" si="3">IF(E4="","",IF(H4+J4/8&gt;$I$1,$I$1,H4+J4/8))</f>
        <v/>
      </c>
      <c r="J4" s="297"/>
      <c r="K4" s="297">
        <f>SUM(N4:AF4)</f>
        <v>0</v>
      </c>
      <c r="L4" s="11" t="s">
        <v>18</v>
      </c>
      <c r="M4" s="16">
        <f t="shared" ref="M4:M63" si="4">IF(L4="未开始",0,IF(L4="已完成",1, 0.1))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  <c r="AE4" s="291"/>
      <c r="AF4" s="291"/>
      <c r="AG4" s="291"/>
      <c r="AH4" s="292"/>
    </row>
    <row r="5" spans="1:44" s="3" customFormat="1">
      <c r="A5" s="11"/>
      <c r="B5" s="12" t="s">
        <v>262</v>
      </c>
      <c r="C5" s="13"/>
      <c r="D5" s="11" t="s">
        <v>196</v>
      </c>
      <c r="E5" s="160" t="s">
        <v>1006</v>
      </c>
      <c r="F5" s="13" t="s">
        <v>59</v>
      </c>
      <c r="G5" s="11"/>
      <c r="H5" s="14">
        <f t="shared" ref="H5:H84" si="5">IF(E5="","",$H$1)</f>
        <v>42968</v>
      </c>
      <c r="I5" s="14">
        <f t="shared" si="3"/>
        <v>42968</v>
      </c>
      <c r="J5" s="297"/>
      <c r="K5" s="297">
        <f t="shared" ref="K5:K69" si="6">SUM(N5:AF5)</f>
        <v>0</v>
      </c>
      <c r="L5" s="11" t="s">
        <v>18</v>
      </c>
      <c r="M5" s="16">
        <f t="shared" si="4"/>
        <v>0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92"/>
    </row>
    <row r="6" spans="1:44" s="3" customFormat="1">
      <c r="A6" s="11"/>
      <c r="B6" s="12" t="s">
        <v>262</v>
      </c>
      <c r="C6" s="13"/>
      <c r="D6" s="11" t="s">
        <v>196</v>
      </c>
      <c r="E6" s="160" t="s">
        <v>1007</v>
      </c>
      <c r="F6" s="13" t="s">
        <v>59</v>
      </c>
      <c r="G6" s="11"/>
      <c r="H6" s="14">
        <f t="shared" si="5"/>
        <v>42968</v>
      </c>
      <c r="I6" s="14">
        <f t="shared" si="3"/>
        <v>42968</v>
      </c>
      <c r="J6" s="297"/>
      <c r="K6" s="297">
        <f t="shared" si="6"/>
        <v>4</v>
      </c>
      <c r="L6" s="11" t="s">
        <v>18</v>
      </c>
      <c r="M6" s="16">
        <f t="shared" si="4"/>
        <v>0</v>
      </c>
      <c r="N6" s="291"/>
      <c r="O6" s="291"/>
      <c r="P6" s="291">
        <v>4</v>
      </c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  <c r="AE6" s="291"/>
      <c r="AF6" s="291"/>
      <c r="AG6" s="291"/>
      <c r="AH6" s="292"/>
    </row>
    <row r="7" spans="1:44" s="3" customFormat="1">
      <c r="A7" s="11"/>
      <c r="B7" s="12" t="s">
        <v>262</v>
      </c>
      <c r="C7" s="13"/>
      <c r="D7" s="24" t="s">
        <v>1039</v>
      </c>
      <c r="E7" s="160" t="s">
        <v>1008</v>
      </c>
      <c r="F7" s="13" t="s">
        <v>59</v>
      </c>
      <c r="G7" s="11"/>
      <c r="H7" s="14">
        <f t="shared" si="5"/>
        <v>42968</v>
      </c>
      <c r="I7" s="14">
        <f t="shared" si="3"/>
        <v>42968</v>
      </c>
      <c r="J7" s="297"/>
      <c r="K7" s="297">
        <f t="shared" si="6"/>
        <v>0</v>
      </c>
      <c r="L7" s="11" t="s">
        <v>18</v>
      </c>
      <c r="M7" s="16">
        <f t="shared" si="4"/>
        <v>0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2"/>
    </row>
    <row r="8" spans="1:44" s="3" customFormat="1">
      <c r="A8" s="11"/>
      <c r="B8" s="12" t="s">
        <v>262</v>
      </c>
      <c r="C8" s="13"/>
      <c r="D8" s="11" t="s">
        <v>196</v>
      </c>
      <c r="E8" s="159" t="s">
        <v>943</v>
      </c>
      <c r="F8" s="13" t="s">
        <v>59</v>
      </c>
      <c r="G8" s="11"/>
      <c r="H8" s="14">
        <f t="shared" si="5"/>
        <v>42968</v>
      </c>
      <c r="I8" s="14">
        <f t="shared" si="3"/>
        <v>42968</v>
      </c>
      <c r="J8" s="297"/>
      <c r="K8" s="297">
        <f t="shared" si="6"/>
        <v>0</v>
      </c>
      <c r="L8" s="11" t="s">
        <v>18</v>
      </c>
      <c r="M8" s="16">
        <f t="shared" si="4"/>
        <v>0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2"/>
    </row>
    <row r="9" spans="1:44" s="3" customFormat="1">
      <c r="A9" s="11"/>
      <c r="B9" s="12" t="s">
        <v>262</v>
      </c>
      <c r="C9" s="13"/>
      <c r="D9" s="11" t="s">
        <v>279</v>
      </c>
      <c r="E9" s="160" t="s">
        <v>944</v>
      </c>
      <c r="F9" s="13" t="s">
        <v>59</v>
      </c>
      <c r="G9" s="11"/>
      <c r="H9" s="14">
        <f t="shared" si="5"/>
        <v>42968</v>
      </c>
      <c r="I9" s="14">
        <f t="shared" si="3"/>
        <v>42968</v>
      </c>
      <c r="J9" s="297"/>
      <c r="K9" s="297">
        <f t="shared" si="6"/>
        <v>36</v>
      </c>
      <c r="L9" s="11" t="s">
        <v>18</v>
      </c>
      <c r="M9" s="16">
        <f t="shared" si="4"/>
        <v>0</v>
      </c>
      <c r="N9" s="291"/>
      <c r="O9" s="291"/>
      <c r="P9" s="291"/>
      <c r="Q9" s="291">
        <v>7</v>
      </c>
      <c r="R9" s="291">
        <v>5</v>
      </c>
      <c r="S9" s="291">
        <v>8</v>
      </c>
      <c r="T9" s="291"/>
      <c r="U9" s="291"/>
      <c r="V9" s="291">
        <v>7.5</v>
      </c>
      <c r="W9" s="291">
        <v>5.5</v>
      </c>
      <c r="X9" s="291"/>
      <c r="Y9" s="291"/>
      <c r="Z9" s="291"/>
      <c r="AA9" s="291"/>
      <c r="AB9" s="291"/>
      <c r="AC9" s="291">
        <v>3</v>
      </c>
      <c r="AD9" s="291"/>
      <c r="AE9" s="291"/>
      <c r="AF9" s="291"/>
      <c r="AG9" s="291"/>
      <c r="AH9" s="292"/>
    </row>
    <row r="10" spans="1:44" s="3" customFormat="1">
      <c r="A10" s="11"/>
      <c r="B10" s="12" t="s">
        <v>262</v>
      </c>
      <c r="C10" s="13"/>
      <c r="D10" s="11"/>
      <c r="E10" s="159"/>
      <c r="F10" s="13"/>
      <c r="G10" s="11"/>
      <c r="H10" s="14" t="str">
        <f t="shared" si="5"/>
        <v/>
      </c>
      <c r="I10" s="14" t="str">
        <f t="shared" si="3"/>
        <v/>
      </c>
      <c r="J10" s="297"/>
      <c r="K10" s="297">
        <f t="shared" si="6"/>
        <v>0</v>
      </c>
      <c r="L10" s="24" t="s">
        <v>1009</v>
      </c>
      <c r="M10" s="16">
        <f t="shared" si="4"/>
        <v>0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2"/>
    </row>
    <row r="11" spans="1:44" s="3" customFormat="1">
      <c r="A11" s="24" t="s">
        <v>1010</v>
      </c>
      <c r="B11" s="12" t="s">
        <v>1119</v>
      </c>
      <c r="C11" s="13"/>
      <c r="D11" s="11"/>
      <c r="E11" s="159"/>
      <c r="F11" s="13"/>
      <c r="G11" s="11"/>
      <c r="H11" s="14" t="str">
        <f t="shared" si="5"/>
        <v/>
      </c>
      <c r="I11" s="14" t="str">
        <f t="shared" si="3"/>
        <v/>
      </c>
      <c r="J11" s="297"/>
      <c r="K11" s="297">
        <f t="shared" si="6"/>
        <v>0</v>
      </c>
      <c r="L11" s="11" t="s">
        <v>18</v>
      </c>
      <c r="M11" s="16">
        <f t="shared" si="4"/>
        <v>0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2"/>
    </row>
    <row r="12" spans="1:44" s="3" customFormat="1">
      <c r="A12" s="11"/>
      <c r="B12" s="12" t="s">
        <v>262</v>
      </c>
      <c r="C12" s="13"/>
      <c r="D12" s="11" t="s">
        <v>223</v>
      </c>
      <c r="E12" s="160" t="s">
        <v>1011</v>
      </c>
      <c r="F12" s="13" t="s">
        <v>77</v>
      </c>
      <c r="G12" s="11"/>
      <c r="H12" s="14">
        <f t="shared" si="5"/>
        <v>42968</v>
      </c>
      <c r="I12" s="14">
        <f t="shared" si="3"/>
        <v>42968</v>
      </c>
      <c r="J12" s="297"/>
      <c r="K12" s="297">
        <f t="shared" si="6"/>
        <v>65</v>
      </c>
      <c r="L12" s="11" t="s">
        <v>18</v>
      </c>
      <c r="M12" s="16">
        <f t="shared" si="4"/>
        <v>0</v>
      </c>
      <c r="N12" s="291"/>
      <c r="O12" s="291"/>
      <c r="P12" s="291"/>
      <c r="Q12" s="291"/>
      <c r="R12" s="291"/>
      <c r="S12" s="291">
        <v>8</v>
      </c>
      <c r="T12" s="291">
        <v>6</v>
      </c>
      <c r="U12" s="291"/>
      <c r="V12" s="291">
        <v>8</v>
      </c>
      <c r="W12" s="291">
        <v>8</v>
      </c>
      <c r="X12" s="291">
        <v>8</v>
      </c>
      <c r="Y12" s="291">
        <v>8</v>
      </c>
      <c r="Z12" s="291"/>
      <c r="AA12" s="291"/>
      <c r="AB12" s="291">
        <v>7</v>
      </c>
      <c r="AC12" s="291">
        <v>6</v>
      </c>
      <c r="AD12" s="291">
        <v>6</v>
      </c>
      <c r="AE12" s="291"/>
      <c r="AF12" s="291"/>
      <c r="AG12" s="291"/>
      <c r="AH12" s="292"/>
    </row>
    <row r="13" spans="1:44">
      <c r="A13" s="11"/>
      <c r="B13" s="12" t="s">
        <v>262</v>
      </c>
      <c r="C13" s="13"/>
      <c r="D13" s="11" t="s">
        <v>1012</v>
      </c>
      <c r="E13" s="160" t="s">
        <v>1011</v>
      </c>
      <c r="F13" s="13" t="s">
        <v>30</v>
      </c>
      <c r="G13" s="11"/>
      <c r="H13" s="14">
        <f t="shared" si="5"/>
        <v>42968</v>
      </c>
      <c r="I13" s="14">
        <f t="shared" si="3"/>
        <v>42968</v>
      </c>
      <c r="J13" s="297"/>
      <c r="K13" s="297">
        <f t="shared" si="6"/>
        <v>103.5</v>
      </c>
      <c r="L13" s="24" t="s">
        <v>16</v>
      </c>
      <c r="M13" s="16">
        <f t="shared" si="4"/>
        <v>0.1</v>
      </c>
      <c r="N13" s="291">
        <v>8</v>
      </c>
      <c r="O13" s="291">
        <v>7.5</v>
      </c>
      <c r="P13" s="291">
        <v>7</v>
      </c>
      <c r="Q13" s="291">
        <v>8</v>
      </c>
      <c r="R13" s="291">
        <v>3</v>
      </c>
      <c r="S13" s="291">
        <v>1</v>
      </c>
      <c r="T13" s="291"/>
      <c r="U13" s="291"/>
      <c r="V13" s="291">
        <v>8</v>
      </c>
      <c r="W13" s="291">
        <v>7</v>
      </c>
      <c r="X13" s="291">
        <v>8</v>
      </c>
      <c r="Y13" s="291">
        <v>8</v>
      </c>
      <c r="Z13" s="291"/>
      <c r="AA13" s="291"/>
      <c r="AB13" s="291">
        <v>8</v>
      </c>
      <c r="AC13" s="291">
        <v>8</v>
      </c>
      <c r="AD13" s="291">
        <v>8</v>
      </c>
      <c r="AE13" s="291">
        <v>6</v>
      </c>
      <c r="AF13" s="291">
        <v>8</v>
      </c>
      <c r="AG13" s="291"/>
      <c r="AH13" s="292"/>
    </row>
    <row r="14" spans="1:44" s="3" customFormat="1">
      <c r="A14" s="11"/>
      <c r="B14" s="12" t="s">
        <v>262</v>
      </c>
      <c r="C14" s="13"/>
      <c r="D14" s="11" t="s">
        <v>899</v>
      </c>
      <c r="E14" s="160" t="s">
        <v>1040</v>
      </c>
      <c r="F14" s="13" t="s">
        <v>30</v>
      </c>
      <c r="G14" s="11"/>
      <c r="H14" s="14">
        <f t="shared" si="5"/>
        <v>42968</v>
      </c>
      <c r="I14" s="14">
        <f t="shared" si="3"/>
        <v>42968</v>
      </c>
      <c r="J14" s="297"/>
      <c r="K14" s="297">
        <f t="shared" si="6"/>
        <v>6.5</v>
      </c>
      <c r="L14" s="11" t="s">
        <v>16</v>
      </c>
      <c r="M14" s="16">
        <f t="shared" si="4"/>
        <v>0.1</v>
      </c>
      <c r="N14" s="291"/>
      <c r="O14" s="291"/>
      <c r="P14" s="291">
        <v>1</v>
      </c>
      <c r="Q14" s="291"/>
      <c r="R14" s="291">
        <v>1</v>
      </c>
      <c r="S14" s="291"/>
      <c r="T14" s="291"/>
      <c r="U14" s="291"/>
      <c r="V14" s="291"/>
      <c r="W14" s="291">
        <v>1</v>
      </c>
      <c r="X14" s="291"/>
      <c r="Y14" s="291"/>
      <c r="Z14" s="291"/>
      <c r="AA14" s="291"/>
      <c r="AB14" s="291">
        <v>1.5</v>
      </c>
      <c r="AC14" s="291"/>
      <c r="AD14" s="291"/>
      <c r="AE14" s="291">
        <v>2</v>
      </c>
      <c r="AF14" s="291"/>
      <c r="AG14" s="291"/>
      <c r="AH14" s="292"/>
    </row>
    <row r="15" spans="1:44" s="3" customFormat="1">
      <c r="A15" s="11"/>
      <c r="B15" s="12" t="s">
        <v>262</v>
      </c>
      <c r="C15" s="13"/>
      <c r="D15" s="11" t="s">
        <v>165</v>
      </c>
      <c r="E15" s="160" t="s">
        <v>1013</v>
      </c>
      <c r="F15" s="13" t="s">
        <v>233</v>
      </c>
      <c r="G15" s="11"/>
      <c r="H15" s="14">
        <f t="shared" si="5"/>
        <v>42968</v>
      </c>
      <c r="I15" s="14">
        <f t="shared" si="3"/>
        <v>42968</v>
      </c>
      <c r="J15" s="297"/>
      <c r="K15" s="297">
        <f t="shared" si="6"/>
        <v>79.5</v>
      </c>
      <c r="L15" s="11" t="s">
        <v>16</v>
      </c>
      <c r="M15" s="16">
        <f t="shared" si="4"/>
        <v>0.1</v>
      </c>
      <c r="N15" s="291">
        <v>8</v>
      </c>
      <c r="O15" s="291">
        <v>7.5</v>
      </c>
      <c r="P15" s="291"/>
      <c r="Q15" s="291"/>
      <c r="R15" s="291"/>
      <c r="S15" s="291"/>
      <c r="T15" s="291"/>
      <c r="U15" s="291">
        <v>8</v>
      </c>
      <c r="V15" s="291">
        <v>8</v>
      </c>
      <c r="W15" s="291">
        <v>8</v>
      </c>
      <c r="X15" s="291">
        <v>8</v>
      </c>
      <c r="Y15" s="291">
        <v>8</v>
      </c>
      <c r="Z15" s="291"/>
      <c r="AA15" s="291"/>
      <c r="AB15" s="291"/>
      <c r="AC15" s="291">
        <v>8</v>
      </c>
      <c r="AD15" s="291">
        <v>8</v>
      </c>
      <c r="AE15" s="291">
        <v>8</v>
      </c>
      <c r="AF15" s="291"/>
      <c r="AG15" s="291"/>
      <c r="AH15" s="292"/>
    </row>
    <row r="16" spans="1:44" s="3" customFormat="1">
      <c r="A16" s="11"/>
      <c r="B16" s="12"/>
      <c r="C16" s="13"/>
      <c r="D16" s="11" t="s">
        <v>165</v>
      </c>
      <c r="E16" s="160" t="s">
        <v>1013</v>
      </c>
      <c r="F16" s="13" t="s">
        <v>768</v>
      </c>
      <c r="G16" s="11"/>
      <c r="H16" s="14">
        <f t="shared" si="5"/>
        <v>42968</v>
      </c>
      <c r="I16" s="14">
        <f t="shared" si="3"/>
        <v>42968</v>
      </c>
      <c r="J16" s="297"/>
      <c r="K16" s="297">
        <f t="shared" si="6"/>
        <v>104</v>
      </c>
      <c r="L16" s="11" t="s">
        <v>16</v>
      </c>
      <c r="M16" s="16">
        <f t="shared" si="4"/>
        <v>0.1</v>
      </c>
      <c r="N16" s="291"/>
      <c r="O16" s="291"/>
      <c r="P16" s="291">
        <v>8</v>
      </c>
      <c r="Q16" s="291">
        <v>8</v>
      </c>
      <c r="R16" s="291">
        <v>8</v>
      </c>
      <c r="S16" s="291"/>
      <c r="T16" s="291"/>
      <c r="U16" s="291">
        <v>8</v>
      </c>
      <c r="V16" s="291">
        <v>8</v>
      </c>
      <c r="W16" s="291">
        <v>8</v>
      </c>
      <c r="X16" s="291">
        <v>8</v>
      </c>
      <c r="Y16" s="291">
        <v>8</v>
      </c>
      <c r="Z16" s="291"/>
      <c r="AA16" s="291"/>
      <c r="AB16" s="291">
        <v>8</v>
      </c>
      <c r="AC16" s="291">
        <v>8</v>
      </c>
      <c r="AD16" s="291">
        <v>8</v>
      </c>
      <c r="AE16" s="291">
        <v>8</v>
      </c>
      <c r="AF16" s="291">
        <v>8</v>
      </c>
      <c r="AG16" s="291"/>
      <c r="AH16" s="292"/>
    </row>
    <row r="17" spans="1:34" s="3" customFormat="1">
      <c r="A17" s="11"/>
      <c r="B17" s="12" t="s">
        <v>262</v>
      </c>
      <c r="C17" s="13"/>
      <c r="D17" s="24" t="s">
        <v>1112</v>
      </c>
      <c r="E17" s="160" t="s">
        <v>1041</v>
      </c>
      <c r="F17" s="59" t="s">
        <v>1042</v>
      </c>
      <c r="G17" s="11"/>
      <c r="H17" s="14">
        <f t="shared" si="5"/>
        <v>42968</v>
      </c>
      <c r="I17" s="14">
        <f t="shared" si="3"/>
        <v>42968</v>
      </c>
      <c r="J17" s="297"/>
      <c r="K17" s="297">
        <f t="shared" si="6"/>
        <v>0</v>
      </c>
      <c r="L17" s="11" t="s">
        <v>18</v>
      </c>
      <c r="M17" s="16">
        <f t="shared" si="4"/>
        <v>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2"/>
    </row>
    <row r="18" spans="1:34" s="3" customFormat="1">
      <c r="A18" s="11"/>
      <c r="B18" s="12" t="s">
        <v>262</v>
      </c>
      <c r="C18" s="13"/>
      <c r="D18" s="11" t="s">
        <v>196</v>
      </c>
      <c r="E18" s="160" t="s">
        <v>1014</v>
      </c>
      <c r="F18" s="13" t="s">
        <v>30</v>
      </c>
      <c r="G18" s="11"/>
      <c r="H18" s="14">
        <f t="shared" si="5"/>
        <v>42968</v>
      </c>
      <c r="I18" s="14">
        <f t="shared" si="3"/>
        <v>42968</v>
      </c>
      <c r="J18" s="297"/>
      <c r="K18" s="297">
        <f t="shared" si="6"/>
        <v>5</v>
      </c>
      <c r="L18" s="11" t="s">
        <v>18</v>
      </c>
      <c r="M18" s="16">
        <f t="shared" si="4"/>
        <v>0</v>
      </c>
      <c r="N18" s="291"/>
      <c r="O18" s="291"/>
      <c r="P18" s="291"/>
      <c r="Q18" s="291"/>
      <c r="R18" s="291">
        <v>4</v>
      </c>
      <c r="S18" s="291">
        <v>1</v>
      </c>
      <c r="T18" s="291"/>
      <c r="U18" s="291"/>
      <c r="V18" s="291"/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2"/>
    </row>
    <row r="19" spans="1:34" s="3" customFormat="1">
      <c r="A19" s="11"/>
      <c r="B19" s="12"/>
      <c r="C19" s="13"/>
      <c r="D19" s="11" t="s">
        <v>254</v>
      </c>
      <c r="E19" s="160" t="s">
        <v>1015</v>
      </c>
      <c r="F19" s="13" t="s">
        <v>768</v>
      </c>
      <c r="G19" s="11"/>
      <c r="H19" s="14">
        <f t="shared" si="5"/>
        <v>42968</v>
      </c>
      <c r="I19" s="14">
        <f t="shared" si="3"/>
        <v>42968</v>
      </c>
      <c r="J19" s="297"/>
      <c r="K19" s="297">
        <f t="shared" si="6"/>
        <v>15.5</v>
      </c>
      <c r="L19" s="11" t="s">
        <v>9</v>
      </c>
      <c r="M19" s="16">
        <f t="shared" si="4"/>
        <v>1</v>
      </c>
      <c r="N19" s="291">
        <v>8</v>
      </c>
      <c r="O19" s="291">
        <v>7.5</v>
      </c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2"/>
    </row>
    <row r="20" spans="1:34" s="3" customFormat="1">
      <c r="A20" s="11"/>
      <c r="B20" s="12" t="s">
        <v>262</v>
      </c>
      <c r="C20" s="13"/>
      <c r="D20" s="11" t="s">
        <v>204</v>
      </c>
      <c r="E20" s="160" t="s">
        <v>1016</v>
      </c>
      <c r="F20" s="13" t="s">
        <v>233</v>
      </c>
      <c r="G20" s="11"/>
      <c r="H20" s="14">
        <f t="shared" si="5"/>
        <v>42968</v>
      </c>
      <c r="I20" s="14">
        <f t="shared" si="3"/>
        <v>42968</v>
      </c>
      <c r="J20" s="297"/>
      <c r="K20" s="297">
        <f t="shared" si="6"/>
        <v>10</v>
      </c>
      <c r="L20" s="11" t="s">
        <v>9</v>
      </c>
      <c r="M20" s="16">
        <f t="shared" si="4"/>
        <v>1</v>
      </c>
      <c r="N20" s="291"/>
      <c r="O20" s="291"/>
      <c r="P20" s="291">
        <v>8</v>
      </c>
      <c r="Q20" s="291"/>
      <c r="R20" s="291"/>
      <c r="S20" s="291">
        <v>2</v>
      </c>
      <c r="T20" s="291"/>
      <c r="U20" s="291"/>
      <c r="V20" s="291"/>
      <c r="W20" s="291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2"/>
    </row>
    <row r="21" spans="1:34" s="3" customFormat="1">
      <c r="A21" s="11"/>
      <c r="B21" s="12" t="s">
        <v>262</v>
      </c>
      <c r="C21" s="13"/>
      <c r="D21" s="11" t="s">
        <v>204</v>
      </c>
      <c r="E21" s="160" t="s">
        <v>1017</v>
      </c>
      <c r="F21" s="13" t="s">
        <v>233</v>
      </c>
      <c r="G21" s="11"/>
      <c r="H21" s="14">
        <f t="shared" si="5"/>
        <v>42968</v>
      </c>
      <c r="I21" s="14">
        <f t="shared" si="3"/>
        <v>42968</v>
      </c>
      <c r="J21" s="297"/>
      <c r="K21" s="297">
        <f t="shared" si="6"/>
        <v>6</v>
      </c>
      <c r="L21" s="11" t="s">
        <v>9</v>
      </c>
      <c r="M21" s="16">
        <f t="shared" si="4"/>
        <v>1</v>
      </c>
      <c r="N21" s="291"/>
      <c r="O21" s="291"/>
      <c r="P21" s="291"/>
      <c r="Q21" s="291">
        <v>4</v>
      </c>
      <c r="R21" s="291"/>
      <c r="S21" s="291">
        <v>2</v>
      </c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2"/>
    </row>
    <row r="22" spans="1:34" s="3" customFormat="1">
      <c r="A22" s="11"/>
      <c r="B22" s="12" t="s">
        <v>262</v>
      </c>
      <c r="C22" s="13"/>
      <c r="D22" s="11" t="s">
        <v>204</v>
      </c>
      <c r="E22" s="160" t="s">
        <v>1043</v>
      </c>
      <c r="F22" s="13" t="s">
        <v>233</v>
      </c>
      <c r="G22" s="11"/>
      <c r="H22" s="14">
        <f t="shared" si="5"/>
        <v>42968</v>
      </c>
      <c r="I22" s="14">
        <f t="shared" si="3"/>
        <v>42968</v>
      </c>
      <c r="J22" s="297"/>
      <c r="K22" s="297">
        <f t="shared" si="6"/>
        <v>10</v>
      </c>
      <c r="L22" s="11" t="s">
        <v>9</v>
      </c>
      <c r="M22" s="16">
        <f t="shared" si="4"/>
        <v>1</v>
      </c>
      <c r="N22" s="291"/>
      <c r="O22" s="291"/>
      <c r="P22" s="291"/>
      <c r="Q22" s="291"/>
      <c r="R22" s="291">
        <v>8</v>
      </c>
      <c r="S22" s="291">
        <v>2</v>
      </c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2"/>
    </row>
    <row r="23" spans="1:34" s="3" customFormat="1">
      <c r="A23" s="11"/>
      <c r="B23" s="12" t="s">
        <v>262</v>
      </c>
      <c r="C23" s="13"/>
      <c r="D23" s="11" t="s">
        <v>204</v>
      </c>
      <c r="E23" s="160" t="s">
        <v>1044</v>
      </c>
      <c r="F23" s="13" t="s">
        <v>233</v>
      </c>
      <c r="G23" s="11"/>
      <c r="H23" s="14">
        <f t="shared" si="5"/>
        <v>42968</v>
      </c>
      <c r="I23" s="14">
        <f t="shared" si="3"/>
        <v>42968</v>
      </c>
      <c r="J23" s="297"/>
      <c r="K23" s="297">
        <f t="shared" si="6"/>
        <v>6</v>
      </c>
      <c r="L23" s="11" t="s">
        <v>9</v>
      </c>
      <c r="M23" s="16">
        <f t="shared" si="4"/>
        <v>1</v>
      </c>
      <c r="N23" s="291"/>
      <c r="O23" s="291"/>
      <c r="P23" s="291"/>
      <c r="Q23" s="291">
        <v>4</v>
      </c>
      <c r="R23" s="291"/>
      <c r="S23" s="291">
        <v>2</v>
      </c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2"/>
    </row>
    <row r="24" spans="1:34" s="3" customFormat="1">
      <c r="A24" s="11"/>
      <c r="B24" s="12" t="s">
        <v>262</v>
      </c>
      <c r="C24" s="13"/>
      <c r="D24" s="11" t="s">
        <v>204</v>
      </c>
      <c r="E24" s="160" t="s">
        <v>1045</v>
      </c>
      <c r="F24" s="13" t="s">
        <v>233</v>
      </c>
      <c r="G24" s="11"/>
      <c r="H24" s="14">
        <f t="shared" si="5"/>
        <v>42968</v>
      </c>
      <c r="I24" s="14">
        <f t="shared" si="3"/>
        <v>42968</v>
      </c>
      <c r="J24" s="297"/>
      <c r="K24" s="297">
        <f t="shared" si="6"/>
        <v>1</v>
      </c>
      <c r="L24" s="11" t="s">
        <v>9</v>
      </c>
      <c r="M24" s="16">
        <f t="shared" si="4"/>
        <v>1</v>
      </c>
      <c r="N24" s="291"/>
      <c r="O24" s="291"/>
      <c r="P24" s="291"/>
      <c r="Q24" s="291"/>
      <c r="R24" s="291"/>
      <c r="S24" s="291"/>
      <c r="T24" s="291">
        <v>1</v>
      </c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2"/>
    </row>
    <row r="25" spans="1:34" s="3" customFormat="1">
      <c r="A25" s="11"/>
      <c r="B25" s="12" t="s">
        <v>262</v>
      </c>
      <c r="C25" s="13"/>
      <c r="D25" s="11" t="s">
        <v>204</v>
      </c>
      <c r="E25" s="160" t="s">
        <v>1018</v>
      </c>
      <c r="F25" s="13" t="s">
        <v>233</v>
      </c>
      <c r="G25" s="11"/>
      <c r="H25" s="14">
        <f t="shared" si="5"/>
        <v>42968</v>
      </c>
      <c r="I25" s="14">
        <f t="shared" si="3"/>
        <v>42968</v>
      </c>
      <c r="J25" s="297"/>
      <c r="K25" s="297">
        <f t="shared" si="6"/>
        <v>1</v>
      </c>
      <c r="L25" s="11" t="s">
        <v>9</v>
      </c>
      <c r="M25" s="16">
        <f t="shared" si="4"/>
        <v>1</v>
      </c>
      <c r="N25" s="291"/>
      <c r="O25" s="291"/>
      <c r="P25" s="291"/>
      <c r="Q25" s="291"/>
      <c r="R25" s="291"/>
      <c r="S25" s="291"/>
      <c r="T25" s="291">
        <v>1</v>
      </c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2"/>
    </row>
    <row r="26" spans="1:34" s="3" customFormat="1">
      <c r="A26" s="11"/>
      <c r="B26" s="12" t="s">
        <v>262</v>
      </c>
      <c r="C26" s="13"/>
      <c r="D26" s="11" t="s">
        <v>204</v>
      </c>
      <c r="E26" s="160" t="s">
        <v>1019</v>
      </c>
      <c r="F26" s="13" t="s">
        <v>233</v>
      </c>
      <c r="G26" s="11"/>
      <c r="H26" s="14">
        <f t="shared" si="5"/>
        <v>42968</v>
      </c>
      <c r="I26" s="14">
        <f t="shared" si="3"/>
        <v>42968</v>
      </c>
      <c r="J26" s="297"/>
      <c r="K26" s="297">
        <f t="shared" si="6"/>
        <v>1</v>
      </c>
      <c r="L26" s="11" t="s">
        <v>9</v>
      </c>
      <c r="M26" s="16">
        <f t="shared" si="4"/>
        <v>1</v>
      </c>
      <c r="N26" s="291"/>
      <c r="O26" s="291"/>
      <c r="P26" s="291"/>
      <c r="Q26" s="291"/>
      <c r="R26" s="291"/>
      <c r="S26" s="291"/>
      <c r="T26" s="291">
        <v>1</v>
      </c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2"/>
    </row>
    <row r="27" spans="1:34" s="3" customFormat="1">
      <c r="A27" s="11"/>
      <c r="B27" s="12" t="s">
        <v>262</v>
      </c>
      <c r="C27" s="13"/>
      <c r="D27" s="11" t="s">
        <v>204</v>
      </c>
      <c r="E27" s="160" t="s">
        <v>1046</v>
      </c>
      <c r="F27" s="13" t="s">
        <v>233</v>
      </c>
      <c r="G27" s="11"/>
      <c r="H27" s="14">
        <f t="shared" si="5"/>
        <v>42968</v>
      </c>
      <c r="I27" s="14">
        <f t="shared" si="3"/>
        <v>42968</v>
      </c>
      <c r="J27" s="297"/>
      <c r="K27" s="297">
        <f t="shared" si="6"/>
        <v>1</v>
      </c>
      <c r="L27" s="11" t="s">
        <v>9</v>
      </c>
      <c r="M27" s="16">
        <f t="shared" si="4"/>
        <v>1</v>
      </c>
      <c r="N27" s="291"/>
      <c r="O27" s="291"/>
      <c r="P27" s="291"/>
      <c r="Q27" s="291"/>
      <c r="R27" s="291"/>
      <c r="S27" s="291"/>
      <c r="T27" s="291">
        <v>1</v>
      </c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2"/>
    </row>
    <row r="28" spans="1:34" s="3" customFormat="1">
      <c r="A28" s="11"/>
      <c r="B28" s="12"/>
      <c r="C28" s="13"/>
      <c r="D28" s="11" t="s">
        <v>204</v>
      </c>
      <c r="E28" s="160" t="s">
        <v>1047</v>
      </c>
      <c r="F28" s="13" t="s">
        <v>233</v>
      </c>
      <c r="G28" s="11"/>
      <c r="H28" s="14">
        <f t="shared" si="5"/>
        <v>42968</v>
      </c>
      <c r="I28" s="14">
        <f t="shared" si="3"/>
        <v>42968</v>
      </c>
      <c r="J28" s="297"/>
      <c r="K28" s="297">
        <f t="shared" si="6"/>
        <v>4</v>
      </c>
      <c r="L28" s="11" t="s">
        <v>9</v>
      </c>
      <c r="M28" s="16">
        <f t="shared" si="4"/>
        <v>1</v>
      </c>
      <c r="N28" s="291"/>
      <c r="O28" s="291"/>
      <c r="P28" s="291"/>
      <c r="Q28" s="291"/>
      <c r="R28" s="291"/>
      <c r="S28" s="291"/>
      <c r="T28" s="291">
        <v>4</v>
      </c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  <c r="AE28" s="291"/>
      <c r="AF28" s="291"/>
      <c r="AG28" s="291"/>
      <c r="AH28" s="292"/>
    </row>
    <row r="29" spans="1:34" s="3" customFormat="1">
      <c r="A29" s="11"/>
      <c r="B29" s="12" t="s">
        <v>262</v>
      </c>
      <c r="C29" s="13"/>
      <c r="D29" s="11" t="s">
        <v>204</v>
      </c>
      <c r="E29" s="160" t="s">
        <v>1020</v>
      </c>
      <c r="F29" s="13" t="s">
        <v>77</v>
      </c>
      <c r="G29" s="11"/>
      <c r="H29" s="14">
        <f t="shared" si="5"/>
        <v>42968</v>
      </c>
      <c r="I29" s="14">
        <f t="shared" si="3"/>
        <v>42968</v>
      </c>
      <c r="J29" s="297"/>
      <c r="K29" s="297">
        <f t="shared" si="6"/>
        <v>19</v>
      </c>
      <c r="L29" s="11" t="s">
        <v>18</v>
      </c>
      <c r="M29" s="16">
        <f t="shared" si="4"/>
        <v>0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>
        <v>2</v>
      </c>
      <c r="AD29" s="291">
        <v>2</v>
      </c>
      <c r="AE29" s="291">
        <v>7</v>
      </c>
      <c r="AF29" s="291">
        <v>8</v>
      </c>
      <c r="AG29" s="291">
        <v>5</v>
      </c>
      <c r="AH29" s="292"/>
    </row>
    <row r="30" spans="1:34" s="3" customFormat="1">
      <c r="A30" s="11"/>
      <c r="B30" s="12" t="s">
        <v>262</v>
      </c>
      <c r="C30" s="13"/>
      <c r="D30" s="24" t="s">
        <v>1021</v>
      </c>
      <c r="E30" s="160" t="s">
        <v>1022</v>
      </c>
      <c r="F30" s="13" t="s">
        <v>206</v>
      </c>
      <c r="G30" s="11"/>
      <c r="H30" s="14">
        <f t="shared" si="5"/>
        <v>42968</v>
      </c>
      <c r="I30" s="14">
        <f t="shared" si="3"/>
        <v>42968</v>
      </c>
      <c r="J30" s="297"/>
      <c r="K30" s="297">
        <f t="shared" si="6"/>
        <v>0</v>
      </c>
      <c r="L30" s="11" t="s">
        <v>18</v>
      </c>
      <c r="M30" s="16">
        <f t="shared" si="4"/>
        <v>0</v>
      </c>
      <c r="N30" s="348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  <c r="AE30" s="291"/>
      <c r="AF30" s="291"/>
      <c r="AG30" s="291"/>
      <c r="AH30" s="292"/>
    </row>
    <row r="31" spans="1:34" s="3" customFormat="1">
      <c r="A31" s="11"/>
      <c r="B31" s="12" t="s">
        <v>262</v>
      </c>
      <c r="C31" s="13"/>
      <c r="D31" s="11" t="s">
        <v>204</v>
      </c>
      <c r="E31" s="160" t="s">
        <v>1023</v>
      </c>
      <c r="F31" s="59" t="s">
        <v>233</v>
      </c>
      <c r="G31" s="11"/>
      <c r="H31" s="14">
        <f t="shared" si="5"/>
        <v>42968</v>
      </c>
      <c r="I31" s="14">
        <f t="shared" si="3"/>
        <v>42968</v>
      </c>
      <c r="J31" s="297"/>
      <c r="K31" s="297">
        <f t="shared" si="6"/>
        <v>8</v>
      </c>
      <c r="L31" s="11" t="s">
        <v>18</v>
      </c>
      <c r="M31" s="16">
        <f t="shared" si="4"/>
        <v>0</v>
      </c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>
        <v>8</v>
      </c>
      <c r="AG31" s="291">
        <v>3</v>
      </c>
      <c r="AH31" s="292"/>
    </row>
    <row r="32" spans="1:34" s="3" customFormat="1">
      <c r="A32" s="11"/>
      <c r="B32" s="12"/>
      <c r="C32" s="13"/>
      <c r="D32" s="11" t="s">
        <v>204</v>
      </c>
      <c r="E32" s="160" t="s">
        <v>1067</v>
      </c>
      <c r="F32" s="59" t="s">
        <v>233</v>
      </c>
      <c r="G32" s="11"/>
      <c r="H32" s="14">
        <f t="shared" ref="H32" si="7">IF(E32="","",$H$1)</f>
        <v>42968</v>
      </c>
      <c r="I32" s="14">
        <f t="shared" ref="I32" si="8">IF(E32="","",IF(H32+J32/8&gt;$I$1,$I$1,H32+J32/8))</f>
        <v>42968</v>
      </c>
      <c r="J32" s="297"/>
      <c r="K32" s="297">
        <f t="shared" ref="K32" si="9">SUM(N32:AF32)</f>
        <v>8</v>
      </c>
      <c r="L32" s="11" t="s">
        <v>18</v>
      </c>
      <c r="M32" s="16">
        <f t="shared" ref="M32" si="10">IF(L32="未开始",0,IF(L32="已完成",1, 0.1))</f>
        <v>0</v>
      </c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>
        <v>8</v>
      </c>
      <c r="AC32" s="291"/>
      <c r="AD32" s="291"/>
      <c r="AE32" s="291"/>
      <c r="AF32" s="291"/>
      <c r="AG32" s="291"/>
      <c r="AH32" s="292"/>
    </row>
    <row r="33" spans="1:34" s="3" customFormat="1">
      <c r="A33" s="11"/>
      <c r="B33" s="12" t="s">
        <v>262</v>
      </c>
      <c r="C33" s="13"/>
      <c r="D33" s="11" t="s">
        <v>196</v>
      </c>
      <c r="E33" s="160" t="s">
        <v>1048</v>
      </c>
      <c r="F33" s="13" t="s">
        <v>30</v>
      </c>
      <c r="G33" s="11"/>
      <c r="H33" s="14">
        <f t="shared" si="5"/>
        <v>42968</v>
      </c>
      <c r="I33" s="14">
        <f t="shared" si="3"/>
        <v>42968</v>
      </c>
      <c r="J33" s="297"/>
      <c r="K33" s="297">
        <f t="shared" si="6"/>
        <v>4</v>
      </c>
      <c r="L33" s="11" t="s">
        <v>16</v>
      </c>
      <c r="M33" s="16">
        <f t="shared" si="4"/>
        <v>0.1</v>
      </c>
      <c r="N33" s="291"/>
      <c r="O33" s="291"/>
      <c r="P33" s="291"/>
      <c r="Q33" s="291"/>
      <c r="R33" s="291"/>
      <c r="S33" s="291">
        <v>4</v>
      </c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2"/>
    </row>
    <row r="34" spans="1:34" s="3" customFormat="1">
      <c r="A34" s="11"/>
      <c r="B34" s="12" t="s">
        <v>262</v>
      </c>
      <c r="C34" s="13"/>
      <c r="D34" s="11" t="s">
        <v>899</v>
      </c>
      <c r="E34" s="160" t="s">
        <v>1049</v>
      </c>
      <c r="F34" s="13" t="s">
        <v>77</v>
      </c>
      <c r="G34" s="11"/>
      <c r="H34" s="14">
        <f t="shared" si="5"/>
        <v>42968</v>
      </c>
      <c r="I34" s="14">
        <f t="shared" si="3"/>
        <v>42968</v>
      </c>
      <c r="J34" s="297"/>
      <c r="K34" s="297">
        <f t="shared" si="6"/>
        <v>0</v>
      </c>
      <c r="L34" s="11" t="s">
        <v>18</v>
      </c>
      <c r="M34" s="16">
        <f t="shared" si="4"/>
        <v>0</v>
      </c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2"/>
    </row>
    <row r="35" spans="1:34" s="3" customFormat="1">
      <c r="A35" s="11"/>
      <c r="B35" s="12" t="s">
        <v>262</v>
      </c>
      <c r="C35" s="13"/>
      <c r="D35" s="11" t="s">
        <v>335</v>
      </c>
      <c r="E35" s="160" t="s">
        <v>1024</v>
      </c>
      <c r="F35" s="13" t="s">
        <v>59</v>
      </c>
      <c r="G35" s="11"/>
      <c r="H35" s="14">
        <f t="shared" si="5"/>
        <v>42968</v>
      </c>
      <c r="I35" s="14">
        <f t="shared" si="3"/>
        <v>42968</v>
      </c>
      <c r="J35" s="297"/>
      <c r="K35" s="297">
        <f t="shared" si="6"/>
        <v>2.5</v>
      </c>
      <c r="L35" s="11" t="s">
        <v>18</v>
      </c>
      <c r="M35" s="16">
        <f t="shared" si="4"/>
        <v>0</v>
      </c>
      <c r="N35" s="291"/>
      <c r="O35" s="291"/>
      <c r="P35" s="291"/>
      <c r="Q35" s="291"/>
      <c r="R35" s="291"/>
      <c r="S35" s="291"/>
      <c r="T35" s="291"/>
      <c r="U35" s="291"/>
      <c r="V35" s="291"/>
      <c r="W35" s="291">
        <v>2.5</v>
      </c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2"/>
    </row>
    <row r="36" spans="1:34" s="3" customFormat="1">
      <c r="A36" s="11"/>
      <c r="B36" s="12" t="s">
        <v>262</v>
      </c>
      <c r="C36" s="13"/>
      <c r="D36" s="11" t="s">
        <v>196</v>
      </c>
      <c r="E36" s="160" t="s">
        <v>1025</v>
      </c>
      <c r="F36" s="59" t="s">
        <v>751</v>
      </c>
      <c r="G36" s="11"/>
      <c r="H36" s="14">
        <f t="shared" si="5"/>
        <v>42968</v>
      </c>
      <c r="I36" s="14">
        <f t="shared" si="3"/>
        <v>42968</v>
      </c>
      <c r="J36" s="297"/>
      <c r="K36" s="297">
        <f t="shared" si="6"/>
        <v>36.5</v>
      </c>
      <c r="L36" s="11" t="s">
        <v>18</v>
      </c>
      <c r="M36" s="16">
        <f t="shared" si="4"/>
        <v>0</v>
      </c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>
        <v>7</v>
      </c>
      <c r="Y36" s="291">
        <v>8</v>
      </c>
      <c r="Z36" s="291"/>
      <c r="AA36" s="291"/>
      <c r="AB36" s="291">
        <v>8</v>
      </c>
      <c r="AC36" s="291">
        <v>5</v>
      </c>
      <c r="AD36" s="291">
        <v>2.5</v>
      </c>
      <c r="AE36" s="291">
        <v>4</v>
      </c>
      <c r="AF36" s="291">
        <v>2</v>
      </c>
      <c r="AG36" s="291"/>
      <c r="AH36" s="292"/>
    </row>
    <row r="37" spans="1:34" s="3" customFormat="1">
      <c r="A37" s="11"/>
      <c r="B37" s="12" t="s">
        <v>262</v>
      </c>
      <c r="C37" s="13"/>
      <c r="D37" s="11" t="s">
        <v>219</v>
      </c>
      <c r="E37" s="160" t="s">
        <v>1050</v>
      </c>
      <c r="F37" s="13" t="s">
        <v>206</v>
      </c>
      <c r="G37" s="11"/>
      <c r="H37" s="14">
        <f t="shared" si="5"/>
        <v>42968</v>
      </c>
      <c r="I37" s="14">
        <f t="shared" si="3"/>
        <v>42968</v>
      </c>
      <c r="J37" s="297"/>
      <c r="K37" s="297">
        <f>SUM(N37:AF37)</f>
        <v>18</v>
      </c>
      <c r="L37" s="11" t="s">
        <v>18</v>
      </c>
      <c r="M37" s="16">
        <f t="shared" si="4"/>
        <v>0</v>
      </c>
      <c r="N37" s="291">
        <v>1.5</v>
      </c>
      <c r="O37" s="291">
        <v>3.5</v>
      </c>
      <c r="P37" s="291">
        <v>3</v>
      </c>
      <c r="Q37" s="291">
        <v>3</v>
      </c>
      <c r="R37" s="291">
        <v>1</v>
      </c>
      <c r="S37" s="291"/>
      <c r="T37" s="291"/>
      <c r="U37" s="291"/>
      <c r="V37" s="291">
        <v>2</v>
      </c>
      <c r="W37" s="348"/>
      <c r="X37" s="291">
        <v>2</v>
      </c>
      <c r="Y37" s="291"/>
      <c r="Z37" s="291"/>
      <c r="AA37" s="291"/>
      <c r="AB37" s="291">
        <v>1</v>
      </c>
      <c r="AC37" s="291"/>
      <c r="AD37" s="291">
        <v>1</v>
      </c>
      <c r="AE37" s="291"/>
      <c r="AF37" s="291"/>
      <c r="AG37" s="291"/>
      <c r="AH37" s="292"/>
    </row>
    <row r="38" spans="1:34" s="3" customFormat="1">
      <c r="A38" s="11"/>
      <c r="B38" s="12" t="s">
        <v>262</v>
      </c>
      <c r="C38" s="13"/>
      <c r="D38" s="11" t="s">
        <v>219</v>
      </c>
      <c r="E38" s="160" t="s">
        <v>1026</v>
      </c>
      <c r="F38" s="13" t="s">
        <v>206</v>
      </c>
      <c r="G38" s="11"/>
      <c r="H38" s="14">
        <f t="shared" si="5"/>
        <v>42968</v>
      </c>
      <c r="I38" s="14">
        <f t="shared" si="3"/>
        <v>42968</v>
      </c>
      <c r="J38" s="297"/>
      <c r="K38" s="297">
        <f t="shared" si="6"/>
        <v>6</v>
      </c>
      <c r="L38" s="11" t="s">
        <v>18</v>
      </c>
      <c r="M38" s="16">
        <f t="shared" si="4"/>
        <v>0</v>
      </c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>
        <v>3</v>
      </c>
      <c r="Z38" s="291"/>
      <c r="AA38" s="291"/>
      <c r="AB38" s="291">
        <v>2</v>
      </c>
      <c r="AC38" s="291">
        <v>1</v>
      </c>
      <c r="AD38" s="291"/>
      <c r="AE38" s="291"/>
      <c r="AF38" s="291"/>
      <c r="AG38" s="291"/>
      <c r="AH38" s="292"/>
    </row>
    <row r="39" spans="1:34" s="3" customFormat="1">
      <c r="A39" s="11"/>
      <c r="B39" s="12" t="s">
        <v>262</v>
      </c>
      <c r="C39" s="13"/>
      <c r="D39" s="11"/>
      <c r="E39" s="159"/>
      <c r="F39" s="13"/>
      <c r="G39" s="11"/>
      <c r="H39" s="14" t="str">
        <f t="shared" si="5"/>
        <v/>
      </c>
      <c r="I39" s="14" t="str">
        <f t="shared" si="3"/>
        <v/>
      </c>
      <c r="J39" s="297"/>
      <c r="K39" s="297">
        <f t="shared" si="6"/>
        <v>0</v>
      </c>
      <c r="L39" s="11" t="s">
        <v>18</v>
      </c>
      <c r="M39" s="16">
        <f t="shared" si="4"/>
        <v>0</v>
      </c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2"/>
    </row>
    <row r="40" spans="1:34" s="3" customFormat="1">
      <c r="A40" s="11"/>
      <c r="B40" s="12" t="s">
        <v>262</v>
      </c>
      <c r="C40" s="13"/>
      <c r="D40" s="11"/>
      <c r="E40" s="159"/>
      <c r="F40" s="13"/>
      <c r="G40" s="11"/>
      <c r="H40" s="14" t="str">
        <f t="shared" si="5"/>
        <v/>
      </c>
      <c r="I40" s="14" t="str">
        <f t="shared" si="3"/>
        <v/>
      </c>
      <c r="J40" s="297"/>
      <c r="K40" s="297">
        <f t="shared" si="6"/>
        <v>0</v>
      </c>
      <c r="L40" s="11" t="s">
        <v>18</v>
      </c>
      <c r="M40" s="16">
        <f t="shared" si="4"/>
        <v>0</v>
      </c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2"/>
    </row>
    <row r="41" spans="1:34" s="3" customFormat="1">
      <c r="A41" s="24" t="s">
        <v>112</v>
      </c>
      <c r="B41" s="12" t="s">
        <v>113</v>
      </c>
      <c r="C41" s="13"/>
      <c r="D41" s="11"/>
      <c r="E41" s="160"/>
      <c r="F41" s="13"/>
      <c r="G41" s="11"/>
      <c r="H41" s="14" t="str">
        <f t="shared" si="5"/>
        <v/>
      </c>
      <c r="I41" s="14" t="str">
        <f t="shared" si="3"/>
        <v/>
      </c>
      <c r="J41" s="297"/>
      <c r="K41" s="297">
        <f t="shared" si="6"/>
        <v>0</v>
      </c>
      <c r="L41" s="11" t="s">
        <v>18</v>
      </c>
      <c r="M41" s="16">
        <f t="shared" si="4"/>
        <v>0</v>
      </c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2"/>
    </row>
    <row r="42" spans="1:34" s="3" customFormat="1">
      <c r="A42" s="11"/>
      <c r="B42" s="12" t="s">
        <v>262</v>
      </c>
      <c r="C42" s="13"/>
      <c r="D42" s="11" t="s">
        <v>301</v>
      </c>
      <c r="E42" s="160" t="s">
        <v>986</v>
      </c>
      <c r="F42" s="13" t="s">
        <v>82</v>
      </c>
      <c r="G42" s="11"/>
      <c r="H42" s="14">
        <f t="shared" si="5"/>
        <v>42968</v>
      </c>
      <c r="I42" s="14">
        <f t="shared" si="3"/>
        <v>42968</v>
      </c>
      <c r="J42" s="297"/>
      <c r="K42" s="297">
        <f t="shared" si="6"/>
        <v>0.5</v>
      </c>
      <c r="L42" s="11" t="s">
        <v>18</v>
      </c>
      <c r="M42" s="16">
        <f t="shared" si="4"/>
        <v>0</v>
      </c>
      <c r="N42" s="291"/>
      <c r="O42" s="291">
        <v>0.5</v>
      </c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  <c r="AE42" s="291"/>
      <c r="AF42" s="291"/>
      <c r="AG42" s="291"/>
      <c r="AH42" s="292"/>
    </row>
    <row r="43" spans="1:34" s="3" customFormat="1">
      <c r="A43" s="24" t="s">
        <v>114</v>
      </c>
      <c r="B43" s="12" t="s">
        <v>115</v>
      </c>
      <c r="C43" s="13"/>
      <c r="D43" s="11"/>
      <c r="E43" s="160"/>
      <c r="F43" s="13"/>
      <c r="G43" s="11"/>
      <c r="H43" s="14" t="str">
        <f t="shared" si="5"/>
        <v/>
      </c>
      <c r="I43" s="14" t="str">
        <f t="shared" si="3"/>
        <v/>
      </c>
      <c r="J43" s="297"/>
      <c r="K43" s="297">
        <f t="shared" si="6"/>
        <v>0</v>
      </c>
      <c r="L43" s="11" t="s">
        <v>18</v>
      </c>
      <c r="M43" s="16">
        <f t="shared" si="4"/>
        <v>0</v>
      </c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/>
      <c r="AE43" s="291"/>
      <c r="AF43" s="291"/>
      <c r="AG43" s="291"/>
      <c r="AH43" s="292"/>
    </row>
    <row r="44" spans="1:34" s="3" customFormat="1">
      <c r="A44" s="24"/>
      <c r="B44" s="12" t="s">
        <v>262</v>
      </c>
      <c r="C44" s="13"/>
      <c r="D44" s="11" t="s">
        <v>301</v>
      </c>
      <c r="E44" s="160" t="s">
        <v>1051</v>
      </c>
      <c r="F44" s="13"/>
      <c r="G44" s="11"/>
      <c r="H44" s="14"/>
      <c r="I44" s="14"/>
      <c r="J44" s="297"/>
      <c r="K44" s="297">
        <f t="shared" si="6"/>
        <v>0.5</v>
      </c>
      <c r="L44" s="11"/>
      <c r="M44" s="16"/>
      <c r="N44" s="291"/>
      <c r="O44" s="291">
        <v>0.5</v>
      </c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292"/>
    </row>
    <row r="45" spans="1:34" s="3" customFormat="1">
      <c r="A45" s="24"/>
      <c r="B45" s="12" t="s">
        <v>262</v>
      </c>
      <c r="C45" s="13"/>
      <c r="D45" s="11" t="s">
        <v>301</v>
      </c>
      <c r="E45" s="160" t="s">
        <v>987</v>
      </c>
      <c r="F45" s="13" t="s">
        <v>82</v>
      </c>
      <c r="G45" s="11"/>
      <c r="H45" s="14">
        <f t="shared" si="5"/>
        <v>42968</v>
      </c>
      <c r="I45" s="14">
        <f t="shared" si="3"/>
        <v>42968</v>
      </c>
      <c r="J45" s="297"/>
      <c r="K45" s="297">
        <f t="shared" si="6"/>
        <v>0</v>
      </c>
      <c r="L45" s="11" t="s">
        <v>18</v>
      </c>
      <c r="M45" s="16">
        <f t="shared" si="4"/>
        <v>0</v>
      </c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2"/>
    </row>
    <row r="46" spans="1:34" s="3" customFormat="1">
      <c r="A46" s="24" t="s">
        <v>126</v>
      </c>
      <c r="B46" s="12" t="s">
        <v>127</v>
      </c>
      <c r="C46" s="13"/>
      <c r="D46" s="11" t="s">
        <v>127</v>
      </c>
      <c r="E46" s="160" t="s">
        <v>1027</v>
      </c>
      <c r="F46" s="13" t="s">
        <v>59</v>
      </c>
      <c r="G46" s="11"/>
      <c r="H46" s="14">
        <f t="shared" si="5"/>
        <v>42968</v>
      </c>
      <c r="I46" s="14">
        <f t="shared" si="3"/>
        <v>42968</v>
      </c>
      <c r="J46" s="297"/>
      <c r="K46" s="297">
        <f t="shared" si="6"/>
        <v>5</v>
      </c>
      <c r="L46" s="11" t="s">
        <v>18</v>
      </c>
      <c r="M46" s="16">
        <f t="shared" si="4"/>
        <v>0</v>
      </c>
      <c r="N46" s="291">
        <v>4</v>
      </c>
      <c r="O46" s="291">
        <v>1</v>
      </c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292"/>
    </row>
    <row r="47" spans="1:34" s="3" customFormat="1">
      <c r="A47" s="11" t="s">
        <v>622</v>
      </c>
      <c r="B47" s="12" t="s">
        <v>1120</v>
      </c>
      <c r="C47" s="13"/>
      <c r="D47" s="11"/>
      <c r="E47" s="159"/>
      <c r="F47" s="13"/>
      <c r="G47" s="11"/>
      <c r="H47" s="14" t="str">
        <f t="shared" si="5"/>
        <v/>
      </c>
      <c r="I47" s="14" t="str">
        <f t="shared" si="3"/>
        <v/>
      </c>
      <c r="J47" s="297"/>
      <c r="K47" s="297">
        <f t="shared" si="6"/>
        <v>0</v>
      </c>
      <c r="L47" s="11" t="s">
        <v>18</v>
      </c>
      <c r="M47" s="16">
        <f t="shared" si="4"/>
        <v>0</v>
      </c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2"/>
    </row>
    <row r="48" spans="1:34" s="3" customFormat="1">
      <c r="A48" s="11"/>
      <c r="B48" s="12" t="s">
        <v>262</v>
      </c>
      <c r="C48" s="13"/>
      <c r="D48" s="11" t="s">
        <v>301</v>
      </c>
      <c r="E48" s="160" t="s">
        <v>1052</v>
      </c>
      <c r="F48" s="13" t="s">
        <v>59</v>
      </c>
      <c r="G48" s="11"/>
      <c r="H48" s="14">
        <f t="shared" si="5"/>
        <v>42968</v>
      </c>
      <c r="I48" s="14">
        <f t="shared" si="3"/>
        <v>42968</v>
      </c>
      <c r="J48" s="297"/>
      <c r="K48" s="297">
        <f t="shared" si="6"/>
        <v>2</v>
      </c>
      <c r="L48" s="11" t="s">
        <v>18</v>
      </c>
      <c r="M48" s="16">
        <f t="shared" si="4"/>
        <v>0</v>
      </c>
      <c r="N48" s="291">
        <v>2</v>
      </c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2"/>
    </row>
    <row r="49" spans="1:34" s="3" customFormat="1">
      <c r="A49" s="11"/>
      <c r="B49" s="12" t="s">
        <v>262</v>
      </c>
      <c r="C49" s="13"/>
      <c r="D49" s="11" t="s">
        <v>301</v>
      </c>
      <c r="E49" s="160" t="s">
        <v>1052</v>
      </c>
      <c r="F49" s="13" t="s">
        <v>206</v>
      </c>
      <c r="G49" s="11"/>
      <c r="H49" s="14">
        <f t="shared" si="5"/>
        <v>42968</v>
      </c>
      <c r="I49" s="14">
        <f t="shared" si="3"/>
        <v>42968</v>
      </c>
      <c r="J49" s="297"/>
      <c r="K49" s="297">
        <f t="shared" si="6"/>
        <v>2</v>
      </c>
      <c r="L49" s="11" t="s">
        <v>18</v>
      </c>
      <c r="M49" s="16">
        <f t="shared" si="4"/>
        <v>0</v>
      </c>
      <c r="N49" s="291">
        <v>2</v>
      </c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  <c r="AE49" s="291"/>
      <c r="AF49" s="291"/>
      <c r="AG49" s="291"/>
      <c r="AH49" s="292"/>
    </row>
    <row r="50" spans="1:34" s="3" customFormat="1">
      <c r="A50" s="11"/>
      <c r="B50" s="12" t="s">
        <v>262</v>
      </c>
      <c r="C50" s="13"/>
      <c r="D50" s="24" t="s">
        <v>269</v>
      </c>
      <c r="E50" s="160" t="s">
        <v>1028</v>
      </c>
      <c r="F50" s="59" t="s">
        <v>59</v>
      </c>
      <c r="G50" s="11"/>
      <c r="H50" s="14">
        <f t="shared" si="5"/>
        <v>42968</v>
      </c>
      <c r="I50" s="14">
        <f t="shared" si="3"/>
        <v>42968</v>
      </c>
      <c r="J50" s="297"/>
      <c r="K50" s="297">
        <f t="shared" si="6"/>
        <v>1</v>
      </c>
      <c r="L50" s="11" t="s">
        <v>18</v>
      </c>
      <c r="M50" s="16">
        <f t="shared" si="4"/>
        <v>0</v>
      </c>
      <c r="N50" s="291"/>
      <c r="O50" s="291"/>
      <c r="P50" s="291"/>
      <c r="Q50" s="291">
        <v>1</v>
      </c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2"/>
    </row>
    <row r="51" spans="1:34" s="3" customFormat="1">
      <c r="A51" s="11"/>
      <c r="B51" s="12" t="s">
        <v>262</v>
      </c>
      <c r="C51" s="13"/>
      <c r="D51" s="24" t="s">
        <v>269</v>
      </c>
      <c r="E51" s="160" t="s">
        <v>1028</v>
      </c>
      <c r="F51" s="59" t="s">
        <v>77</v>
      </c>
      <c r="G51" s="11"/>
      <c r="H51" s="14">
        <f t="shared" si="5"/>
        <v>42968</v>
      </c>
      <c r="I51" s="14">
        <f t="shared" si="3"/>
        <v>42968</v>
      </c>
      <c r="J51" s="297"/>
      <c r="K51" s="297">
        <f t="shared" si="6"/>
        <v>2</v>
      </c>
      <c r="L51" s="11" t="s">
        <v>18</v>
      </c>
      <c r="M51" s="16">
        <f t="shared" si="4"/>
        <v>0</v>
      </c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>
        <v>1</v>
      </c>
      <c r="AC51" s="291"/>
      <c r="AD51" s="291"/>
      <c r="AE51" s="291">
        <v>1</v>
      </c>
      <c r="AF51" s="291"/>
      <c r="AG51" s="291"/>
      <c r="AH51" s="292"/>
    </row>
    <row r="52" spans="1:34">
      <c r="A52" s="11"/>
      <c r="B52" s="12" t="s">
        <v>262</v>
      </c>
      <c r="C52" s="13"/>
      <c r="D52" s="24" t="s">
        <v>235</v>
      </c>
      <c r="E52" s="160" t="s">
        <v>1029</v>
      </c>
      <c r="F52" s="59" t="s">
        <v>77</v>
      </c>
      <c r="G52" s="11"/>
      <c r="H52" s="14">
        <f t="shared" si="5"/>
        <v>42968</v>
      </c>
      <c r="I52" s="14">
        <f t="shared" si="3"/>
        <v>42968</v>
      </c>
      <c r="J52" s="297"/>
      <c r="K52" s="297">
        <f t="shared" si="6"/>
        <v>0</v>
      </c>
      <c r="L52" s="11" t="s">
        <v>18</v>
      </c>
      <c r="M52" s="16">
        <f t="shared" si="4"/>
        <v>0</v>
      </c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292"/>
    </row>
    <row r="53" spans="1:34">
      <c r="A53" s="11"/>
      <c r="B53" s="12" t="s">
        <v>262</v>
      </c>
      <c r="C53" s="13"/>
      <c r="D53" s="24" t="s">
        <v>235</v>
      </c>
      <c r="E53" s="160" t="s">
        <v>1053</v>
      </c>
      <c r="F53" s="59" t="s">
        <v>59</v>
      </c>
      <c r="G53" s="11"/>
      <c r="H53" s="14">
        <f t="shared" si="5"/>
        <v>42968</v>
      </c>
      <c r="I53" s="14">
        <f t="shared" si="3"/>
        <v>42968</v>
      </c>
      <c r="J53" s="297"/>
      <c r="K53" s="297">
        <f t="shared" si="6"/>
        <v>0.5</v>
      </c>
      <c r="L53" s="11" t="s">
        <v>18</v>
      </c>
      <c r="M53" s="16">
        <f t="shared" si="4"/>
        <v>0</v>
      </c>
      <c r="N53" s="291"/>
      <c r="O53" s="291"/>
      <c r="P53" s="291"/>
      <c r="Q53" s="291"/>
      <c r="R53" s="291"/>
      <c r="S53" s="291"/>
      <c r="T53" s="291"/>
      <c r="U53" s="291"/>
      <c r="V53" s="291">
        <v>0.5</v>
      </c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292"/>
    </row>
    <row r="54" spans="1:34">
      <c r="A54" s="11"/>
      <c r="B54" s="12"/>
      <c r="C54" s="13"/>
      <c r="D54" s="24" t="s">
        <v>127</v>
      </c>
      <c r="E54" s="160" t="s">
        <v>1054</v>
      </c>
      <c r="F54" s="59" t="s">
        <v>59</v>
      </c>
      <c r="G54" s="11"/>
      <c r="H54" s="14">
        <f t="shared" si="5"/>
        <v>42968</v>
      </c>
      <c r="I54" s="14">
        <f t="shared" si="3"/>
        <v>42968</v>
      </c>
      <c r="J54" s="297"/>
      <c r="K54" s="297">
        <f t="shared" si="6"/>
        <v>1</v>
      </c>
      <c r="L54" s="11" t="s">
        <v>18</v>
      </c>
      <c r="M54" s="16">
        <f t="shared" si="4"/>
        <v>0</v>
      </c>
      <c r="N54" s="291"/>
      <c r="O54" s="291"/>
      <c r="P54" s="291"/>
      <c r="Q54" s="291"/>
      <c r="R54" s="291">
        <v>1</v>
      </c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292"/>
    </row>
    <row r="55" spans="1:34">
      <c r="A55" s="11"/>
      <c r="B55" s="12" t="s">
        <v>262</v>
      </c>
      <c r="C55" s="13"/>
      <c r="D55" s="24" t="s">
        <v>868</v>
      </c>
      <c r="E55" s="160" t="s">
        <v>1055</v>
      </c>
      <c r="F55" s="59" t="s">
        <v>59</v>
      </c>
      <c r="G55" s="11"/>
      <c r="H55" s="14">
        <f t="shared" si="5"/>
        <v>42968</v>
      </c>
      <c r="I55" s="14">
        <f t="shared" si="3"/>
        <v>42968</v>
      </c>
      <c r="J55" s="297"/>
      <c r="K55" s="297">
        <f t="shared" si="6"/>
        <v>13.5</v>
      </c>
      <c r="L55" s="11" t="s">
        <v>9</v>
      </c>
      <c r="M55" s="16">
        <f t="shared" si="4"/>
        <v>1</v>
      </c>
      <c r="N55" s="291">
        <v>2</v>
      </c>
      <c r="O55" s="291">
        <v>6.5</v>
      </c>
      <c r="P55" s="291">
        <v>4</v>
      </c>
      <c r="Q55" s="291"/>
      <c r="R55" s="291"/>
      <c r="S55" s="291"/>
      <c r="T55" s="291"/>
      <c r="U55" s="291"/>
      <c r="V55" s="291"/>
      <c r="W55" s="291"/>
      <c r="X55" s="291">
        <v>1</v>
      </c>
      <c r="Y55" s="291"/>
      <c r="Z55" s="291"/>
      <c r="AA55" s="291"/>
      <c r="AB55" s="291"/>
      <c r="AC55" s="291"/>
      <c r="AD55" s="291"/>
      <c r="AE55" s="291"/>
      <c r="AF55" s="291"/>
      <c r="AG55" s="291"/>
      <c r="AH55" s="292"/>
    </row>
    <row r="56" spans="1:34">
      <c r="A56" s="11"/>
      <c r="B56" s="12" t="s">
        <v>262</v>
      </c>
      <c r="C56" s="13"/>
      <c r="D56" s="24" t="s">
        <v>192</v>
      </c>
      <c r="E56" s="160" t="s">
        <v>988</v>
      </c>
      <c r="F56" s="59" t="s">
        <v>59</v>
      </c>
      <c r="G56" s="11"/>
      <c r="H56" s="14">
        <f t="shared" si="5"/>
        <v>42968</v>
      </c>
      <c r="I56" s="14">
        <f t="shared" si="3"/>
        <v>42968</v>
      </c>
      <c r="J56" s="297"/>
      <c r="K56" s="297">
        <f t="shared" si="6"/>
        <v>0</v>
      </c>
      <c r="L56" s="11" t="s">
        <v>18</v>
      </c>
      <c r="M56" s="16">
        <f t="shared" si="4"/>
        <v>0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292"/>
    </row>
    <row r="57" spans="1:34">
      <c r="A57" s="11"/>
      <c r="B57" s="12" t="s">
        <v>262</v>
      </c>
      <c r="C57" s="13"/>
      <c r="D57" s="24" t="s">
        <v>192</v>
      </c>
      <c r="E57" s="160" t="s">
        <v>988</v>
      </c>
      <c r="F57" s="59" t="s">
        <v>77</v>
      </c>
      <c r="G57" s="11"/>
      <c r="H57" s="14">
        <f t="shared" si="5"/>
        <v>42968</v>
      </c>
      <c r="I57" s="14">
        <f t="shared" si="3"/>
        <v>42968</v>
      </c>
      <c r="J57" s="297"/>
      <c r="K57" s="297">
        <f t="shared" si="6"/>
        <v>0</v>
      </c>
      <c r="L57" s="11" t="s">
        <v>18</v>
      </c>
      <c r="M57" s="16">
        <f t="shared" si="4"/>
        <v>0</v>
      </c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2"/>
    </row>
    <row r="58" spans="1:34">
      <c r="A58" s="11"/>
      <c r="B58" s="12" t="s">
        <v>262</v>
      </c>
      <c r="C58" s="13"/>
      <c r="D58" s="24" t="s">
        <v>192</v>
      </c>
      <c r="E58" s="160" t="s">
        <v>1056</v>
      </c>
      <c r="F58" s="59" t="s">
        <v>206</v>
      </c>
      <c r="G58" s="11"/>
      <c r="H58" s="14">
        <f t="shared" si="5"/>
        <v>42968</v>
      </c>
      <c r="I58" s="14">
        <f t="shared" si="3"/>
        <v>42968</v>
      </c>
      <c r="J58" s="297"/>
      <c r="K58" s="297">
        <f t="shared" si="6"/>
        <v>0</v>
      </c>
      <c r="L58" s="11" t="s">
        <v>18</v>
      </c>
      <c r="M58" s="16">
        <f t="shared" si="4"/>
        <v>0</v>
      </c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/>
      <c r="AF58" s="291"/>
      <c r="AG58" s="291"/>
      <c r="AH58" s="292"/>
    </row>
    <row r="59" spans="1:34">
      <c r="A59" s="11"/>
      <c r="B59" s="12" t="s">
        <v>262</v>
      </c>
      <c r="C59" s="13"/>
      <c r="D59" s="24" t="s">
        <v>192</v>
      </c>
      <c r="E59" s="160" t="s">
        <v>988</v>
      </c>
      <c r="F59" s="59" t="s">
        <v>30</v>
      </c>
      <c r="G59" s="11"/>
      <c r="H59" s="14">
        <f t="shared" si="5"/>
        <v>42968</v>
      </c>
      <c r="I59" s="14">
        <f t="shared" si="3"/>
        <v>42968</v>
      </c>
      <c r="J59" s="297"/>
      <c r="K59" s="297">
        <f t="shared" si="6"/>
        <v>0</v>
      </c>
      <c r="L59" s="11" t="s">
        <v>18</v>
      </c>
      <c r="M59" s="16">
        <f t="shared" si="4"/>
        <v>0</v>
      </c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  <c r="AE59" s="291"/>
      <c r="AF59" s="291"/>
      <c r="AG59" s="291"/>
      <c r="AH59" s="292"/>
    </row>
    <row r="60" spans="1:34">
      <c r="A60" s="11"/>
      <c r="B60" s="12" t="s">
        <v>262</v>
      </c>
      <c r="C60" s="13"/>
      <c r="D60" s="24" t="s">
        <v>905</v>
      </c>
      <c r="E60" s="160" t="s">
        <v>971</v>
      </c>
      <c r="F60" s="59" t="s">
        <v>206</v>
      </c>
      <c r="G60" s="11"/>
      <c r="H60" s="14">
        <f t="shared" si="5"/>
        <v>42968</v>
      </c>
      <c r="I60" s="14">
        <f t="shared" si="3"/>
        <v>42968</v>
      </c>
      <c r="J60" s="297"/>
      <c r="K60" s="297">
        <f t="shared" si="6"/>
        <v>0</v>
      </c>
      <c r="L60" s="11" t="s">
        <v>18</v>
      </c>
      <c r="M60" s="16">
        <f t="shared" si="4"/>
        <v>0</v>
      </c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  <c r="AD60" s="291"/>
      <c r="AE60" s="291"/>
      <c r="AF60" s="291"/>
      <c r="AG60" s="291"/>
      <c r="AH60" s="292"/>
    </row>
    <row r="61" spans="1:34">
      <c r="A61" s="11"/>
      <c r="B61" s="12" t="s">
        <v>262</v>
      </c>
      <c r="C61" s="13"/>
      <c r="D61" s="24" t="s">
        <v>906</v>
      </c>
      <c r="E61" s="160" t="s">
        <v>973</v>
      </c>
      <c r="F61" s="59" t="s">
        <v>206</v>
      </c>
      <c r="G61" s="11"/>
      <c r="H61" s="14">
        <f t="shared" si="5"/>
        <v>42968</v>
      </c>
      <c r="I61" s="14">
        <f t="shared" si="3"/>
        <v>42968</v>
      </c>
      <c r="J61" s="297"/>
      <c r="K61" s="297">
        <f t="shared" si="6"/>
        <v>0</v>
      </c>
      <c r="L61" s="11" t="s">
        <v>18</v>
      </c>
      <c r="M61" s="16">
        <f t="shared" si="4"/>
        <v>0</v>
      </c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  <c r="AE61" s="291"/>
      <c r="AF61" s="291"/>
      <c r="AG61" s="291"/>
      <c r="AH61" s="292"/>
    </row>
    <row r="62" spans="1:34">
      <c r="A62" s="11"/>
      <c r="B62" s="12"/>
      <c r="C62" s="13"/>
      <c r="D62" s="24" t="s">
        <v>235</v>
      </c>
      <c r="E62" s="160" t="s">
        <v>1030</v>
      </c>
      <c r="F62" s="59" t="s">
        <v>59</v>
      </c>
      <c r="G62" s="11"/>
      <c r="H62" s="14">
        <f t="shared" si="5"/>
        <v>42968</v>
      </c>
      <c r="I62" s="14">
        <f t="shared" si="3"/>
        <v>42968</v>
      </c>
      <c r="J62" s="297"/>
      <c r="K62" s="297">
        <f t="shared" si="6"/>
        <v>1</v>
      </c>
      <c r="L62" s="11" t="s">
        <v>9</v>
      </c>
      <c r="M62" s="16">
        <f t="shared" si="4"/>
        <v>1</v>
      </c>
      <c r="N62" s="291"/>
      <c r="O62" s="291"/>
      <c r="P62" s="291"/>
      <c r="Q62" s="291"/>
      <c r="R62" s="291">
        <v>1</v>
      </c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  <c r="AG62" s="291"/>
      <c r="AH62" s="292"/>
    </row>
    <row r="63" spans="1:34">
      <c r="A63" s="11"/>
      <c r="B63" s="12"/>
      <c r="C63" s="13"/>
      <c r="D63" s="24" t="s">
        <v>235</v>
      </c>
      <c r="E63" s="160" t="s">
        <v>1057</v>
      </c>
      <c r="F63" s="59" t="s">
        <v>59</v>
      </c>
      <c r="G63" s="11"/>
      <c r="H63" s="14">
        <f t="shared" si="5"/>
        <v>42968</v>
      </c>
      <c r="I63" s="14">
        <f t="shared" si="3"/>
        <v>42968</v>
      </c>
      <c r="J63" s="297"/>
      <c r="K63" s="297">
        <f t="shared" si="6"/>
        <v>1</v>
      </c>
      <c r="L63" s="11" t="s">
        <v>9</v>
      </c>
      <c r="M63" s="16">
        <f t="shared" si="4"/>
        <v>1</v>
      </c>
      <c r="N63" s="291"/>
      <c r="O63" s="291"/>
      <c r="P63" s="291"/>
      <c r="Q63" s="291"/>
      <c r="R63" s="291">
        <v>1</v>
      </c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  <c r="AD63" s="291"/>
      <c r="AE63" s="291"/>
      <c r="AF63" s="291"/>
      <c r="AG63" s="291"/>
      <c r="AH63" s="292"/>
    </row>
    <row r="64" spans="1:34">
      <c r="A64" s="11"/>
      <c r="B64" s="12" t="s">
        <v>262</v>
      </c>
      <c r="C64" s="13"/>
      <c r="D64" s="24" t="s">
        <v>235</v>
      </c>
      <c r="E64" s="160" t="s">
        <v>1057</v>
      </c>
      <c r="F64" s="59" t="s">
        <v>206</v>
      </c>
      <c r="G64" s="11"/>
      <c r="H64" s="14">
        <f t="shared" si="5"/>
        <v>42968</v>
      </c>
      <c r="I64" s="14">
        <f t="shared" si="3"/>
        <v>42968</v>
      </c>
      <c r="J64" s="297"/>
      <c r="K64" s="297">
        <f t="shared" si="6"/>
        <v>1</v>
      </c>
      <c r="L64" s="11" t="s">
        <v>18</v>
      </c>
      <c r="M64" s="16">
        <f>IF(L64="未开始",0,IF(L64="已完成",1, 0.1))</f>
        <v>0</v>
      </c>
      <c r="N64" s="291"/>
      <c r="O64" s="291"/>
      <c r="P64" s="291"/>
      <c r="Q64" s="291"/>
      <c r="R64" s="291">
        <v>1</v>
      </c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2"/>
    </row>
    <row r="65" spans="1:34">
      <c r="A65" s="11"/>
      <c r="B65" s="12"/>
      <c r="C65" s="13"/>
      <c r="D65" s="24" t="s">
        <v>221</v>
      </c>
      <c r="E65" s="160" t="s">
        <v>1031</v>
      </c>
      <c r="F65" s="59" t="s">
        <v>59</v>
      </c>
      <c r="G65" s="11"/>
      <c r="H65" s="14">
        <f t="shared" si="5"/>
        <v>42968</v>
      </c>
      <c r="I65" s="14">
        <f t="shared" si="3"/>
        <v>42968</v>
      </c>
      <c r="J65" s="297"/>
      <c r="K65" s="297">
        <f t="shared" si="6"/>
        <v>2.5</v>
      </c>
      <c r="L65" s="11" t="s">
        <v>9</v>
      </c>
      <c r="M65" s="16">
        <f t="shared" ref="M65:M84" si="11">IF(L65="未开始",0,IF(L65="已完成",1, 0.1))</f>
        <v>1</v>
      </c>
      <c r="N65" s="291"/>
      <c r="O65" s="291"/>
      <c r="P65" s="291"/>
      <c r="Q65" s="291"/>
      <c r="R65" s="291"/>
      <c r="S65" s="291"/>
      <c r="T65" s="291"/>
      <c r="U65" s="291">
        <v>2.5</v>
      </c>
      <c r="V65" s="291"/>
      <c r="W65" s="291"/>
      <c r="X65" s="291"/>
      <c r="Y65" s="291"/>
      <c r="Z65" s="291"/>
      <c r="AA65" s="291"/>
      <c r="AB65" s="291"/>
      <c r="AC65" s="291"/>
      <c r="AD65" s="291"/>
      <c r="AE65" s="291"/>
      <c r="AF65" s="291"/>
      <c r="AG65" s="291"/>
      <c r="AH65" s="292"/>
    </row>
    <row r="66" spans="1:34">
      <c r="A66" s="11"/>
      <c r="B66" s="12"/>
      <c r="C66" s="13"/>
      <c r="D66" s="24" t="s">
        <v>221</v>
      </c>
      <c r="E66" s="160" t="s">
        <v>1031</v>
      </c>
      <c r="F66" s="59" t="s">
        <v>77</v>
      </c>
      <c r="G66" s="11"/>
      <c r="H66" s="14">
        <f t="shared" si="5"/>
        <v>42968</v>
      </c>
      <c r="I66" s="14">
        <f t="shared" si="3"/>
        <v>42968</v>
      </c>
      <c r="J66" s="297"/>
      <c r="K66" s="297">
        <f t="shared" si="6"/>
        <v>2.5</v>
      </c>
      <c r="L66" s="11" t="s">
        <v>9</v>
      </c>
      <c r="M66" s="16">
        <f t="shared" si="11"/>
        <v>1</v>
      </c>
      <c r="N66" s="291"/>
      <c r="O66" s="291"/>
      <c r="P66" s="291"/>
      <c r="Q66" s="291"/>
      <c r="R66" s="291"/>
      <c r="S66" s="291"/>
      <c r="T66" s="291"/>
      <c r="U66" s="291">
        <v>2.5</v>
      </c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2"/>
    </row>
    <row r="67" spans="1:34">
      <c r="A67" s="11"/>
      <c r="B67" s="12"/>
      <c r="C67" s="13"/>
      <c r="D67" s="24" t="s">
        <v>221</v>
      </c>
      <c r="E67" s="160" t="s">
        <v>1031</v>
      </c>
      <c r="F67" s="59" t="s">
        <v>206</v>
      </c>
      <c r="G67" s="11"/>
      <c r="H67" s="14"/>
      <c r="I67" s="14"/>
      <c r="J67" s="297"/>
      <c r="K67" s="297">
        <f t="shared" si="6"/>
        <v>2.5</v>
      </c>
      <c r="L67" s="11" t="s">
        <v>9</v>
      </c>
      <c r="M67" s="16">
        <f t="shared" si="11"/>
        <v>1</v>
      </c>
      <c r="N67" s="291"/>
      <c r="O67" s="291"/>
      <c r="P67" s="291"/>
      <c r="Q67" s="291"/>
      <c r="R67" s="291"/>
      <c r="S67" s="291"/>
      <c r="T67" s="291"/>
      <c r="U67" s="291">
        <v>2.5</v>
      </c>
      <c r="V67" s="291"/>
      <c r="W67" s="291"/>
      <c r="X67" s="291"/>
      <c r="Y67" s="291"/>
      <c r="Z67" s="291"/>
      <c r="AA67" s="291"/>
      <c r="AB67" s="291"/>
      <c r="AC67" s="291"/>
      <c r="AD67" s="291"/>
      <c r="AE67" s="291"/>
      <c r="AF67" s="291"/>
      <c r="AG67" s="291"/>
      <c r="AH67" s="292"/>
    </row>
    <row r="68" spans="1:34">
      <c r="A68" s="11"/>
      <c r="B68" s="12"/>
      <c r="C68" s="13"/>
      <c r="D68" s="24" t="s">
        <v>221</v>
      </c>
      <c r="E68" s="160" t="s">
        <v>1058</v>
      </c>
      <c r="F68" s="59" t="s">
        <v>30</v>
      </c>
      <c r="G68" s="11"/>
      <c r="H68" s="14"/>
      <c r="I68" s="14"/>
      <c r="J68" s="297"/>
      <c r="K68" s="297">
        <f t="shared" si="6"/>
        <v>2.5</v>
      </c>
      <c r="L68" s="11" t="s">
        <v>9</v>
      </c>
      <c r="M68" s="16">
        <f t="shared" si="11"/>
        <v>1</v>
      </c>
      <c r="N68" s="291"/>
      <c r="O68" s="291"/>
      <c r="P68" s="291"/>
      <c r="Q68" s="291"/>
      <c r="R68" s="291"/>
      <c r="S68" s="291"/>
      <c r="T68" s="291"/>
      <c r="U68" s="291">
        <v>2.5</v>
      </c>
      <c r="V68" s="291"/>
      <c r="W68" s="291"/>
      <c r="X68" s="291"/>
      <c r="Y68" s="291"/>
      <c r="Z68" s="291"/>
      <c r="AA68" s="291"/>
      <c r="AB68" s="291"/>
      <c r="AC68" s="291"/>
      <c r="AD68" s="291"/>
      <c r="AE68" s="291"/>
      <c r="AF68" s="291"/>
      <c r="AG68" s="291"/>
      <c r="AH68" s="292"/>
    </row>
    <row r="69" spans="1:34">
      <c r="A69" s="11"/>
      <c r="B69" s="12"/>
      <c r="C69" s="13"/>
      <c r="D69" s="24" t="s">
        <v>235</v>
      </c>
      <c r="E69" s="160" t="s">
        <v>1059</v>
      </c>
      <c r="F69" s="59" t="s">
        <v>59</v>
      </c>
      <c r="G69" s="11"/>
      <c r="H69" s="14">
        <v>42975</v>
      </c>
      <c r="I69" s="14">
        <f t="shared" ref="I69:I72" si="12">IF(E69="","",IF(H69+J69/8&gt;$I$1,$I$1,H69+J69/8))</f>
        <v>42975</v>
      </c>
      <c r="J69" s="297"/>
      <c r="K69" s="297">
        <f t="shared" si="6"/>
        <v>5.5</v>
      </c>
      <c r="L69" s="11" t="s">
        <v>9</v>
      </c>
      <c r="M69" s="16">
        <f t="shared" si="11"/>
        <v>1</v>
      </c>
      <c r="N69" s="291"/>
      <c r="O69" s="291"/>
      <c r="P69" s="291"/>
      <c r="Q69" s="291"/>
      <c r="R69" s="291"/>
      <c r="S69" s="291"/>
      <c r="T69" s="291"/>
      <c r="U69" s="291">
        <v>5.5</v>
      </c>
      <c r="V69" s="291"/>
      <c r="W69" s="291"/>
      <c r="X69" s="291"/>
      <c r="Y69" s="291"/>
      <c r="Z69" s="291"/>
      <c r="AA69" s="291"/>
      <c r="AB69" s="291"/>
      <c r="AC69" s="291"/>
      <c r="AD69" s="291"/>
      <c r="AE69" s="291"/>
      <c r="AF69" s="291"/>
      <c r="AG69" s="291"/>
      <c r="AH69" s="292"/>
    </row>
    <row r="70" spans="1:34">
      <c r="A70" s="11"/>
      <c r="B70" s="12"/>
      <c r="C70" s="13"/>
      <c r="D70" s="24" t="s">
        <v>235</v>
      </c>
      <c r="E70" s="160" t="s">
        <v>1032</v>
      </c>
      <c r="F70" s="59" t="s">
        <v>285</v>
      </c>
      <c r="G70" s="11"/>
      <c r="H70" s="14">
        <v>42975</v>
      </c>
      <c r="I70" s="14">
        <f t="shared" si="12"/>
        <v>42975</v>
      </c>
      <c r="J70" s="297"/>
      <c r="K70" s="297">
        <f t="shared" ref="K70:K84" si="13">SUM(N70:AF70)</f>
        <v>5.5</v>
      </c>
      <c r="L70" s="11" t="s">
        <v>9</v>
      </c>
      <c r="M70" s="16">
        <f t="shared" si="11"/>
        <v>1</v>
      </c>
      <c r="N70" s="291"/>
      <c r="O70" s="291"/>
      <c r="P70" s="291"/>
      <c r="Q70" s="291"/>
      <c r="R70" s="291"/>
      <c r="S70" s="291"/>
      <c r="T70" s="291"/>
      <c r="U70" s="291">
        <v>5.5</v>
      </c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  <c r="AG70" s="291"/>
      <c r="AH70" s="292"/>
    </row>
    <row r="71" spans="1:34">
      <c r="A71" s="11"/>
      <c r="B71" s="12"/>
      <c r="C71" s="13"/>
      <c r="D71" s="24" t="s">
        <v>235</v>
      </c>
      <c r="E71" s="160" t="s">
        <v>1060</v>
      </c>
      <c r="F71" s="59" t="s">
        <v>77</v>
      </c>
      <c r="G71" s="11"/>
      <c r="H71" s="14">
        <v>42975</v>
      </c>
      <c r="I71" s="14">
        <f t="shared" si="12"/>
        <v>42975</v>
      </c>
      <c r="J71" s="297"/>
      <c r="K71" s="297">
        <f t="shared" si="13"/>
        <v>5.5</v>
      </c>
      <c r="L71" s="11" t="s">
        <v>9</v>
      </c>
      <c r="M71" s="16">
        <f t="shared" si="11"/>
        <v>1</v>
      </c>
      <c r="N71" s="291"/>
      <c r="O71" s="291"/>
      <c r="P71" s="291"/>
      <c r="Q71" s="291"/>
      <c r="R71" s="291"/>
      <c r="S71" s="291"/>
      <c r="T71" s="291"/>
      <c r="U71" s="291">
        <v>5.5</v>
      </c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2"/>
    </row>
    <row r="72" spans="1:34">
      <c r="A72" s="11"/>
      <c r="B72" s="12"/>
      <c r="C72" s="13"/>
      <c r="D72" s="24" t="s">
        <v>235</v>
      </c>
      <c r="E72" s="160" t="s">
        <v>1061</v>
      </c>
      <c r="F72" s="59" t="s">
        <v>206</v>
      </c>
      <c r="G72" s="11"/>
      <c r="H72" s="14">
        <v>42975</v>
      </c>
      <c r="I72" s="14">
        <f t="shared" si="12"/>
        <v>42975</v>
      </c>
      <c r="J72" s="297"/>
      <c r="K72" s="297">
        <f t="shared" si="13"/>
        <v>5.5</v>
      </c>
      <c r="L72" s="11" t="s">
        <v>9</v>
      </c>
      <c r="M72" s="16">
        <f t="shared" si="11"/>
        <v>1</v>
      </c>
      <c r="N72" s="291"/>
      <c r="O72" s="291"/>
      <c r="P72" s="291"/>
      <c r="Q72" s="291"/>
      <c r="R72" s="291"/>
      <c r="S72" s="291"/>
      <c r="T72" s="291"/>
      <c r="U72" s="291">
        <v>5.5</v>
      </c>
      <c r="V72" s="291"/>
      <c r="W72" s="291"/>
      <c r="X72" s="291"/>
      <c r="Y72" s="291"/>
      <c r="Z72" s="291"/>
      <c r="AA72" s="291"/>
      <c r="AB72" s="291"/>
      <c r="AC72" s="291"/>
      <c r="AD72" s="291"/>
      <c r="AE72" s="291"/>
      <c r="AF72" s="291"/>
      <c r="AG72" s="291"/>
      <c r="AH72" s="292"/>
    </row>
    <row r="73" spans="1:34">
      <c r="A73" s="11"/>
      <c r="B73" s="12"/>
      <c r="C73" s="13"/>
      <c r="D73" s="24" t="s">
        <v>905</v>
      </c>
      <c r="E73" s="160" t="s">
        <v>1033</v>
      </c>
      <c r="F73" s="59" t="s">
        <v>206</v>
      </c>
      <c r="G73" s="11"/>
      <c r="H73" s="14"/>
      <c r="I73" s="14"/>
      <c r="J73" s="297"/>
      <c r="K73" s="297"/>
      <c r="L73" s="11"/>
      <c r="M73" s="16"/>
      <c r="N73" s="291">
        <v>3.5</v>
      </c>
      <c r="O73" s="291">
        <v>4</v>
      </c>
      <c r="P73" s="291">
        <v>5</v>
      </c>
      <c r="Q73" s="291">
        <v>5</v>
      </c>
      <c r="R73" s="291">
        <v>3</v>
      </c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  <c r="AE73" s="291"/>
      <c r="AF73" s="291"/>
      <c r="AG73" s="291"/>
      <c r="AH73" s="292"/>
    </row>
    <row r="74" spans="1:34">
      <c r="A74" s="11"/>
      <c r="B74" s="12"/>
      <c r="C74" s="13"/>
      <c r="D74" s="24" t="s">
        <v>905</v>
      </c>
      <c r="E74" s="160" t="s">
        <v>1034</v>
      </c>
      <c r="F74" s="59" t="s">
        <v>206</v>
      </c>
      <c r="G74" s="11"/>
      <c r="H74" s="14"/>
      <c r="I74" s="14"/>
      <c r="J74" s="297"/>
      <c r="K74" s="297"/>
      <c r="L74" s="11"/>
      <c r="M74" s="16"/>
      <c r="N74" s="291">
        <v>1</v>
      </c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  <c r="AD74" s="291"/>
      <c r="AE74" s="291"/>
      <c r="AF74" s="291"/>
      <c r="AG74" s="291"/>
      <c r="AH74" s="292"/>
    </row>
    <row r="75" spans="1:34">
      <c r="A75" s="11"/>
      <c r="B75" s="12"/>
      <c r="C75" s="13"/>
      <c r="D75" s="24" t="s">
        <v>905</v>
      </c>
      <c r="E75" s="160" t="s">
        <v>1035</v>
      </c>
      <c r="F75" s="59" t="s">
        <v>206</v>
      </c>
      <c r="G75" s="11"/>
      <c r="H75" s="14"/>
      <c r="I75" s="14"/>
      <c r="J75" s="297"/>
      <c r="K75" s="297"/>
      <c r="L75" s="11"/>
      <c r="M75" s="16"/>
      <c r="N75" s="291"/>
      <c r="O75" s="291"/>
      <c r="P75" s="291"/>
      <c r="Q75" s="291"/>
      <c r="R75" s="291">
        <v>3</v>
      </c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  <c r="AD75" s="291"/>
      <c r="AE75" s="291"/>
      <c r="AF75" s="291"/>
      <c r="AG75" s="291"/>
      <c r="AH75" s="292"/>
    </row>
    <row r="76" spans="1:34">
      <c r="A76" s="11"/>
      <c r="B76" s="12"/>
      <c r="C76" s="13"/>
      <c r="D76" s="24" t="s">
        <v>905</v>
      </c>
      <c r="E76" s="160" t="s">
        <v>1036</v>
      </c>
      <c r="F76" s="59" t="s">
        <v>206</v>
      </c>
      <c r="G76" s="11"/>
      <c r="H76" s="14"/>
      <c r="I76" s="14"/>
      <c r="J76" s="297"/>
      <c r="K76" s="297"/>
      <c r="L76" s="11"/>
      <c r="M76" s="16"/>
      <c r="N76" s="291"/>
      <c r="O76" s="291"/>
      <c r="P76" s="291"/>
      <c r="Q76" s="291"/>
      <c r="R76" s="291"/>
      <c r="S76" s="291"/>
      <c r="T76" s="291"/>
      <c r="U76" s="291"/>
      <c r="V76" s="291">
        <v>6</v>
      </c>
      <c r="W76" s="291">
        <v>6</v>
      </c>
      <c r="X76" s="291">
        <v>6</v>
      </c>
      <c r="Y76" s="291">
        <v>3</v>
      </c>
      <c r="Z76" s="291"/>
      <c r="AA76" s="291"/>
      <c r="AB76" s="291">
        <v>3</v>
      </c>
      <c r="AC76" s="291">
        <v>6</v>
      </c>
      <c r="AD76" s="291">
        <v>7</v>
      </c>
      <c r="AE76" s="291"/>
      <c r="AF76" s="291"/>
      <c r="AG76" s="291"/>
      <c r="AH76" s="292"/>
    </row>
    <row r="77" spans="1:34">
      <c r="A77" s="11"/>
      <c r="B77" s="12"/>
      <c r="C77" s="13"/>
      <c r="D77" s="24" t="s">
        <v>905</v>
      </c>
      <c r="E77" s="160" t="s">
        <v>1062</v>
      </c>
      <c r="F77" s="59" t="s">
        <v>206</v>
      </c>
      <c r="G77" s="11"/>
      <c r="H77" s="14"/>
      <c r="I77" s="14"/>
      <c r="J77" s="297"/>
      <c r="K77" s="297"/>
      <c r="L77" s="11"/>
      <c r="M77" s="16"/>
      <c r="N77" s="291"/>
      <c r="O77" s="291"/>
      <c r="P77" s="291"/>
      <c r="Q77" s="291"/>
      <c r="R77" s="291"/>
      <c r="S77" s="291"/>
      <c r="T77" s="291"/>
      <c r="U77" s="291"/>
      <c r="V77" s="291"/>
      <c r="W77" s="291">
        <v>2</v>
      </c>
      <c r="X77" s="291"/>
      <c r="Y77" s="291"/>
      <c r="Z77" s="291"/>
      <c r="AA77" s="291"/>
      <c r="AB77" s="291">
        <v>2</v>
      </c>
      <c r="AC77" s="291"/>
      <c r="AD77" s="291"/>
      <c r="AE77" s="291"/>
      <c r="AF77" s="291"/>
      <c r="AG77" s="291"/>
      <c r="AH77" s="292"/>
    </row>
    <row r="78" spans="1:34">
      <c r="A78" s="11"/>
      <c r="B78" s="12"/>
      <c r="C78" s="13"/>
      <c r="D78" s="24" t="s">
        <v>905</v>
      </c>
      <c r="E78" s="160" t="s">
        <v>1037</v>
      </c>
      <c r="F78" s="59" t="s">
        <v>206</v>
      </c>
      <c r="G78" s="11"/>
      <c r="H78" s="14"/>
      <c r="I78" s="14"/>
      <c r="J78" s="297"/>
      <c r="K78" s="297"/>
      <c r="L78" s="11"/>
      <c r="M78" s="16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>
        <v>2</v>
      </c>
      <c r="Z78" s="291"/>
      <c r="AA78" s="291"/>
      <c r="AC78" s="291">
        <v>1</v>
      </c>
      <c r="AD78" s="291"/>
      <c r="AE78" s="291"/>
      <c r="AF78" s="291"/>
      <c r="AG78" s="291"/>
      <c r="AH78" s="292"/>
    </row>
    <row r="79" spans="1:34">
      <c r="A79" s="11"/>
      <c r="B79" s="12"/>
      <c r="C79" s="13"/>
      <c r="D79" s="24" t="s">
        <v>235</v>
      </c>
      <c r="E79" s="160" t="s">
        <v>1032</v>
      </c>
      <c r="F79" s="59" t="s">
        <v>30</v>
      </c>
      <c r="G79" s="11"/>
      <c r="H79" s="14">
        <v>42975</v>
      </c>
      <c r="I79" s="14">
        <f t="shared" si="3"/>
        <v>42975</v>
      </c>
      <c r="J79" s="297"/>
      <c r="K79" s="297">
        <f t="shared" si="13"/>
        <v>5.5</v>
      </c>
      <c r="L79" s="11" t="s">
        <v>9</v>
      </c>
      <c r="M79" s="16">
        <f t="shared" si="11"/>
        <v>1</v>
      </c>
      <c r="N79" s="291"/>
      <c r="O79" s="291"/>
      <c r="P79" s="291"/>
      <c r="Q79" s="291"/>
      <c r="R79" s="291"/>
      <c r="S79" s="291"/>
      <c r="T79" s="291"/>
      <c r="U79" s="291">
        <v>5.5</v>
      </c>
      <c r="V79" s="291"/>
      <c r="W79" s="291"/>
      <c r="X79" s="291"/>
      <c r="Y79" s="291"/>
      <c r="Z79" s="291"/>
      <c r="AA79" s="291"/>
      <c r="AB79" s="291"/>
      <c r="AC79" s="291"/>
      <c r="AD79" s="291"/>
      <c r="AE79" s="291"/>
      <c r="AF79" s="291"/>
      <c r="AG79" s="291"/>
      <c r="AH79" s="292"/>
    </row>
    <row r="80" spans="1:34">
      <c r="A80" s="24" t="s">
        <v>1063</v>
      </c>
      <c r="B80" s="12" t="s">
        <v>1121</v>
      </c>
      <c r="C80" s="13"/>
      <c r="D80" s="11"/>
      <c r="E80" s="159"/>
      <c r="F80" s="13"/>
      <c r="G80" s="11"/>
      <c r="H80" s="14" t="str">
        <f t="shared" si="5"/>
        <v/>
      </c>
      <c r="I80" s="14" t="str">
        <f t="shared" si="3"/>
        <v/>
      </c>
      <c r="J80" s="297"/>
      <c r="K80" s="297">
        <f t="shared" si="13"/>
        <v>0</v>
      </c>
      <c r="L80" s="11" t="s">
        <v>18</v>
      </c>
      <c r="M80" s="16">
        <f t="shared" si="11"/>
        <v>0</v>
      </c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2"/>
    </row>
    <row r="81" spans="1:34">
      <c r="A81" s="11"/>
      <c r="B81" s="12" t="s">
        <v>262</v>
      </c>
      <c r="C81" s="13"/>
      <c r="D81" s="11" t="s">
        <v>216</v>
      </c>
      <c r="E81" s="160" t="s">
        <v>1064</v>
      </c>
      <c r="F81" s="13" t="s">
        <v>82</v>
      </c>
      <c r="G81" s="11"/>
      <c r="H81" s="14">
        <f t="shared" si="5"/>
        <v>42968</v>
      </c>
      <c r="I81" s="14">
        <f t="shared" si="3"/>
        <v>42968</v>
      </c>
      <c r="J81" s="297"/>
      <c r="K81" s="297">
        <f t="shared" si="13"/>
        <v>0</v>
      </c>
      <c r="L81" s="11" t="s">
        <v>18</v>
      </c>
      <c r="M81" s="16">
        <f t="shared" si="11"/>
        <v>0</v>
      </c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  <c r="AD81" s="291"/>
      <c r="AE81" s="291"/>
      <c r="AF81" s="291"/>
      <c r="AG81" s="291"/>
      <c r="AH81" s="292"/>
    </row>
    <row r="82" spans="1:34">
      <c r="A82" s="11"/>
      <c r="B82" s="12"/>
      <c r="C82" s="13"/>
      <c r="D82" s="11" t="s">
        <v>216</v>
      </c>
      <c r="E82" s="160" t="s">
        <v>1065</v>
      </c>
      <c r="F82" s="13" t="s">
        <v>59</v>
      </c>
      <c r="G82" s="11"/>
      <c r="H82" s="14">
        <f t="shared" si="5"/>
        <v>42968</v>
      </c>
      <c r="I82" s="14">
        <f t="shared" ref="I82:I84" si="14">IF(E82="","",IF(H82+J82/8&gt;$I$1,$I$1,H82+J82/8))</f>
        <v>42968</v>
      </c>
      <c r="J82" s="297"/>
      <c r="K82" s="297">
        <f t="shared" ref="K82" si="15">SUM(N82:AF82)</f>
        <v>2</v>
      </c>
      <c r="L82" s="11" t="s">
        <v>18</v>
      </c>
      <c r="M82" s="16">
        <f t="shared" si="11"/>
        <v>0</v>
      </c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  <c r="AD82" s="291">
        <v>2</v>
      </c>
      <c r="AE82" s="291"/>
      <c r="AF82" s="291"/>
      <c r="AG82" s="291"/>
      <c r="AH82" s="292"/>
    </row>
    <row r="83" spans="1:34">
      <c r="A83" s="11"/>
      <c r="B83" s="12"/>
      <c r="C83" s="13"/>
      <c r="D83" s="11" t="s">
        <v>216</v>
      </c>
      <c r="E83" s="160" t="s">
        <v>1068</v>
      </c>
      <c r="F83" s="13" t="s">
        <v>59</v>
      </c>
      <c r="G83" s="11"/>
      <c r="H83" s="14"/>
      <c r="I83" s="14"/>
      <c r="J83" s="297"/>
      <c r="K83" s="297"/>
      <c r="L83" s="11"/>
      <c r="M83" s="16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>
        <v>3.5</v>
      </c>
      <c r="AE83" s="291">
        <v>4</v>
      </c>
      <c r="AF83" s="291">
        <v>6</v>
      </c>
      <c r="AG83" s="291">
        <v>4</v>
      </c>
      <c r="AH83" s="292"/>
    </row>
    <row r="84" spans="1:34">
      <c r="A84" s="11"/>
      <c r="B84" s="12" t="s">
        <v>262</v>
      </c>
      <c r="C84" s="13"/>
      <c r="D84" s="11" t="s">
        <v>216</v>
      </c>
      <c r="E84" s="160" t="s">
        <v>980</v>
      </c>
      <c r="F84" s="13" t="s">
        <v>59</v>
      </c>
      <c r="G84" s="11"/>
      <c r="H84" s="14">
        <f t="shared" si="5"/>
        <v>42968</v>
      </c>
      <c r="I84" s="14">
        <f t="shared" si="14"/>
        <v>42968</v>
      </c>
      <c r="J84" s="297"/>
      <c r="K84" s="297">
        <f t="shared" si="13"/>
        <v>0</v>
      </c>
      <c r="L84" s="11" t="s">
        <v>18</v>
      </c>
      <c r="M84" s="16">
        <f t="shared" si="11"/>
        <v>0</v>
      </c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  <c r="AE84" s="291"/>
      <c r="AF84" s="291"/>
      <c r="AG84" s="291"/>
      <c r="AH84" s="292"/>
    </row>
    <row r="85" spans="1:34" s="4" customFormat="1">
      <c r="A85" s="540" t="s">
        <v>238</v>
      </c>
      <c r="B85" s="541"/>
      <c r="C85" s="541"/>
      <c r="D85" s="541"/>
      <c r="E85" s="541"/>
      <c r="F85" s="541"/>
      <c r="G85" s="541"/>
      <c r="H85" s="541"/>
      <c r="I85" s="542"/>
      <c r="J85" s="298">
        <f>SUM(J4:J84)</f>
        <v>0</v>
      </c>
      <c r="K85" s="298">
        <f>SUM(K4:K84)</f>
        <v>631.5</v>
      </c>
      <c r="L85" s="574"/>
      <c r="M85" s="575"/>
      <c r="N85" s="290" t="str">
        <f>MID("一二三四五六日",WEEKDAY($H$1,2),1)</f>
        <v>一</v>
      </c>
      <c r="O85" s="290" t="str">
        <f>MID("一二三四五六日",WEEKDAY($H$1+(COLUMN(O84)-COLUMN($N$2)),2),1)</f>
        <v>二</v>
      </c>
      <c r="P85" s="290" t="str">
        <f t="shared" ref="P85:AF85" si="16">MID("一二三四五六日",WEEKDAY($H$1+(COLUMN(P84)-COLUMN($N$2)),2),1)</f>
        <v>三</v>
      </c>
      <c r="Q85" s="290" t="str">
        <f t="shared" si="16"/>
        <v>四</v>
      </c>
      <c r="R85" s="290" t="str">
        <f t="shared" si="16"/>
        <v>五</v>
      </c>
      <c r="S85" s="290" t="str">
        <f t="shared" si="16"/>
        <v>六</v>
      </c>
      <c r="T85" s="290" t="str">
        <f t="shared" si="16"/>
        <v>日</v>
      </c>
      <c r="U85" s="290" t="str">
        <f t="shared" si="16"/>
        <v>一</v>
      </c>
      <c r="V85" s="290" t="str">
        <f t="shared" si="16"/>
        <v>二</v>
      </c>
      <c r="W85" s="290" t="str">
        <f t="shared" si="16"/>
        <v>三</v>
      </c>
      <c r="X85" s="290" t="str">
        <f t="shared" si="16"/>
        <v>四</v>
      </c>
      <c r="Y85" s="290" t="str">
        <f t="shared" si="16"/>
        <v>五</v>
      </c>
      <c r="Z85" s="290" t="str">
        <f t="shared" si="16"/>
        <v>六</v>
      </c>
      <c r="AA85" s="290" t="str">
        <f t="shared" si="16"/>
        <v>日</v>
      </c>
      <c r="AB85" s="290" t="str">
        <f t="shared" si="16"/>
        <v>一</v>
      </c>
      <c r="AC85" s="290" t="str">
        <f t="shared" si="16"/>
        <v>二</v>
      </c>
      <c r="AD85" s="290" t="str">
        <f t="shared" si="16"/>
        <v>三</v>
      </c>
      <c r="AE85" s="290" t="str">
        <f t="shared" si="16"/>
        <v>四</v>
      </c>
      <c r="AF85" s="290" t="str">
        <f t="shared" si="16"/>
        <v>五</v>
      </c>
      <c r="AG85" s="290" t="str">
        <f t="shared" ref="AG85" si="17">MID("一二三四五六日",WEEKDAY($H$1+(COLUMN(AG84)-COLUMN($N$2)),2),1)</f>
        <v>六</v>
      </c>
      <c r="AH85" s="293"/>
    </row>
    <row r="86" spans="1:34">
      <c r="J86" s="299">
        <f t="shared" ref="J86:K92" si="18">SUMPRODUCT(($F$4:$F$84=K86)*(J$4:J$84))+J$93</f>
        <v>0</v>
      </c>
      <c r="K86" s="299">
        <f t="shared" si="18"/>
        <v>114.5</v>
      </c>
      <c r="L86" s="557" t="s">
        <v>59</v>
      </c>
      <c r="M86" s="557"/>
      <c r="N86" s="291">
        <f t="shared" ref="N86:AC86" si="19">SUMPRODUCT(($F$4:$F$84=$L86)*(N$4:N$84))+N$93</f>
        <v>8</v>
      </c>
      <c r="O86" s="291">
        <f t="shared" si="19"/>
        <v>8</v>
      </c>
      <c r="P86" s="291">
        <f t="shared" si="19"/>
        <v>8</v>
      </c>
      <c r="Q86" s="291">
        <f t="shared" si="19"/>
        <v>8</v>
      </c>
      <c r="R86" s="291">
        <f t="shared" si="19"/>
        <v>8</v>
      </c>
      <c r="S86" s="291">
        <f t="shared" si="19"/>
        <v>8</v>
      </c>
      <c r="T86" s="291">
        <f t="shared" si="19"/>
        <v>0</v>
      </c>
      <c r="U86" s="291">
        <f t="shared" si="19"/>
        <v>8</v>
      </c>
      <c r="V86" s="291">
        <f t="shared" si="19"/>
        <v>8</v>
      </c>
      <c r="W86" s="291">
        <f t="shared" si="19"/>
        <v>8</v>
      </c>
      <c r="X86" s="291">
        <f t="shared" si="19"/>
        <v>8</v>
      </c>
      <c r="Y86" s="291">
        <f t="shared" si="19"/>
        <v>8</v>
      </c>
      <c r="Z86" s="291">
        <f t="shared" si="19"/>
        <v>0</v>
      </c>
      <c r="AA86" s="291">
        <f t="shared" si="19"/>
        <v>0</v>
      </c>
      <c r="AB86" s="291">
        <f t="shared" si="19"/>
        <v>8</v>
      </c>
      <c r="AC86" s="291">
        <f t="shared" si="19"/>
        <v>8</v>
      </c>
      <c r="AD86" s="291">
        <f t="shared" ref="Z86:AG92" si="20">SUMPRODUCT(($F$4:$F$84=$L86)*(AD$4:AD$84))+AD$93</f>
        <v>8</v>
      </c>
      <c r="AE86" s="291">
        <f t="shared" si="20"/>
        <v>8</v>
      </c>
      <c r="AF86" s="291">
        <f t="shared" si="20"/>
        <v>8</v>
      </c>
      <c r="AG86" s="291">
        <f t="shared" si="20"/>
        <v>4</v>
      </c>
    </row>
    <row r="87" spans="1:34">
      <c r="J87" s="299">
        <f t="shared" si="18"/>
        <v>0</v>
      </c>
      <c r="K87" s="299">
        <f t="shared" si="18"/>
        <v>35.5</v>
      </c>
      <c r="L87" s="557" t="s">
        <v>206</v>
      </c>
      <c r="M87" s="557"/>
      <c r="N87" s="291">
        <f t="shared" ref="N87:Y87" si="21">SUMPRODUCT(($F$4:$F$84=$L87)*(N$4:N$84))+N$93</f>
        <v>8</v>
      </c>
      <c r="O87" s="291">
        <f t="shared" si="21"/>
        <v>8</v>
      </c>
      <c r="P87" s="291">
        <f t="shared" si="21"/>
        <v>8</v>
      </c>
      <c r="Q87" s="291">
        <f t="shared" si="21"/>
        <v>8</v>
      </c>
      <c r="R87" s="291">
        <f t="shared" si="21"/>
        <v>8</v>
      </c>
      <c r="S87" s="291">
        <f t="shared" si="21"/>
        <v>0</v>
      </c>
      <c r="T87" s="291">
        <f t="shared" si="21"/>
        <v>0</v>
      </c>
      <c r="U87" s="291">
        <f t="shared" si="21"/>
        <v>8</v>
      </c>
      <c r="V87" s="291">
        <f t="shared" si="21"/>
        <v>8</v>
      </c>
      <c r="W87" s="291">
        <f t="shared" si="21"/>
        <v>8</v>
      </c>
      <c r="X87" s="291">
        <f t="shared" si="21"/>
        <v>8</v>
      </c>
      <c r="Y87" s="291">
        <f t="shared" si="21"/>
        <v>8</v>
      </c>
      <c r="Z87" s="291">
        <f t="shared" si="20"/>
        <v>0</v>
      </c>
      <c r="AA87" s="291">
        <f t="shared" si="20"/>
        <v>0</v>
      </c>
      <c r="AB87" s="291">
        <f t="shared" si="20"/>
        <v>8</v>
      </c>
      <c r="AC87" s="291">
        <f t="shared" si="20"/>
        <v>8</v>
      </c>
      <c r="AD87" s="291">
        <f t="shared" si="20"/>
        <v>8</v>
      </c>
      <c r="AE87" s="291">
        <f t="shared" si="20"/>
        <v>0</v>
      </c>
      <c r="AF87" s="291">
        <f t="shared" si="20"/>
        <v>0</v>
      </c>
      <c r="AG87" s="291">
        <f t="shared" si="20"/>
        <v>0</v>
      </c>
    </row>
    <row r="88" spans="1:34">
      <c r="G88" s="105"/>
      <c r="H88" s="105"/>
      <c r="J88" s="299">
        <f t="shared" si="18"/>
        <v>0</v>
      </c>
      <c r="K88" s="299">
        <f t="shared" si="18"/>
        <v>6</v>
      </c>
      <c r="L88" s="557" t="s">
        <v>285</v>
      </c>
      <c r="M88" s="557"/>
      <c r="N88" s="291">
        <f t="shared" ref="N88:O92" si="22">SUMPRODUCT(($F$4:$F$84=$L88)*(N$4:N$84))+N$93</f>
        <v>0</v>
      </c>
      <c r="O88" s="291">
        <f t="shared" si="22"/>
        <v>0.5</v>
      </c>
      <c r="P88" s="291" t="s">
        <v>1038</v>
      </c>
      <c r="Q88" s="291">
        <f t="shared" ref="Q88:Y92" si="23">SUMPRODUCT(($F$4:$F$84=$L88)*(Q$4:Q$84))+Q$93</f>
        <v>0</v>
      </c>
      <c r="R88" s="291">
        <f t="shared" si="23"/>
        <v>0</v>
      </c>
      <c r="S88" s="291">
        <f t="shared" si="23"/>
        <v>0</v>
      </c>
      <c r="T88" s="291">
        <f t="shared" si="23"/>
        <v>0</v>
      </c>
      <c r="U88" s="291">
        <f t="shared" si="23"/>
        <v>5.5</v>
      </c>
      <c r="V88" s="291">
        <f t="shared" si="23"/>
        <v>0</v>
      </c>
      <c r="W88" s="291">
        <f t="shared" si="23"/>
        <v>0</v>
      </c>
      <c r="X88" s="291">
        <f t="shared" si="23"/>
        <v>0</v>
      </c>
      <c r="Y88" s="291">
        <f t="shared" si="23"/>
        <v>0</v>
      </c>
      <c r="Z88" s="291">
        <f t="shared" si="20"/>
        <v>0</v>
      </c>
      <c r="AA88" s="291">
        <f t="shared" si="20"/>
        <v>0</v>
      </c>
      <c r="AB88" s="291">
        <f t="shared" si="20"/>
        <v>0</v>
      </c>
      <c r="AC88" s="291">
        <f t="shared" si="20"/>
        <v>0</v>
      </c>
      <c r="AD88" s="291">
        <f t="shared" si="20"/>
        <v>0</v>
      </c>
      <c r="AE88" s="291">
        <f t="shared" si="20"/>
        <v>0</v>
      </c>
      <c r="AF88" s="291">
        <f t="shared" si="20"/>
        <v>0</v>
      </c>
      <c r="AG88" s="291">
        <f t="shared" si="20"/>
        <v>0</v>
      </c>
    </row>
    <row r="89" spans="1:34">
      <c r="G89" s="105"/>
      <c r="H89" s="105"/>
      <c r="J89" s="299">
        <f t="shared" si="18"/>
        <v>0</v>
      </c>
      <c r="K89" s="299">
        <f t="shared" si="18"/>
        <v>127.5</v>
      </c>
      <c r="L89" s="557" t="s">
        <v>30</v>
      </c>
      <c r="M89" s="557"/>
      <c r="N89" s="291">
        <f t="shared" si="22"/>
        <v>8</v>
      </c>
      <c r="O89" s="291">
        <f t="shared" si="22"/>
        <v>8</v>
      </c>
      <c r="P89" s="291">
        <f>SUMPRODUCT(($F$4:$F$84=$L89)*(P$4:P$84))+P$93</f>
        <v>8</v>
      </c>
      <c r="Q89" s="291">
        <f t="shared" si="23"/>
        <v>8</v>
      </c>
      <c r="R89" s="291">
        <f t="shared" si="23"/>
        <v>8</v>
      </c>
      <c r="S89" s="291">
        <f t="shared" si="23"/>
        <v>6</v>
      </c>
      <c r="T89" s="291">
        <f t="shared" si="23"/>
        <v>0</v>
      </c>
      <c r="U89" s="291">
        <f t="shared" si="23"/>
        <v>8</v>
      </c>
      <c r="V89" s="291">
        <f t="shared" si="23"/>
        <v>8</v>
      </c>
      <c r="W89" s="291">
        <f t="shared" si="23"/>
        <v>8</v>
      </c>
      <c r="X89" s="291">
        <f t="shared" si="23"/>
        <v>8</v>
      </c>
      <c r="Y89" s="291">
        <f t="shared" si="23"/>
        <v>8</v>
      </c>
      <c r="Z89" s="291">
        <f t="shared" si="20"/>
        <v>0</v>
      </c>
      <c r="AA89" s="291">
        <f t="shared" si="20"/>
        <v>0</v>
      </c>
      <c r="AB89" s="291">
        <f t="shared" si="20"/>
        <v>9.5</v>
      </c>
      <c r="AC89" s="291">
        <f t="shared" si="20"/>
        <v>8</v>
      </c>
      <c r="AD89" s="291">
        <f t="shared" si="20"/>
        <v>8</v>
      </c>
      <c r="AE89" s="291">
        <f t="shared" si="20"/>
        <v>8</v>
      </c>
      <c r="AF89" s="291">
        <f t="shared" si="20"/>
        <v>8</v>
      </c>
      <c r="AG89" s="291">
        <f t="shared" si="20"/>
        <v>0</v>
      </c>
    </row>
    <row r="90" spans="1:34">
      <c r="G90" s="105"/>
      <c r="H90" s="105"/>
      <c r="J90" s="299">
        <f t="shared" si="18"/>
        <v>0</v>
      </c>
      <c r="K90" s="299">
        <f t="shared" si="18"/>
        <v>120</v>
      </c>
      <c r="L90" s="557" t="s">
        <v>744</v>
      </c>
      <c r="M90" s="557"/>
      <c r="N90" s="291">
        <f t="shared" si="22"/>
        <v>8</v>
      </c>
      <c r="O90" s="291">
        <f t="shared" si="22"/>
        <v>8</v>
      </c>
      <c r="P90" s="291">
        <f>SUMPRODUCT(($F$4:$F$84=$L90)*(P$4:P$84))+P$93</f>
        <v>8</v>
      </c>
      <c r="Q90" s="291">
        <f t="shared" si="23"/>
        <v>8</v>
      </c>
      <c r="R90" s="291">
        <f t="shared" si="23"/>
        <v>8</v>
      </c>
      <c r="S90" s="291">
        <f t="shared" si="23"/>
        <v>0</v>
      </c>
      <c r="T90" s="291">
        <f t="shared" si="23"/>
        <v>0</v>
      </c>
      <c r="U90" s="291">
        <f t="shared" si="23"/>
        <v>8</v>
      </c>
      <c r="V90" s="291">
        <f t="shared" si="23"/>
        <v>8</v>
      </c>
      <c r="W90" s="291">
        <f t="shared" si="23"/>
        <v>8</v>
      </c>
      <c r="X90" s="291">
        <f t="shared" si="23"/>
        <v>8</v>
      </c>
      <c r="Y90" s="291">
        <f t="shared" si="23"/>
        <v>8</v>
      </c>
      <c r="Z90" s="291">
        <f t="shared" si="20"/>
        <v>0</v>
      </c>
      <c r="AA90" s="291">
        <f t="shared" si="20"/>
        <v>0</v>
      </c>
      <c r="AB90" s="291">
        <f t="shared" si="20"/>
        <v>8</v>
      </c>
      <c r="AC90" s="291">
        <f t="shared" si="20"/>
        <v>8</v>
      </c>
      <c r="AD90" s="291">
        <f t="shared" si="20"/>
        <v>8</v>
      </c>
      <c r="AE90" s="291">
        <f t="shared" si="20"/>
        <v>8</v>
      </c>
      <c r="AF90" s="291">
        <f t="shared" si="20"/>
        <v>8</v>
      </c>
      <c r="AG90" s="291">
        <f t="shared" si="20"/>
        <v>0</v>
      </c>
    </row>
    <row r="91" spans="1:34">
      <c r="G91" s="105"/>
      <c r="H91" s="105"/>
      <c r="J91" s="299">
        <f t="shared" si="18"/>
        <v>0</v>
      </c>
      <c r="K91" s="299">
        <f t="shared" si="18"/>
        <v>136</v>
      </c>
      <c r="L91" s="557" t="s">
        <v>233</v>
      </c>
      <c r="M91" s="557"/>
      <c r="N91" s="291">
        <f t="shared" si="22"/>
        <v>8</v>
      </c>
      <c r="O91" s="291">
        <f t="shared" si="22"/>
        <v>8</v>
      </c>
      <c r="P91" s="291">
        <f>SUMPRODUCT(($F$4:$F$84=$L91)*(P$4:P$84))+P$93</f>
        <v>8</v>
      </c>
      <c r="Q91" s="291">
        <f t="shared" si="23"/>
        <v>8</v>
      </c>
      <c r="R91" s="291">
        <f t="shared" si="23"/>
        <v>8</v>
      </c>
      <c r="S91" s="291">
        <f t="shared" si="23"/>
        <v>8</v>
      </c>
      <c r="T91" s="291">
        <f t="shared" si="23"/>
        <v>8</v>
      </c>
      <c r="U91" s="291">
        <f t="shared" si="23"/>
        <v>8</v>
      </c>
      <c r="V91" s="291">
        <f t="shared" si="23"/>
        <v>8</v>
      </c>
      <c r="W91" s="291">
        <f t="shared" si="23"/>
        <v>8</v>
      </c>
      <c r="X91" s="291">
        <f t="shared" si="23"/>
        <v>8</v>
      </c>
      <c r="Y91" s="291">
        <f t="shared" si="23"/>
        <v>8</v>
      </c>
      <c r="Z91" s="291">
        <f t="shared" si="20"/>
        <v>0</v>
      </c>
      <c r="AA91" s="291">
        <f t="shared" si="20"/>
        <v>0</v>
      </c>
      <c r="AB91" s="291">
        <f t="shared" si="20"/>
        <v>8</v>
      </c>
      <c r="AC91" s="291">
        <f t="shared" si="20"/>
        <v>8</v>
      </c>
      <c r="AD91" s="291">
        <f t="shared" si="20"/>
        <v>8</v>
      </c>
      <c r="AE91" s="291">
        <f t="shared" si="20"/>
        <v>8</v>
      </c>
      <c r="AF91" s="291">
        <f t="shared" si="20"/>
        <v>8</v>
      </c>
      <c r="AG91" s="291">
        <f t="shared" si="20"/>
        <v>3</v>
      </c>
    </row>
    <row r="92" spans="1:34">
      <c r="G92" s="105"/>
      <c r="H92" s="105"/>
      <c r="J92" s="299">
        <f t="shared" si="18"/>
        <v>0</v>
      </c>
      <c r="K92" s="299">
        <f t="shared" si="18"/>
        <v>94.5</v>
      </c>
      <c r="L92" s="557" t="s">
        <v>77</v>
      </c>
      <c r="M92" s="557"/>
      <c r="N92" s="291">
        <f t="shared" si="22"/>
        <v>0</v>
      </c>
      <c r="O92" s="291">
        <f t="shared" si="22"/>
        <v>0.5</v>
      </c>
      <c r="P92" s="291">
        <f>SUMPRODUCT(($F$4:$F$84=$L92)*(P$4:P$84))+P$93</f>
        <v>0</v>
      </c>
      <c r="Q92" s="291">
        <f t="shared" si="23"/>
        <v>0</v>
      </c>
      <c r="R92" s="291">
        <f t="shared" si="23"/>
        <v>0</v>
      </c>
      <c r="S92" s="291">
        <f t="shared" si="23"/>
        <v>8</v>
      </c>
      <c r="T92" s="291">
        <f t="shared" si="23"/>
        <v>6</v>
      </c>
      <c r="U92" s="291">
        <f t="shared" si="23"/>
        <v>8</v>
      </c>
      <c r="V92" s="291">
        <f t="shared" si="23"/>
        <v>8</v>
      </c>
      <c r="W92" s="291">
        <f t="shared" si="23"/>
        <v>8</v>
      </c>
      <c r="X92" s="291">
        <f t="shared" si="23"/>
        <v>8</v>
      </c>
      <c r="Y92" s="291">
        <f t="shared" si="23"/>
        <v>8</v>
      </c>
      <c r="Z92" s="291">
        <f t="shared" si="20"/>
        <v>0</v>
      </c>
      <c r="AA92" s="291">
        <f t="shared" si="20"/>
        <v>0</v>
      </c>
      <c r="AB92" s="291">
        <f t="shared" si="20"/>
        <v>8</v>
      </c>
      <c r="AC92" s="291">
        <f t="shared" si="20"/>
        <v>8</v>
      </c>
      <c r="AD92" s="291">
        <f t="shared" si="20"/>
        <v>8</v>
      </c>
      <c r="AE92" s="291">
        <f t="shared" si="20"/>
        <v>8</v>
      </c>
      <c r="AF92" s="291">
        <f t="shared" si="20"/>
        <v>8</v>
      </c>
      <c r="AG92" s="291">
        <v>5</v>
      </c>
    </row>
    <row r="93" spans="1:34">
      <c r="G93" s="105"/>
      <c r="H93" s="105"/>
      <c r="J93" s="299">
        <f>SUMPRODUCT(($F$4:$F$84=K93)*(J$4:J$84))</f>
        <v>0</v>
      </c>
      <c r="K93" s="299">
        <f>SUMPRODUCT(($F$4:$F$84=L93)*(K$4:K$84))</f>
        <v>0.5</v>
      </c>
      <c r="L93" s="557" t="s">
        <v>82</v>
      </c>
      <c r="M93" s="557"/>
      <c r="N93" s="291">
        <f t="shared" ref="N93:AG93" si="24">SUMPRODUCT(($F$4:$F$84=$L93)*(N$4:N$84))</f>
        <v>0</v>
      </c>
      <c r="O93" s="291">
        <f t="shared" si="24"/>
        <v>0.5</v>
      </c>
      <c r="P93" s="291">
        <f t="shared" si="24"/>
        <v>0</v>
      </c>
      <c r="Q93" s="291">
        <f t="shared" si="24"/>
        <v>0</v>
      </c>
      <c r="R93" s="291">
        <f t="shared" si="24"/>
        <v>0</v>
      </c>
      <c r="S93" s="291">
        <f t="shared" si="24"/>
        <v>0</v>
      </c>
      <c r="T93" s="291">
        <f t="shared" si="24"/>
        <v>0</v>
      </c>
      <c r="U93" s="291">
        <f t="shared" si="24"/>
        <v>0</v>
      </c>
      <c r="V93" s="291">
        <f t="shared" si="24"/>
        <v>0</v>
      </c>
      <c r="W93" s="291">
        <f t="shared" si="24"/>
        <v>0</v>
      </c>
      <c r="X93" s="291">
        <f t="shared" si="24"/>
        <v>0</v>
      </c>
      <c r="Y93" s="291">
        <f t="shared" si="24"/>
        <v>0</v>
      </c>
      <c r="Z93" s="291">
        <f t="shared" si="24"/>
        <v>0</v>
      </c>
      <c r="AA93" s="291">
        <f t="shared" si="24"/>
        <v>0</v>
      </c>
      <c r="AB93" s="291">
        <f t="shared" si="24"/>
        <v>0</v>
      </c>
      <c r="AC93" s="291">
        <f t="shared" si="24"/>
        <v>0</v>
      </c>
      <c r="AD93" s="291">
        <f t="shared" si="24"/>
        <v>0</v>
      </c>
      <c r="AE93" s="291">
        <f t="shared" si="24"/>
        <v>0</v>
      </c>
      <c r="AF93" s="291">
        <f t="shared" si="24"/>
        <v>0</v>
      </c>
      <c r="AG93" s="291">
        <f t="shared" si="24"/>
        <v>0</v>
      </c>
    </row>
    <row r="94" spans="1:34">
      <c r="G94" s="105"/>
      <c r="H94" s="105"/>
      <c r="L94" s="581" t="s">
        <v>1066</v>
      </c>
      <c r="M94" s="104" t="s">
        <v>745</v>
      </c>
      <c r="N94" s="291">
        <v>8</v>
      </c>
      <c r="O94" s="291">
        <v>8</v>
      </c>
      <c r="P94" s="291">
        <v>8</v>
      </c>
      <c r="Q94" s="291">
        <v>8</v>
      </c>
      <c r="R94" s="291">
        <v>8</v>
      </c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  <c r="AE94" s="291"/>
      <c r="AF94" s="291"/>
      <c r="AG94" s="291"/>
      <c r="AH94" s="295"/>
    </row>
    <row r="95" spans="1:34">
      <c r="G95" s="105"/>
      <c r="H95" s="105"/>
      <c r="L95" s="581"/>
      <c r="M95" s="104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</row>
    <row r="96" spans="1:34">
      <c r="G96" s="105"/>
      <c r="H96" s="105"/>
      <c r="L96" s="581"/>
      <c r="M96" s="104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  <c r="AG96" s="291"/>
    </row>
    <row r="97" spans="1:44">
      <c r="L97" s="581"/>
      <c r="M97" s="104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  <c r="AG97" s="291"/>
    </row>
    <row r="98" spans="1:44">
      <c r="L98" s="581"/>
      <c r="M98" s="104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  <c r="AE98" s="291"/>
      <c r="AF98" s="291"/>
      <c r="AG98" s="291"/>
    </row>
    <row r="99" spans="1:44">
      <c r="L99" s="581"/>
      <c r="M99" s="104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</row>
    <row r="100" spans="1:44"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  <c r="AA100" s="294"/>
      <c r="AB100" s="294"/>
      <c r="AC100" s="294"/>
      <c r="AD100" s="294"/>
      <c r="AE100" s="294"/>
      <c r="AF100" s="294"/>
      <c r="AG100" s="294"/>
    </row>
    <row r="101" spans="1:44">
      <c r="P101" s="294"/>
      <c r="Q101" s="294"/>
      <c r="R101" s="294"/>
      <c r="S101" s="294"/>
      <c r="T101" s="294"/>
      <c r="U101" s="294"/>
      <c r="V101" s="294"/>
      <c r="W101" s="294"/>
      <c r="X101" s="294"/>
      <c r="Z101" s="294"/>
      <c r="AA101" s="294"/>
      <c r="AB101" s="294"/>
      <c r="AC101" s="294"/>
      <c r="AD101" s="294"/>
      <c r="AE101" s="294"/>
    </row>
    <row r="102" spans="1:44">
      <c r="P102" s="294"/>
      <c r="Q102" s="294"/>
      <c r="R102" s="294"/>
      <c r="S102" s="294"/>
      <c r="T102" s="294"/>
      <c r="U102" s="294"/>
      <c r="V102" s="294"/>
      <c r="W102" s="294"/>
      <c r="X102" s="294"/>
      <c r="Z102" s="294"/>
      <c r="AA102" s="294"/>
      <c r="AB102" s="294"/>
      <c r="AC102" s="294"/>
      <c r="AD102" s="294"/>
      <c r="AE102" s="294"/>
    </row>
    <row r="103" spans="1:44">
      <c r="P103" s="294"/>
      <c r="Q103" s="294"/>
      <c r="R103" s="294"/>
      <c r="S103" s="294"/>
      <c r="T103" s="294"/>
      <c r="U103" s="294"/>
      <c r="V103" s="294"/>
      <c r="W103" s="294"/>
      <c r="X103" s="294"/>
      <c r="Z103" s="294"/>
      <c r="AA103" s="294"/>
      <c r="AB103" s="294"/>
      <c r="AC103" s="294"/>
      <c r="AD103" s="294"/>
      <c r="AE103" s="294"/>
    </row>
    <row r="104" spans="1:44">
      <c r="P104" s="294"/>
      <c r="Q104" s="294"/>
      <c r="R104" s="294"/>
      <c r="S104" s="294"/>
      <c r="T104" s="294"/>
      <c r="U104" s="294"/>
      <c r="V104" s="294"/>
      <c r="W104" s="294"/>
      <c r="X104" s="294"/>
      <c r="Z104" s="294"/>
      <c r="AA104" s="294"/>
      <c r="AB104" s="294"/>
      <c r="AC104" s="294"/>
      <c r="AD104" s="294"/>
      <c r="AE104" s="294"/>
    </row>
    <row r="105" spans="1:44"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Z105" s="294"/>
      <c r="AA105" s="294"/>
      <c r="AB105" s="294"/>
      <c r="AC105" s="294"/>
      <c r="AD105" s="294"/>
    </row>
    <row r="106" spans="1:44"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Z106" s="294"/>
      <c r="AA106" s="294"/>
      <c r="AB106" s="294"/>
      <c r="AC106" s="294"/>
      <c r="AD106" s="294"/>
    </row>
    <row r="107" spans="1:44">
      <c r="D107">
        <v>45</v>
      </c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Z107" s="294"/>
      <c r="AA107" s="294"/>
      <c r="AB107" s="294"/>
      <c r="AC107" s="294"/>
      <c r="AD107" s="294"/>
    </row>
    <row r="108" spans="1:44" s="5" customFormat="1">
      <c r="A108"/>
      <c r="B108"/>
      <c r="D108"/>
      <c r="E108" s="152"/>
      <c r="G108"/>
      <c r="H108"/>
      <c r="I108"/>
      <c r="J108" s="294"/>
      <c r="K108" s="294"/>
      <c r="L108"/>
      <c r="M108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6"/>
      <c r="Y108" s="296"/>
      <c r="Z108" s="294"/>
      <c r="AA108" s="294"/>
      <c r="AB108" s="294"/>
      <c r="AC108" s="294"/>
      <c r="AD108" s="294"/>
      <c r="AE108" s="296"/>
      <c r="AF108" s="296"/>
      <c r="AG108" s="296"/>
      <c r="AH108" s="294"/>
      <c r="AI108"/>
      <c r="AJ108"/>
      <c r="AK108"/>
      <c r="AL108"/>
      <c r="AM108"/>
      <c r="AN108"/>
      <c r="AO108"/>
      <c r="AP108"/>
      <c r="AQ108"/>
      <c r="AR108"/>
    </row>
    <row r="109" spans="1:44"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Z109" s="294"/>
      <c r="AA109" s="294"/>
      <c r="AB109" s="294"/>
      <c r="AC109" s="294"/>
      <c r="AD109" s="294"/>
    </row>
    <row r="110" spans="1:44"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Z110" s="294"/>
      <c r="AA110" s="294"/>
      <c r="AB110" s="294"/>
      <c r="AC110" s="294"/>
      <c r="AD110" s="294"/>
    </row>
    <row r="111" spans="1:44"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Z111" s="294"/>
      <c r="AA111" s="294"/>
      <c r="AB111" s="294"/>
      <c r="AC111" s="294"/>
      <c r="AD111" s="294"/>
    </row>
    <row r="112" spans="1:44"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Z112" s="294"/>
      <c r="AA112" s="294"/>
      <c r="AB112" s="294"/>
      <c r="AC112" s="294"/>
      <c r="AD112" s="294"/>
    </row>
    <row r="113" spans="1:44"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Z113" s="294"/>
      <c r="AA113" s="294"/>
      <c r="AB113" s="294"/>
      <c r="AC113" s="294"/>
      <c r="AD113" s="294"/>
    </row>
    <row r="114" spans="1:44" s="122" customFormat="1">
      <c r="A114"/>
      <c r="B114"/>
      <c r="C114" s="5"/>
      <c r="D114"/>
      <c r="E114" s="152"/>
      <c r="F114" s="5"/>
      <c r="G114"/>
      <c r="H114"/>
      <c r="I114"/>
      <c r="J114" s="294"/>
      <c r="K114" s="294"/>
      <c r="L114"/>
      <c r="M11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6"/>
      <c r="Y114" s="296"/>
      <c r="Z114" s="294"/>
      <c r="AA114" s="294"/>
      <c r="AB114" s="294"/>
      <c r="AC114" s="294"/>
      <c r="AD114" s="294"/>
      <c r="AE114" s="296"/>
      <c r="AF114" s="296"/>
      <c r="AG114" s="296"/>
      <c r="AH114" s="294"/>
      <c r="AI114"/>
      <c r="AJ114"/>
      <c r="AK114"/>
      <c r="AL114"/>
      <c r="AM114"/>
      <c r="AN114"/>
      <c r="AO114"/>
      <c r="AP114"/>
      <c r="AQ114"/>
      <c r="AR114"/>
    </row>
    <row r="115" spans="1:44" s="122" customFormat="1">
      <c r="A115"/>
      <c r="B115"/>
      <c r="C115" s="5"/>
      <c r="D115"/>
      <c r="E115" s="152"/>
      <c r="F115" s="5"/>
      <c r="G115"/>
      <c r="H115"/>
      <c r="I115"/>
      <c r="J115" s="294"/>
      <c r="K115" s="294"/>
      <c r="L115"/>
      <c r="M115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6"/>
      <c r="Y115" s="296"/>
      <c r="Z115" s="294"/>
      <c r="AA115" s="294"/>
      <c r="AB115" s="294"/>
      <c r="AC115" s="294"/>
      <c r="AD115" s="294"/>
      <c r="AE115" s="296"/>
      <c r="AF115" s="296"/>
      <c r="AG115" s="296"/>
      <c r="AH115" s="294"/>
      <c r="AI115"/>
      <c r="AJ115"/>
      <c r="AK115"/>
      <c r="AL115"/>
      <c r="AM115"/>
      <c r="AN115"/>
      <c r="AO115"/>
      <c r="AP115"/>
      <c r="AQ115"/>
      <c r="AR115"/>
    </row>
    <row r="116" spans="1:44" s="122" customFormat="1">
      <c r="A116"/>
      <c r="B116"/>
      <c r="C116" s="5"/>
      <c r="D116"/>
      <c r="E116" s="152"/>
      <c r="F116" s="5"/>
      <c r="G116"/>
      <c r="H116"/>
      <c r="I116"/>
      <c r="J116" s="294"/>
      <c r="K116" s="294"/>
      <c r="L116"/>
      <c r="M116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6"/>
      <c r="Y116" s="296"/>
      <c r="Z116" s="294"/>
      <c r="AA116" s="294"/>
      <c r="AB116" s="294"/>
      <c r="AC116" s="294"/>
      <c r="AD116" s="294"/>
      <c r="AE116" s="296"/>
      <c r="AF116" s="296"/>
      <c r="AG116" s="296"/>
      <c r="AH116" s="294"/>
      <c r="AI116"/>
      <c r="AJ116"/>
      <c r="AK116"/>
      <c r="AL116"/>
      <c r="AM116"/>
      <c r="AN116"/>
      <c r="AO116"/>
      <c r="AP116"/>
      <c r="AQ116"/>
      <c r="AR116"/>
    </row>
    <row r="117" spans="1:44" s="122" customFormat="1">
      <c r="A117"/>
      <c r="B117"/>
      <c r="C117" s="5"/>
      <c r="D117"/>
      <c r="E117" s="152"/>
      <c r="F117" s="5"/>
      <c r="G117"/>
      <c r="H117"/>
      <c r="I117"/>
      <c r="J117" s="294"/>
      <c r="K117" s="294"/>
      <c r="L117"/>
      <c r="M117"/>
      <c r="N117" s="294"/>
      <c r="O117" s="294"/>
      <c r="P117" s="294"/>
      <c r="Q117" s="294"/>
      <c r="R117" s="294"/>
      <c r="S117" s="294"/>
      <c r="T117" s="294"/>
      <c r="U117" s="294"/>
      <c r="V117" s="294"/>
      <c r="W117" s="296"/>
      <c r="X117" s="296"/>
      <c r="Y117" s="296"/>
      <c r="Z117" s="294"/>
      <c r="AA117" s="294"/>
      <c r="AB117" s="294"/>
      <c r="AC117" s="294"/>
      <c r="AD117" s="296"/>
      <c r="AE117" s="296"/>
      <c r="AF117" s="296"/>
      <c r="AG117" s="296"/>
      <c r="AH117" s="294"/>
      <c r="AI117"/>
      <c r="AJ117"/>
      <c r="AK117"/>
      <c r="AL117"/>
      <c r="AM117"/>
      <c r="AN117"/>
      <c r="AO117"/>
      <c r="AP117"/>
      <c r="AQ117"/>
      <c r="AR117"/>
    </row>
    <row r="118" spans="1:44" s="122" customFormat="1">
      <c r="A118"/>
      <c r="B118"/>
      <c r="C118" s="5"/>
      <c r="D118"/>
      <c r="E118" s="152"/>
      <c r="F118" s="5"/>
      <c r="G118"/>
      <c r="H118"/>
      <c r="I118"/>
      <c r="J118" s="294"/>
      <c r="K118" s="294"/>
      <c r="L118"/>
      <c r="M118"/>
      <c r="N118" s="294"/>
      <c r="O118" s="294"/>
      <c r="P118" s="294"/>
      <c r="Q118" s="294"/>
      <c r="R118" s="294"/>
      <c r="S118" s="294"/>
      <c r="T118" s="294"/>
      <c r="U118" s="294"/>
      <c r="V118" s="294"/>
      <c r="W118" s="296"/>
      <c r="X118" s="296"/>
      <c r="Y118" s="296"/>
      <c r="Z118" s="294"/>
      <c r="AA118" s="294"/>
      <c r="AB118" s="294"/>
      <c r="AC118" s="294"/>
      <c r="AD118" s="296"/>
      <c r="AE118" s="296"/>
      <c r="AF118" s="296"/>
      <c r="AG118" s="296"/>
      <c r="AH118" s="294"/>
      <c r="AI118"/>
      <c r="AJ118"/>
      <c r="AK118"/>
      <c r="AL118"/>
      <c r="AM118"/>
      <c r="AN118"/>
      <c r="AO118"/>
      <c r="AP118"/>
      <c r="AQ118"/>
      <c r="AR118"/>
    </row>
    <row r="119" spans="1:44" s="122" customFormat="1">
      <c r="A119"/>
      <c r="B119"/>
      <c r="C119" s="5"/>
      <c r="D119"/>
      <c r="E119" s="152"/>
      <c r="F119" s="5"/>
      <c r="G119"/>
      <c r="H119"/>
      <c r="I119"/>
      <c r="J119" s="294"/>
      <c r="K119" s="294"/>
      <c r="L119"/>
      <c r="M119"/>
      <c r="N119" s="294"/>
      <c r="O119" s="294"/>
      <c r="P119" s="294"/>
      <c r="Q119" s="294"/>
      <c r="R119" s="294"/>
      <c r="S119" s="294"/>
      <c r="T119" s="294"/>
      <c r="U119" s="294"/>
      <c r="V119" s="294"/>
      <c r="W119" s="296"/>
      <c r="X119" s="296"/>
      <c r="Y119" s="296"/>
      <c r="Z119" s="294"/>
      <c r="AA119" s="294"/>
      <c r="AB119" s="294"/>
      <c r="AC119" s="294"/>
      <c r="AD119" s="296"/>
      <c r="AE119" s="296"/>
      <c r="AF119" s="296"/>
      <c r="AG119" s="296"/>
      <c r="AH119" s="294"/>
      <c r="AI119"/>
      <c r="AJ119"/>
      <c r="AK119"/>
      <c r="AL119"/>
      <c r="AM119"/>
      <c r="AN119"/>
      <c r="AO119"/>
      <c r="AP119"/>
      <c r="AQ119"/>
      <c r="AR119"/>
    </row>
    <row r="120" spans="1:44" s="122" customFormat="1">
      <c r="A120"/>
      <c r="B120"/>
      <c r="C120" s="5"/>
      <c r="D120"/>
      <c r="E120" s="152"/>
      <c r="F120" s="5"/>
      <c r="G120"/>
      <c r="H120"/>
      <c r="I120"/>
      <c r="J120" s="294"/>
      <c r="K120" s="294"/>
      <c r="L120"/>
      <c r="M120"/>
      <c r="N120" s="294"/>
      <c r="O120" s="294"/>
      <c r="P120" s="294"/>
      <c r="Q120" s="294"/>
      <c r="R120" s="294"/>
      <c r="S120" s="294"/>
      <c r="T120" s="294"/>
      <c r="U120" s="294"/>
      <c r="V120" s="294"/>
      <c r="W120" s="296"/>
      <c r="X120" s="296"/>
      <c r="Y120" s="296"/>
      <c r="Z120" s="294"/>
      <c r="AA120" s="294"/>
      <c r="AB120" s="294"/>
      <c r="AC120" s="294"/>
      <c r="AD120" s="296"/>
      <c r="AE120" s="296"/>
      <c r="AF120" s="296"/>
      <c r="AG120" s="296"/>
      <c r="AH120" s="294"/>
      <c r="AI120"/>
      <c r="AJ120"/>
      <c r="AK120"/>
      <c r="AL120"/>
      <c r="AM120"/>
      <c r="AN120"/>
      <c r="AO120"/>
      <c r="AP120"/>
      <c r="AQ120"/>
      <c r="AR120"/>
    </row>
    <row r="121" spans="1:44" s="122" customFormat="1">
      <c r="A121"/>
      <c r="B121"/>
      <c r="C121" s="5"/>
      <c r="D121"/>
      <c r="E121" s="152"/>
      <c r="F121" s="5"/>
      <c r="G121"/>
      <c r="H121"/>
      <c r="I121"/>
      <c r="J121" s="294"/>
      <c r="K121" s="294"/>
      <c r="L121"/>
      <c r="M121"/>
      <c r="N121" s="294"/>
      <c r="O121" s="294"/>
      <c r="P121" s="294"/>
      <c r="Q121" s="294"/>
      <c r="R121" s="294"/>
      <c r="S121" s="294"/>
      <c r="T121" s="294"/>
      <c r="U121" s="294"/>
      <c r="V121" s="294"/>
      <c r="W121" s="296"/>
      <c r="X121" s="296"/>
      <c r="Y121" s="296"/>
      <c r="Z121" s="294"/>
      <c r="AA121" s="294"/>
      <c r="AB121" s="294"/>
      <c r="AC121" s="294"/>
      <c r="AD121" s="296"/>
      <c r="AE121" s="296"/>
      <c r="AF121" s="296"/>
      <c r="AG121" s="296"/>
      <c r="AH121" s="294"/>
      <c r="AI121"/>
      <c r="AJ121"/>
      <c r="AK121"/>
      <c r="AL121"/>
      <c r="AM121"/>
      <c r="AN121"/>
      <c r="AO121"/>
      <c r="AP121"/>
      <c r="AQ121"/>
      <c r="AR121"/>
    </row>
    <row r="122" spans="1:44" s="122" customFormat="1">
      <c r="A122"/>
      <c r="B122"/>
      <c r="C122" s="5"/>
      <c r="D122"/>
      <c r="E122" s="152"/>
      <c r="F122" s="5"/>
      <c r="G122"/>
      <c r="H122"/>
      <c r="I122"/>
      <c r="J122" s="294"/>
      <c r="K122" s="294"/>
      <c r="L122"/>
      <c r="M122"/>
      <c r="N122" s="294"/>
      <c r="O122" s="294"/>
      <c r="P122" s="294"/>
      <c r="Q122" s="294"/>
      <c r="R122" s="294"/>
      <c r="S122" s="294"/>
      <c r="T122" s="294"/>
      <c r="U122" s="294"/>
      <c r="V122" s="294"/>
      <c r="W122" s="296"/>
      <c r="X122" s="296"/>
      <c r="Y122" s="296"/>
      <c r="Z122" s="294"/>
      <c r="AA122" s="294"/>
      <c r="AB122" s="294"/>
      <c r="AC122" s="294"/>
      <c r="AD122" s="296"/>
      <c r="AE122" s="296"/>
      <c r="AF122" s="296"/>
      <c r="AG122" s="296"/>
      <c r="AH122" s="294"/>
      <c r="AI122"/>
      <c r="AJ122"/>
      <c r="AK122"/>
      <c r="AL122"/>
      <c r="AM122"/>
      <c r="AN122"/>
      <c r="AO122"/>
      <c r="AP122"/>
      <c r="AQ122"/>
      <c r="AR122"/>
    </row>
    <row r="123" spans="1:44" s="122" customFormat="1">
      <c r="A123"/>
      <c r="B123"/>
      <c r="C123" s="5"/>
      <c r="D123"/>
      <c r="E123" s="152"/>
      <c r="F123" s="5"/>
      <c r="G123"/>
      <c r="H123"/>
      <c r="I123"/>
      <c r="J123" s="294"/>
      <c r="K123" s="294"/>
      <c r="L123"/>
      <c r="M123"/>
      <c r="N123" s="294"/>
      <c r="O123" s="294"/>
      <c r="P123" s="294"/>
      <c r="Q123" s="294"/>
      <c r="R123" s="294"/>
      <c r="S123" s="294"/>
      <c r="T123" s="294"/>
      <c r="U123" s="294"/>
      <c r="V123" s="294"/>
      <c r="W123" s="296"/>
      <c r="X123" s="296"/>
      <c r="Y123" s="296"/>
      <c r="Z123" s="294"/>
      <c r="AA123" s="294"/>
      <c r="AB123" s="294"/>
      <c r="AC123" s="294"/>
      <c r="AD123" s="296"/>
      <c r="AE123" s="296"/>
      <c r="AF123" s="296"/>
      <c r="AG123" s="296"/>
      <c r="AH123" s="294"/>
      <c r="AI123"/>
      <c r="AJ123"/>
      <c r="AK123"/>
      <c r="AL123"/>
      <c r="AM123"/>
      <c r="AN123"/>
      <c r="AO123"/>
      <c r="AP123"/>
      <c r="AQ123"/>
      <c r="AR123"/>
    </row>
    <row r="124" spans="1:44" s="122" customFormat="1">
      <c r="A124"/>
      <c r="B124"/>
      <c r="C124" s="5"/>
      <c r="D124"/>
      <c r="E124" s="152"/>
      <c r="F124" s="5"/>
      <c r="G124"/>
      <c r="H124"/>
      <c r="I124"/>
      <c r="J124" s="294"/>
      <c r="K124" s="294"/>
      <c r="L124"/>
      <c r="M12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6"/>
      <c r="X124" s="296"/>
      <c r="Y124" s="296"/>
      <c r="Z124" s="294"/>
      <c r="AA124" s="294"/>
      <c r="AB124" s="294"/>
      <c r="AC124" s="294"/>
      <c r="AD124" s="296"/>
      <c r="AE124" s="296"/>
      <c r="AF124" s="296"/>
      <c r="AG124" s="296"/>
      <c r="AH124" s="294"/>
      <c r="AI124"/>
      <c r="AJ124"/>
      <c r="AK124"/>
      <c r="AL124"/>
      <c r="AM124"/>
      <c r="AN124"/>
      <c r="AO124"/>
      <c r="AP124"/>
      <c r="AQ124"/>
      <c r="AR124"/>
    </row>
    <row r="125" spans="1:44" s="122" customFormat="1">
      <c r="A125"/>
      <c r="B125"/>
      <c r="C125" s="5"/>
      <c r="D125"/>
      <c r="E125" s="152"/>
      <c r="F125" s="5"/>
      <c r="G125"/>
      <c r="H125"/>
      <c r="I125"/>
      <c r="J125" s="294"/>
      <c r="K125" s="294"/>
      <c r="L125"/>
      <c r="M125"/>
      <c r="N125" s="294"/>
      <c r="O125" s="294"/>
      <c r="P125" s="294"/>
      <c r="Q125" s="294"/>
      <c r="R125" s="294"/>
      <c r="S125" s="294"/>
      <c r="T125" s="294"/>
      <c r="U125" s="294"/>
      <c r="V125" s="294"/>
      <c r="W125" s="296"/>
      <c r="X125" s="296"/>
      <c r="Y125" s="296"/>
      <c r="Z125" s="294"/>
      <c r="AA125" s="294"/>
      <c r="AB125" s="294"/>
      <c r="AC125" s="294"/>
      <c r="AD125" s="296"/>
      <c r="AE125" s="296"/>
      <c r="AF125" s="296"/>
      <c r="AG125" s="296"/>
      <c r="AH125" s="294"/>
      <c r="AI125"/>
      <c r="AJ125"/>
      <c r="AK125"/>
      <c r="AL125"/>
      <c r="AM125"/>
      <c r="AN125"/>
      <c r="AO125"/>
      <c r="AP125"/>
      <c r="AQ125"/>
      <c r="AR125"/>
    </row>
    <row r="126" spans="1:44" s="122" customFormat="1">
      <c r="A126"/>
      <c r="B126"/>
      <c r="C126" s="5"/>
      <c r="D126"/>
      <c r="E126" s="152"/>
      <c r="F126" s="5"/>
      <c r="G126"/>
      <c r="H126"/>
      <c r="I126"/>
      <c r="J126" s="294"/>
      <c r="K126" s="294"/>
      <c r="L126"/>
      <c r="M126"/>
      <c r="N126" s="294"/>
      <c r="O126" s="294"/>
      <c r="P126" s="294"/>
      <c r="Q126" s="294"/>
      <c r="R126" s="294"/>
      <c r="S126" s="294"/>
      <c r="T126" s="294"/>
      <c r="U126" s="294"/>
      <c r="V126" s="294"/>
      <c r="W126" s="296"/>
      <c r="X126" s="296"/>
      <c r="Y126" s="296"/>
      <c r="Z126" s="294"/>
      <c r="AA126" s="294"/>
      <c r="AB126" s="294"/>
      <c r="AC126" s="294"/>
      <c r="AD126" s="296"/>
      <c r="AE126" s="296"/>
      <c r="AF126" s="296"/>
      <c r="AG126" s="296"/>
      <c r="AH126" s="294"/>
      <c r="AI126"/>
      <c r="AJ126"/>
      <c r="AK126"/>
      <c r="AL126"/>
      <c r="AM126"/>
      <c r="AN126"/>
      <c r="AO126"/>
      <c r="AP126"/>
      <c r="AQ126"/>
      <c r="AR126"/>
    </row>
    <row r="127" spans="1:44" s="122" customFormat="1">
      <c r="A127"/>
      <c r="B127"/>
      <c r="C127" s="5"/>
      <c r="D127"/>
      <c r="E127" s="152"/>
      <c r="F127" s="5"/>
      <c r="G127"/>
      <c r="H127"/>
      <c r="I127"/>
      <c r="J127" s="294"/>
      <c r="K127" s="294"/>
      <c r="L127"/>
      <c r="M127"/>
      <c r="N127" s="294"/>
      <c r="O127" s="294"/>
      <c r="P127" s="294"/>
      <c r="Q127" s="294"/>
      <c r="R127" s="294"/>
      <c r="S127" s="294"/>
      <c r="T127" s="294"/>
      <c r="U127" s="294"/>
      <c r="V127" s="294"/>
      <c r="W127" s="296"/>
      <c r="X127" s="296"/>
      <c r="Y127" s="296"/>
      <c r="Z127" s="294"/>
      <c r="AA127" s="294"/>
      <c r="AB127" s="294"/>
      <c r="AC127" s="294"/>
      <c r="AD127" s="296"/>
      <c r="AE127" s="296"/>
      <c r="AF127" s="296"/>
      <c r="AG127" s="296"/>
      <c r="AH127" s="294"/>
      <c r="AI127"/>
      <c r="AJ127"/>
      <c r="AK127"/>
      <c r="AL127"/>
      <c r="AM127"/>
      <c r="AN127"/>
      <c r="AO127"/>
      <c r="AP127"/>
      <c r="AQ127"/>
      <c r="AR127"/>
    </row>
    <row r="128" spans="1:44" s="122" customFormat="1">
      <c r="A128"/>
      <c r="B128"/>
      <c r="C128" s="5"/>
      <c r="D128"/>
      <c r="E128" s="152"/>
      <c r="F128" s="5"/>
      <c r="G128"/>
      <c r="H128"/>
      <c r="I128"/>
      <c r="J128" s="294"/>
      <c r="K128" s="294"/>
      <c r="L128"/>
      <c r="M128"/>
      <c r="N128" s="294"/>
      <c r="O128" s="294"/>
      <c r="P128" s="294"/>
      <c r="Q128" s="294"/>
      <c r="R128" s="294"/>
      <c r="S128" s="294"/>
      <c r="T128" s="294"/>
      <c r="U128" s="294"/>
      <c r="V128" s="294"/>
      <c r="W128" s="296"/>
      <c r="X128" s="296"/>
      <c r="Y128" s="296"/>
      <c r="Z128" s="294"/>
      <c r="AA128" s="294"/>
      <c r="AB128" s="294"/>
      <c r="AC128" s="294"/>
      <c r="AD128" s="296"/>
      <c r="AE128" s="296"/>
      <c r="AF128" s="296"/>
      <c r="AG128" s="296"/>
      <c r="AH128" s="294"/>
      <c r="AI128"/>
      <c r="AJ128"/>
      <c r="AK128"/>
      <c r="AL128"/>
      <c r="AM128"/>
      <c r="AN128"/>
      <c r="AO128"/>
      <c r="AP128"/>
      <c r="AQ128"/>
      <c r="AR128"/>
    </row>
    <row r="129" spans="1:44" s="122" customFormat="1">
      <c r="A129"/>
      <c r="B129"/>
      <c r="C129" s="5"/>
      <c r="D129"/>
      <c r="E129" s="152"/>
      <c r="F129" s="5"/>
      <c r="G129"/>
      <c r="H129"/>
      <c r="I129"/>
      <c r="J129" s="294"/>
      <c r="K129" s="294"/>
      <c r="L129"/>
      <c r="M129"/>
      <c r="N129" s="294"/>
      <c r="O129" s="294"/>
      <c r="P129" s="294"/>
      <c r="Q129" s="294"/>
      <c r="R129" s="294"/>
      <c r="S129" s="294"/>
      <c r="T129" s="294"/>
      <c r="U129" s="294"/>
      <c r="V129" s="296"/>
      <c r="W129" s="296"/>
      <c r="X129" s="296"/>
      <c r="Y129" s="296"/>
      <c r="Z129" s="294"/>
      <c r="AA129" s="294"/>
      <c r="AB129" s="294"/>
      <c r="AC129" s="296"/>
      <c r="AD129" s="296"/>
      <c r="AE129" s="296"/>
      <c r="AF129" s="296"/>
      <c r="AG129" s="296"/>
      <c r="AH129" s="294"/>
      <c r="AI129"/>
      <c r="AJ129"/>
      <c r="AK129"/>
      <c r="AL129"/>
      <c r="AM129"/>
      <c r="AN129"/>
      <c r="AO129"/>
      <c r="AP129"/>
      <c r="AQ129"/>
      <c r="AR129"/>
    </row>
    <row r="130" spans="1:44" s="122" customFormat="1">
      <c r="A130"/>
      <c r="B130"/>
      <c r="C130" s="5"/>
      <c r="D130"/>
      <c r="E130" s="152"/>
      <c r="F130" s="5"/>
      <c r="G130"/>
      <c r="H130"/>
      <c r="I130"/>
      <c r="J130" s="294"/>
      <c r="K130" s="294"/>
      <c r="L130"/>
      <c r="M130"/>
      <c r="N130" s="294"/>
      <c r="O130" s="294"/>
      <c r="P130" s="294"/>
      <c r="Q130" s="294"/>
      <c r="R130" s="294"/>
      <c r="S130" s="294"/>
      <c r="T130" s="294"/>
      <c r="U130" s="294"/>
      <c r="V130" s="296"/>
      <c r="W130" s="296"/>
      <c r="X130" s="296"/>
      <c r="Y130" s="296"/>
      <c r="Z130" s="294"/>
      <c r="AA130" s="294"/>
      <c r="AB130" s="294"/>
      <c r="AC130" s="296"/>
      <c r="AD130" s="296"/>
      <c r="AE130" s="296"/>
      <c r="AF130" s="296"/>
      <c r="AG130" s="296"/>
      <c r="AH130" s="294"/>
      <c r="AI130"/>
      <c r="AJ130"/>
      <c r="AK130"/>
      <c r="AL130"/>
      <c r="AM130"/>
      <c r="AN130"/>
      <c r="AO130"/>
      <c r="AP130"/>
      <c r="AQ130"/>
      <c r="AR130"/>
    </row>
    <row r="131" spans="1:44" s="122" customFormat="1">
      <c r="A131"/>
      <c r="B131"/>
      <c r="C131" s="5"/>
      <c r="D131"/>
      <c r="E131" s="152"/>
      <c r="F131" s="5"/>
      <c r="G131"/>
      <c r="H131"/>
      <c r="I131"/>
      <c r="J131" s="294"/>
      <c r="K131" s="294"/>
      <c r="L131"/>
      <c r="M131"/>
      <c r="N131" s="294"/>
      <c r="O131" s="294"/>
      <c r="P131" s="294"/>
      <c r="Q131" s="294"/>
      <c r="R131" s="294"/>
      <c r="S131" s="294"/>
      <c r="T131" s="294"/>
      <c r="U131" s="294"/>
      <c r="V131" s="296"/>
      <c r="W131" s="296"/>
      <c r="X131" s="296"/>
      <c r="Y131" s="296"/>
      <c r="Z131" s="294"/>
      <c r="AA131" s="294"/>
      <c r="AB131" s="294"/>
      <c r="AC131" s="296"/>
      <c r="AD131" s="296"/>
      <c r="AE131" s="296"/>
      <c r="AF131" s="296"/>
      <c r="AG131" s="296"/>
      <c r="AH131" s="294"/>
      <c r="AI131"/>
      <c r="AJ131"/>
      <c r="AK131"/>
      <c r="AL131"/>
      <c r="AM131"/>
      <c r="AN131"/>
      <c r="AO131"/>
      <c r="AP131"/>
      <c r="AQ131"/>
      <c r="AR131"/>
    </row>
    <row r="132" spans="1:44" s="122" customFormat="1">
      <c r="A132"/>
      <c r="B132"/>
      <c r="C132" s="5"/>
      <c r="D132"/>
      <c r="E132" s="152"/>
      <c r="F132" s="5"/>
      <c r="G132"/>
      <c r="H132"/>
      <c r="I132"/>
      <c r="J132" s="294"/>
      <c r="K132" s="294"/>
      <c r="L132"/>
      <c r="M132"/>
      <c r="N132" s="294"/>
      <c r="O132" s="294"/>
      <c r="P132" s="294"/>
      <c r="Q132" s="294"/>
      <c r="R132" s="294"/>
      <c r="S132" s="294"/>
      <c r="T132" s="294"/>
      <c r="U132" s="294"/>
      <c r="V132" s="296"/>
      <c r="W132" s="296"/>
      <c r="X132" s="296"/>
      <c r="Y132" s="296"/>
      <c r="Z132" s="294"/>
      <c r="AA132" s="294"/>
      <c r="AB132" s="294"/>
      <c r="AC132" s="296"/>
      <c r="AD132" s="296"/>
      <c r="AE132" s="296"/>
      <c r="AF132" s="296"/>
      <c r="AG132" s="296"/>
      <c r="AH132" s="294"/>
      <c r="AI132"/>
      <c r="AJ132"/>
      <c r="AK132"/>
      <c r="AL132"/>
      <c r="AM132"/>
      <c r="AN132"/>
      <c r="AO132"/>
      <c r="AP132"/>
      <c r="AQ132"/>
      <c r="AR132"/>
    </row>
    <row r="133" spans="1:44" s="122" customFormat="1">
      <c r="A133"/>
      <c r="B133"/>
      <c r="C133" s="5"/>
      <c r="D133"/>
      <c r="E133" s="152"/>
      <c r="F133" s="5"/>
      <c r="G133"/>
      <c r="H133"/>
      <c r="I133"/>
      <c r="J133" s="294"/>
      <c r="K133" s="294"/>
      <c r="L133"/>
      <c r="M133"/>
      <c r="N133" s="294"/>
      <c r="O133" s="294"/>
      <c r="P133" s="294"/>
      <c r="Q133" s="294"/>
      <c r="R133" s="294"/>
      <c r="S133" s="294"/>
      <c r="T133" s="294"/>
      <c r="U133" s="294"/>
      <c r="V133" s="296"/>
      <c r="W133" s="296"/>
      <c r="X133" s="296"/>
      <c r="Y133" s="296"/>
      <c r="Z133" s="294"/>
      <c r="AA133" s="294"/>
      <c r="AB133" s="294"/>
      <c r="AC133" s="296"/>
      <c r="AD133" s="296"/>
      <c r="AE133" s="296"/>
      <c r="AF133" s="296"/>
      <c r="AG133" s="296"/>
      <c r="AH133" s="294"/>
      <c r="AI133"/>
      <c r="AJ133"/>
      <c r="AK133"/>
      <c r="AL133"/>
      <c r="AM133"/>
      <c r="AN133"/>
      <c r="AO133"/>
      <c r="AP133"/>
      <c r="AQ133"/>
      <c r="AR133"/>
    </row>
    <row r="134" spans="1:44" s="122" customFormat="1">
      <c r="A134"/>
      <c r="B134"/>
      <c r="C134" s="5"/>
      <c r="D134"/>
      <c r="E134" s="152"/>
      <c r="F134" s="5"/>
      <c r="G134"/>
      <c r="H134"/>
      <c r="I134"/>
      <c r="J134" s="294"/>
      <c r="K134" s="294"/>
      <c r="L134"/>
      <c r="M134"/>
      <c r="N134" s="294"/>
      <c r="O134" s="294"/>
      <c r="P134" s="294"/>
      <c r="Q134" s="294"/>
      <c r="R134" s="294"/>
      <c r="S134" s="294"/>
      <c r="T134" s="294"/>
      <c r="U134" s="294"/>
      <c r="V134" s="296"/>
      <c r="W134" s="296"/>
      <c r="X134" s="296"/>
      <c r="Y134" s="296"/>
      <c r="Z134" s="294"/>
      <c r="AA134" s="294"/>
      <c r="AB134" s="294"/>
      <c r="AC134" s="296"/>
      <c r="AD134" s="296"/>
      <c r="AE134" s="296"/>
      <c r="AF134" s="296"/>
      <c r="AG134" s="296"/>
      <c r="AH134" s="294"/>
      <c r="AI134"/>
      <c r="AJ134"/>
      <c r="AK134"/>
      <c r="AL134"/>
      <c r="AM134"/>
      <c r="AN134"/>
      <c r="AO134"/>
      <c r="AP134"/>
      <c r="AQ134"/>
      <c r="AR134"/>
    </row>
    <row r="135" spans="1:44" s="122" customFormat="1">
      <c r="A135"/>
      <c r="B135"/>
      <c r="C135" s="5"/>
      <c r="D135"/>
      <c r="E135" s="152"/>
      <c r="F135" s="5"/>
      <c r="G135"/>
      <c r="H135"/>
      <c r="I135"/>
      <c r="J135" s="294"/>
      <c r="K135" s="294"/>
      <c r="L135"/>
      <c r="M135"/>
      <c r="N135" s="294"/>
      <c r="O135" s="294"/>
      <c r="P135" s="294"/>
      <c r="Q135" s="294"/>
      <c r="R135" s="294"/>
      <c r="S135" s="294"/>
      <c r="T135" s="294"/>
      <c r="U135" s="294"/>
      <c r="V135" s="296"/>
      <c r="W135" s="296"/>
      <c r="X135" s="296"/>
      <c r="Y135" s="296"/>
      <c r="Z135" s="294"/>
      <c r="AA135" s="294"/>
      <c r="AB135" s="294"/>
      <c r="AC135" s="296"/>
      <c r="AD135" s="296"/>
      <c r="AE135" s="296"/>
      <c r="AF135" s="296"/>
      <c r="AG135" s="296"/>
      <c r="AH135" s="294"/>
      <c r="AI135"/>
      <c r="AJ135"/>
      <c r="AK135"/>
      <c r="AL135"/>
      <c r="AM135"/>
      <c r="AN135"/>
      <c r="AO135"/>
      <c r="AP135"/>
      <c r="AQ135"/>
      <c r="AR135"/>
    </row>
    <row r="136" spans="1:44" s="122" customFormat="1">
      <c r="A136"/>
      <c r="B136"/>
      <c r="C136" s="5"/>
      <c r="D136"/>
      <c r="E136" s="152"/>
      <c r="F136" s="5"/>
      <c r="G136"/>
      <c r="H136"/>
      <c r="I136"/>
      <c r="J136" s="294"/>
      <c r="K136" s="294"/>
      <c r="L136"/>
      <c r="M136"/>
      <c r="N136" s="294"/>
      <c r="O136" s="294"/>
      <c r="P136" s="294"/>
      <c r="Q136" s="294"/>
      <c r="R136" s="294"/>
      <c r="S136" s="294"/>
      <c r="T136" s="294"/>
      <c r="U136" s="294"/>
      <c r="V136" s="296"/>
      <c r="W136" s="296"/>
      <c r="X136" s="296"/>
      <c r="Y136" s="296"/>
      <c r="Z136" s="294"/>
      <c r="AA136" s="294"/>
      <c r="AB136" s="294"/>
      <c r="AC136" s="296"/>
      <c r="AD136" s="296"/>
      <c r="AE136" s="296"/>
      <c r="AF136" s="296"/>
      <c r="AG136" s="296"/>
      <c r="AH136" s="294"/>
      <c r="AI136"/>
      <c r="AJ136"/>
      <c r="AK136"/>
      <c r="AL136"/>
      <c r="AM136"/>
      <c r="AN136"/>
      <c r="AO136"/>
      <c r="AP136"/>
      <c r="AQ136"/>
      <c r="AR136"/>
    </row>
    <row r="137" spans="1:44" s="122" customFormat="1">
      <c r="A137"/>
      <c r="B137"/>
      <c r="C137" s="5"/>
      <c r="D137"/>
      <c r="E137" s="152"/>
      <c r="F137" s="5"/>
      <c r="G137"/>
      <c r="H137"/>
      <c r="I137"/>
      <c r="J137" s="294"/>
      <c r="K137" s="294"/>
      <c r="L137"/>
      <c r="M137"/>
      <c r="N137" s="294"/>
      <c r="O137" s="294"/>
      <c r="P137" s="294"/>
      <c r="Q137" s="294"/>
      <c r="R137" s="294"/>
      <c r="S137" s="294"/>
      <c r="T137" s="294"/>
      <c r="U137" s="294"/>
      <c r="V137" s="296"/>
      <c r="W137" s="296"/>
      <c r="X137" s="296"/>
      <c r="Y137" s="296"/>
      <c r="Z137" s="294"/>
      <c r="AA137" s="294"/>
      <c r="AB137" s="294"/>
      <c r="AC137" s="296"/>
      <c r="AD137" s="296"/>
      <c r="AE137" s="296"/>
      <c r="AF137" s="296"/>
      <c r="AG137" s="296"/>
      <c r="AH137" s="294"/>
      <c r="AI137"/>
      <c r="AJ137"/>
      <c r="AK137"/>
      <c r="AL137"/>
      <c r="AM137"/>
      <c r="AN137"/>
      <c r="AO137"/>
      <c r="AP137"/>
      <c r="AQ137"/>
      <c r="AR137"/>
    </row>
    <row r="138" spans="1:44" s="122" customFormat="1">
      <c r="A138"/>
      <c r="B138"/>
      <c r="C138" s="5"/>
      <c r="D138"/>
      <c r="E138" s="152"/>
      <c r="F138" s="5"/>
      <c r="G138"/>
      <c r="H138"/>
      <c r="I138"/>
      <c r="J138" s="294"/>
      <c r="K138" s="294"/>
      <c r="L138"/>
      <c r="M138"/>
      <c r="N138" s="294"/>
      <c r="O138" s="294"/>
      <c r="P138" s="294"/>
      <c r="Q138" s="294"/>
      <c r="R138" s="294"/>
      <c r="S138" s="294"/>
      <c r="T138" s="294"/>
      <c r="U138" s="294"/>
      <c r="V138" s="296"/>
      <c r="W138" s="296"/>
      <c r="X138" s="296"/>
      <c r="Y138" s="296"/>
      <c r="Z138" s="294"/>
      <c r="AA138" s="294"/>
      <c r="AB138" s="294"/>
      <c r="AC138" s="296"/>
      <c r="AD138" s="296"/>
      <c r="AE138" s="296"/>
      <c r="AF138" s="296"/>
      <c r="AG138" s="296"/>
      <c r="AH138" s="294"/>
      <c r="AI138"/>
      <c r="AJ138"/>
      <c r="AK138"/>
      <c r="AL138"/>
      <c r="AM138"/>
      <c r="AN138"/>
      <c r="AO138"/>
      <c r="AP138"/>
      <c r="AQ138"/>
      <c r="AR138"/>
    </row>
    <row r="139" spans="1:44" s="122" customFormat="1">
      <c r="A139"/>
      <c r="B139"/>
      <c r="C139" s="5"/>
      <c r="D139"/>
      <c r="E139" s="152"/>
      <c r="F139" s="5"/>
      <c r="G139"/>
      <c r="H139"/>
      <c r="I139"/>
      <c r="J139" s="294"/>
      <c r="K139" s="294"/>
      <c r="L139"/>
      <c r="M139"/>
      <c r="N139" s="294"/>
      <c r="O139" s="294"/>
      <c r="P139" s="294"/>
      <c r="Q139" s="294"/>
      <c r="R139" s="294"/>
      <c r="S139" s="294"/>
      <c r="T139" s="294"/>
      <c r="U139" s="294"/>
      <c r="V139" s="296"/>
      <c r="W139" s="296"/>
      <c r="X139" s="296"/>
      <c r="Y139" s="296"/>
      <c r="Z139" s="294"/>
      <c r="AA139" s="294"/>
      <c r="AB139" s="294"/>
      <c r="AC139" s="296"/>
      <c r="AD139" s="296"/>
      <c r="AE139" s="296"/>
      <c r="AF139" s="296"/>
      <c r="AG139" s="296"/>
      <c r="AH139" s="294"/>
      <c r="AI139"/>
      <c r="AJ139"/>
      <c r="AK139"/>
      <c r="AL139"/>
      <c r="AM139"/>
      <c r="AN139"/>
      <c r="AO139"/>
      <c r="AP139"/>
      <c r="AQ139"/>
      <c r="AR139"/>
    </row>
    <row r="140" spans="1:44" s="122" customFormat="1">
      <c r="A140"/>
      <c r="B140"/>
      <c r="C140" s="5"/>
      <c r="D140"/>
      <c r="E140" s="152"/>
      <c r="F140" s="5"/>
      <c r="G140"/>
      <c r="H140"/>
      <c r="I140"/>
      <c r="J140" s="294"/>
      <c r="K140" s="294"/>
      <c r="L140"/>
      <c r="M140"/>
      <c r="N140" s="294"/>
      <c r="O140" s="294"/>
      <c r="P140" s="294"/>
      <c r="Q140" s="294"/>
      <c r="R140" s="294"/>
      <c r="S140" s="294"/>
      <c r="T140" s="294"/>
      <c r="U140" s="294"/>
      <c r="V140" s="296"/>
      <c r="W140" s="296"/>
      <c r="X140" s="296"/>
      <c r="Y140" s="296"/>
      <c r="Z140" s="294"/>
      <c r="AA140" s="294"/>
      <c r="AB140" s="294"/>
      <c r="AC140" s="296"/>
      <c r="AD140" s="296"/>
      <c r="AE140" s="296"/>
      <c r="AF140" s="296"/>
      <c r="AG140" s="296"/>
      <c r="AH140" s="294"/>
      <c r="AI140"/>
      <c r="AJ140"/>
      <c r="AK140"/>
      <c r="AL140"/>
      <c r="AM140"/>
      <c r="AN140"/>
      <c r="AO140"/>
      <c r="AP140"/>
      <c r="AQ140"/>
      <c r="AR140"/>
    </row>
    <row r="141" spans="1:44" s="122" customFormat="1">
      <c r="A141"/>
      <c r="B141"/>
      <c r="C141" s="5"/>
      <c r="D141"/>
      <c r="E141" s="152"/>
      <c r="F141" s="5"/>
      <c r="G141"/>
      <c r="H141"/>
      <c r="I141"/>
      <c r="J141" s="294"/>
      <c r="K141" s="294"/>
      <c r="L141"/>
      <c r="M141"/>
      <c r="N141" s="294"/>
      <c r="O141" s="294"/>
      <c r="P141" s="294"/>
      <c r="Q141" s="294"/>
      <c r="R141" s="294"/>
      <c r="S141" s="294"/>
      <c r="T141" s="294"/>
      <c r="U141" s="296"/>
      <c r="V141" s="296"/>
      <c r="W141" s="296"/>
      <c r="X141" s="296"/>
      <c r="Y141" s="296"/>
      <c r="Z141" s="294"/>
      <c r="AA141" s="294"/>
      <c r="AB141" s="296"/>
      <c r="AC141" s="296"/>
      <c r="AD141" s="296"/>
      <c r="AE141" s="296"/>
      <c r="AF141" s="296"/>
      <c r="AG141" s="296"/>
      <c r="AH141" s="294"/>
      <c r="AI141"/>
      <c r="AJ141"/>
      <c r="AK141"/>
      <c r="AL141"/>
      <c r="AM141"/>
      <c r="AN141"/>
      <c r="AO141"/>
      <c r="AP141"/>
      <c r="AQ141"/>
      <c r="AR141"/>
    </row>
    <row r="142" spans="1:44" s="122" customFormat="1">
      <c r="A142"/>
      <c r="B142"/>
      <c r="C142" s="5"/>
      <c r="D142"/>
      <c r="E142" s="152"/>
      <c r="F142" s="5"/>
      <c r="G142"/>
      <c r="H142"/>
      <c r="I142"/>
      <c r="J142" s="294"/>
      <c r="K142" s="294"/>
      <c r="L142"/>
      <c r="M142"/>
      <c r="N142" s="294"/>
      <c r="O142" s="294"/>
      <c r="P142" s="294"/>
      <c r="Q142" s="294"/>
      <c r="R142" s="294"/>
      <c r="S142" s="294"/>
      <c r="T142" s="294"/>
      <c r="U142" s="296"/>
      <c r="V142" s="296"/>
      <c r="W142" s="296"/>
      <c r="X142" s="296"/>
      <c r="Y142" s="296"/>
      <c r="Z142" s="294"/>
      <c r="AA142" s="294"/>
      <c r="AB142" s="296"/>
      <c r="AC142" s="296"/>
      <c r="AD142" s="296"/>
      <c r="AE142" s="296"/>
      <c r="AF142" s="296"/>
      <c r="AG142" s="296"/>
      <c r="AH142" s="294"/>
      <c r="AI142"/>
      <c r="AJ142"/>
      <c r="AK142"/>
      <c r="AL142"/>
      <c r="AM142"/>
      <c r="AN142"/>
      <c r="AO142"/>
      <c r="AP142"/>
      <c r="AQ142"/>
      <c r="AR142"/>
    </row>
    <row r="143" spans="1:44" s="122" customFormat="1">
      <c r="A143"/>
      <c r="B143"/>
      <c r="C143" s="5"/>
      <c r="D143"/>
      <c r="E143" s="152"/>
      <c r="F143" s="5"/>
      <c r="G143"/>
      <c r="H143"/>
      <c r="I143"/>
      <c r="J143" s="294"/>
      <c r="K143" s="294"/>
      <c r="L143"/>
      <c r="M143"/>
      <c r="N143" s="294"/>
      <c r="O143" s="294"/>
      <c r="P143" s="294"/>
      <c r="Q143" s="294"/>
      <c r="R143" s="294"/>
      <c r="S143" s="294"/>
      <c r="T143" s="294"/>
      <c r="U143" s="296"/>
      <c r="V143" s="296"/>
      <c r="W143" s="296"/>
      <c r="X143" s="296"/>
      <c r="Y143" s="296"/>
      <c r="Z143" s="294"/>
      <c r="AA143" s="294"/>
      <c r="AB143" s="296"/>
      <c r="AC143" s="296"/>
      <c r="AD143" s="296"/>
      <c r="AE143" s="296"/>
      <c r="AF143" s="296"/>
      <c r="AG143" s="296"/>
      <c r="AH143" s="294"/>
      <c r="AI143"/>
      <c r="AJ143"/>
      <c r="AK143"/>
      <c r="AL143"/>
      <c r="AM143"/>
      <c r="AN143"/>
      <c r="AO143"/>
      <c r="AP143"/>
      <c r="AQ143"/>
      <c r="AR143"/>
    </row>
    <row r="144" spans="1:44" s="122" customFormat="1">
      <c r="A144"/>
      <c r="B144"/>
      <c r="C144" s="5"/>
      <c r="D144"/>
      <c r="E144" s="152"/>
      <c r="F144" s="5"/>
      <c r="G144"/>
      <c r="H144"/>
      <c r="I144"/>
      <c r="J144" s="294"/>
      <c r="K144" s="294"/>
      <c r="L144"/>
      <c r="M144"/>
      <c r="N144" s="294"/>
      <c r="O144" s="294"/>
      <c r="P144" s="294"/>
      <c r="Q144" s="294"/>
      <c r="R144" s="294"/>
      <c r="S144" s="294"/>
      <c r="T144" s="294"/>
      <c r="U144" s="296"/>
      <c r="V144" s="296"/>
      <c r="W144" s="296"/>
      <c r="X144" s="296"/>
      <c r="Y144" s="296"/>
      <c r="Z144" s="294"/>
      <c r="AA144" s="294"/>
      <c r="AB144" s="296"/>
      <c r="AC144" s="296"/>
      <c r="AD144" s="296"/>
      <c r="AE144" s="296"/>
      <c r="AF144" s="296"/>
      <c r="AG144" s="296"/>
      <c r="AH144" s="294"/>
      <c r="AI144"/>
      <c r="AJ144"/>
      <c r="AK144"/>
      <c r="AL144"/>
      <c r="AM144"/>
      <c r="AN144"/>
      <c r="AO144"/>
      <c r="AP144"/>
      <c r="AQ144"/>
      <c r="AR144"/>
    </row>
    <row r="145" spans="1:44" s="122" customFormat="1">
      <c r="A145"/>
      <c r="B145"/>
      <c r="C145" s="5"/>
      <c r="D145"/>
      <c r="E145" s="152"/>
      <c r="F145" s="5"/>
      <c r="G145"/>
      <c r="H145"/>
      <c r="I145"/>
      <c r="J145" s="294"/>
      <c r="K145" s="294"/>
      <c r="L145"/>
      <c r="M145"/>
      <c r="N145" s="294"/>
      <c r="O145" s="294"/>
      <c r="P145" s="294"/>
      <c r="Q145" s="294"/>
      <c r="R145" s="294"/>
      <c r="S145" s="294"/>
      <c r="T145" s="294"/>
      <c r="U145" s="296"/>
      <c r="V145" s="296"/>
      <c r="W145" s="296"/>
      <c r="X145" s="296"/>
      <c r="Y145" s="296"/>
      <c r="Z145" s="294"/>
      <c r="AA145" s="294"/>
      <c r="AB145" s="296"/>
      <c r="AC145" s="296"/>
      <c r="AD145" s="296"/>
      <c r="AE145" s="296"/>
      <c r="AF145" s="296"/>
      <c r="AG145" s="296"/>
      <c r="AH145" s="294"/>
      <c r="AI145"/>
      <c r="AJ145"/>
      <c r="AK145"/>
      <c r="AL145"/>
      <c r="AM145"/>
      <c r="AN145"/>
      <c r="AO145"/>
      <c r="AP145"/>
      <c r="AQ145"/>
      <c r="AR145"/>
    </row>
    <row r="146" spans="1:44" s="122" customFormat="1">
      <c r="A146"/>
      <c r="B146"/>
      <c r="C146" s="5"/>
      <c r="D146"/>
      <c r="E146" s="152"/>
      <c r="F146" s="5"/>
      <c r="G146"/>
      <c r="H146"/>
      <c r="I146"/>
      <c r="J146" s="294"/>
      <c r="K146" s="294"/>
      <c r="L146"/>
      <c r="M146"/>
      <c r="N146" s="294"/>
      <c r="O146" s="294"/>
      <c r="P146" s="294"/>
      <c r="Q146" s="294"/>
      <c r="R146" s="294"/>
      <c r="S146" s="294"/>
      <c r="T146" s="294"/>
      <c r="U146" s="296"/>
      <c r="V146" s="296"/>
      <c r="W146" s="296"/>
      <c r="X146" s="296"/>
      <c r="Y146" s="296"/>
      <c r="Z146" s="294"/>
      <c r="AA146" s="294"/>
      <c r="AB146" s="296"/>
      <c r="AC146" s="296"/>
      <c r="AD146" s="296"/>
      <c r="AE146" s="296"/>
      <c r="AF146" s="296"/>
      <c r="AG146" s="296"/>
      <c r="AH146" s="294"/>
      <c r="AI146"/>
      <c r="AJ146"/>
      <c r="AK146"/>
      <c r="AL146"/>
      <c r="AM146"/>
      <c r="AN146"/>
      <c r="AO146"/>
      <c r="AP146"/>
      <c r="AQ146"/>
      <c r="AR146"/>
    </row>
    <row r="147" spans="1:44" s="122" customFormat="1">
      <c r="A147"/>
      <c r="B147"/>
      <c r="C147" s="5"/>
      <c r="D147"/>
      <c r="E147" s="152"/>
      <c r="F147" s="5"/>
      <c r="G147"/>
      <c r="H147"/>
      <c r="I147"/>
      <c r="J147" s="294"/>
      <c r="K147" s="294"/>
      <c r="L147"/>
      <c r="M147"/>
      <c r="N147" s="294"/>
      <c r="O147" s="294"/>
      <c r="P147" s="294"/>
      <c r="Q147" s="294"/>
      <c r="R147" s="294"/>
      <c r="S147" s="294"/>
      <c r="T147" s="294"/>
      <c r="U147" s="296"/>
      <c r="V147" s="296"/>
      <c r="W147" s="296"/>
      <c r="X147" s="296"/>
      <c r="Y147" s="296"/>
      <c r="Z147" s="294"/>
      <c r="AA147" s="294"/>
      <c r="AB147" s="296"/>
      <c r="AC147" s="296"/>
      <c r="AD147" s="296"/>
      <c r="AE147" s="296"/>
      <c r="AF147" s="296"/>
      <c r="AG147" s="296"/>
      <c r="AH147" s="294"/>
      <c r="AI147"/>
      <c r="AJ147"/>
      <c r="AK147"/>
      <c r="AL147"/>
      <c r="AM147"/>
      <c r="AN147"/>
      <c r="AO147"/>
      <c r="AP147"/>
      <c r="AQ147"/>
      <c r="AR147"/>
    </row>
    <row r="148" spans="1:44" s="122" customFormat="1">
      <c r="A148"/>
      <c r="B148"/>
      <c r="C148" s="5"/>
      <c r="D148"/>
      <c r="E148" s="152"/>
      <c r="F148" s="5"/>
      <c r="G148"/>
      <c r="H148"/>
      <c r="I148"/>
      <c r="J148" s="294"/>
      <c r="K148" s="294"/>
      <c r="L148"/>
      <c r="M148"/>
      <c r="N148" s="294"/>
      <c r="O148" s="294"/>
      <c r="P148" s="294"/>
      <c r="Q148" s="294"/>
      <c r="R148" s="294"/>
      <c r="S148" s="294"/>
      <c r="T148" s="294"/>
      <c r="U148" s="296"/>
      <c r="V148" s="296"/>
      <c r="W148" s="296"/>
      <c r="X148" s="296"/>
      <c r="Y148" s="296"/>
      <c r="Z148" s="294"/>
      <c r="AA148" s="294"/>
      <c r="AB148" s="296"/>
      <c r="AC148" s="296"/>
      <c r="AD148" s="296"/>
      <c r="AE148" s="296"/>
      <c r="AF148" s="296"/>
      <c r="AG148" s="296"/>
      <c r="AH148" s="294"/>
      <c r="AI148"/>
      <c r="AJ148"/>
      <c r="AK148"/>
      <c r="AL148"/>
      <c r="AM148"/>
      <c r="AN148"/>
      <c r="AO148"/>
      <c r="AP148"/>
      <c r="AQ148"/>
      <c r="AR148"/>
    </row>
    <row r="149" spans="1:44" s="122" customFormat="1">
      <c r="A149"/>
      <c r="B149"/>
      <c r="C149" s="5"/>
      <c r="D149"/>
      <c r="E149" s="152"/>
      <c r="F149" s="5"/>
      <c r="G149"/>
      <c r="H149"/>
      <c r="I149"/>
      <c r="J149" s="294"/>
      <c r="K149" s="294"/>
      <c r="L149"/>
      <c r="M149"/>
      <c r="N149" s="294"/>
      <c r="O149" s="294"/>
      <c r="P149" s="294"/>
      <c r="Q149" s="294"/>
      <c r="R149" s="294"/>
      <c r="S149" s="294"/>
      <c r="T149" s="294"/>
      <c r="U149" s="296"/>
      <c r="V149" s="296"/>
      <c r="W149" s="296"/>
      <c r="X149" s="296"/>
      <c r="Y149" s="296"/>
      <c r="Z149" s="294"/>
      <c r="AA149" s="294"/>
      <c r="AB149" s="296"/>
      <c r="AC149" s="296"/>
      <c r="AD149" s="296"/>
      <c r="AE149" s="296"/>
      <c r="AF149" s="296"/>
      <c r="AG149" s="296"/>
      <c r="AH149" s="294"/>
      <c r="AI149"/>
      <c r="AJ149"/>
      <c r="AK149"/>
      <c r="AL149"/>
      <c r="AM149"/>
      <c r="AN149"/>
      <c r="AO149"/>
      <c r="AP149"/>
      <c r="AQ149"/>
      <c r="AR149"/>
    </row>
    <row r="150" spans="1:44" s="122" customFormat="1">
      <c r="A150"/>
      <c r="B150"/>
      <c r="C150" s="5"/>
      <c r="D150"/>
      <c r="E150" s="152"/>
      <c r="F150" s="5"/>
      <c r="G150"/>
      <c r="H150"/>
      <c r="I150"/>
      <c r="J150" s="294"/>
      <c r="K150" s="294"/>
      <c r="L150"/>
      <c r="M150"/>
      <c r="N150" s="294"/>
      <c r="O150" s="294"/>
      <c r="P150" s="294"/>
      <c r="Q150" s="294"/>
      <c r="R150" s="294"/>
      <c r="S150" s="294"/>
      <c r="T150" s="294"/>
      <c r="U150" s="296"/>
      <c r="V150" s="296"/>
      <c r="W150" s="296"/>
      <c r="X150" s="296"/>
      <c r="Y150" s="296"/>
      <c r="Z150" s="294"/>
      <c r="AA150" s="294"/>
      <c r="AB150" s="296"/>
      <c r="AC150" s="296"/>
      <c r="AD150" s="296"/>
      <c r="AE150" s="296"/>
      <c r="AF150" s="296"/>
      <c r="AG150" s="296"/>
      <c r="AH150" s="294"/>
      <c r="AI150"/>
      <c r="AJ150"/>
      <c r="AK150"/>
      <c r="AL150"/>
      <c r="AM150"/>
      <c r="AN150"/>
      <c r="AO150"/>
      <c r="AP150"/>
      <c r="AQ150"/>
      <c r="AR150"/>
    </row>
    <row r="151" spans="1:44" s="122" customFormat="1">
      <c r="A151"/>
      <c r="B151"/>
      <c r="C151" s="5"/>
      <c r="D151"/>
      <c r="E151" s="152"/>
      <c r="F151" s="5"/>
      <c r="G151"/>
      <c r="H151"/>
      <c r="I151"/>
      <c r="J151" s="294"/>
      <c r="K151" s="294"/>
      <c r="L151"/>
      <c r="M151"/>
      <c r="N151" s="294"/>
      <c r="O151" s="294"/>
      <c r="P151" s="294"/>
      <c r="Q151" s="294"/>
      <c r="R151" s="294"/>
      <c r="S151" s="294"/>
      <c r="T151" s="294"/>
      <c r="U151" s="296"/>
      <c r="V151" s="296"/>
      <c r="W151" s="296"/>
      <c r="X151" s="296"/>
      <c r="Y151" s="296"/>
      <c r="Z151" s="294"/>
      <c r="AA151" s="294"/>
      <c r="AB151" s="296"/>
      <c r="AC151" s="296"/>
      <c r="AD151" s="296"/>
      <c r="AE151" s="296"/>
      <c r="AF151" s="296"/>
      <c r="AG151" s="296"/>
      <c r="AH151" s="294"/>
      <c r="AI151"/>
      <c r="AJ151"/>
      <c r="AK151"/>
      <c r="AL151"/>
      <c r="AM151"/>
      <c r="AN151"/>
      <c r="AO151"/>
      <c r="AP151"/>
      <c r="AQ151"/>
      <c r="AR151"/>
    </row>
    <row r="152" spans="1:44" s="122" customFormat="1">
      <c r="A152"/>
      <c r="B152"/>
      <c r="C152" s="5"/>
      <c r="D152"/>
      <c r="E152" s="152"/>
      <c r="F152" s="5"/>
      <c r="G152"/>
      <c r="H152"/>
      <c r="I152"/>
      <c r="J152" s="294"/>
      <c r="K152" s="294"/>
      <c r="L152"/>
      <c r="M152"/>
      <c r="N152" s="294"/>
      <c r="O152" s="294"/>
      <c r="P152" s="294"/>
      <c r="Q152" s="294"/>
      <c r="R152" s="294"/>
      <c r="S152" s="294"/>
      <c r="T152" s="294"/>
      <c r="U152" s="296"/>
      <c r="V152" s="296"/>
      <c r="W152" s="296"/>
      <c r="X152" s="296"/>
      <c r="Y152" s="296"/>
      <c r="Z152" s="294"/>
      <c r="AA152" s="294"/>
      <c r="AB152" s="296"/>
      <c r="AC152" s="296"/>
      <c r="AD152" s="296"/>
      <c r="AE152" s="296"/>
      <c r="AF152" s="296"/>
      <c r="AG152" s="296"/>
      <c r="AH152" s="294"/>
      <c r="AI152"/>
      <c r="AJ152"/>
      <c r="AK152"/>
      <c r="AL152"/>
      <c r="AM152"/>
      <c r="AN152"/>
      <c r="AO152"/>
      <c r="AP152"/>
      <c r="AQ152"/>
      <c r="AR152"/>
    </row>
    <row r="153" spans="1:44" s="122" customFormat="1">
      <c r="A153"/>
      <c r="B153"/>
      <c r="C153" s="5"/>
      <c r="D153"/>
      <c r="E153" s="152"/>
      <c r="F153" s="5"/>
      <c r="G153"/>
      <c r="H153"/>
      <c r="I153"/>
      <c r="J153" s="294"/>
      <c r="K153" s="294"/>
      <c r="L153"/>
      <c r="M153"/>
      <c r="N153" s="294"/>
      <c r="O153" s="294"/>
      <c r="P153" s="294"/>
      <c r="Q153" s="294"/>
      <c r="R153" s="294"/>
      <c r="S153" s="294"/>
      <c r="T153" s="294"/>
      <c r="U153" s="296"/>
      <c r="V153" s="296"/>
      <c r="W153" s="296"/>
      <c r="X153" s="296"/>
      <c r="Y153" s="296"/>
      <c r="Z153" s="294"/>
      <c r="AA153" s="294"/>
      <c r="AB153" s="296"/>
      <c r="AC153" s="296"/>
      <c r="AD153" s="296"/>
      <c r="AE153" s="296"/>
      <c r="AF153" s="296"/>
      <c r="AG153" s="296"/>
      <c r="AH153" s="294"/>
      <c r="AI153"/>
      <c r="AJ153"/>
      <c r="AK153"/>
      <c r="AL153"/>
      <c r="AM153"/>
      <c r="AN153"/>
      <c r="AO153"/>
      <c r="AP153"/>
      <c r="AQ153"/>
      <c r="AR153"/>
    </row>
    <row r="154" spans="1:44" s="122" customFormat="1">
      <c r="A154"/>
      <c r="B154"/>
      <c r="C154" s="5"/>
      <c r="D154"/>
      <c r="E154" s="152"/>
      <c r="F154" s="5"/>
      <c r="G154"/>
      <c r="H154"/>
      <c r="I154"/>
      <c r="J154" s="294"/>
      <c r="K154" s="294"/>
      <c r="L154"/>
      <c r="M154"/>
      <c r="N154" s="294"/>
      <c r="O154" s="294"/>
      <c r="P154" s="294"/>
      <c r="Q154" s="294"/>
      <c r="R154" s="294"/>
      <c r="S154" s="294"/>
      <c r="T154" s="294"/>
      <c r="U154" s="296"/>
      <c r="V154" s="296"/>
      <c r="W154" s="296"/>
      <c r="X154" s="296"/>
      <c r="Y154" s="296"/>
      <c r="Z154" s="294"/>
      <c r="AA154" s="294"/>
      <c r="AB154" s="296"/>
      <c r="AC154" s="296"/>
      <c r="AD154" s="296"/>
      <c r="AE154" s="296"/>
      <c r="AF154" s="296"/>
      <c r="AG154" s="296"/>
      <c r="AH154" s="294"/>
      <c r="AI154"/>
      <c r="AJ154"/>
      <c r="AK154"/>
      <c r="AL154"/>
      <c r="AM154"/>
      <c r="AN154"/>
      <c r="AO154"/>
      <c r="AP154"/>
      <c r="AQ154"/>
      <c r="AR154"/>
    </row>
    <row r="155" spans="1:44" s="122" customFormat="1">
      <c r="A155"/>
      <c r="B155"/>
      <c r="C155" s="5"/>
      <c r="D155"/>
      <c r="E155" s="152"/>
      <c r="F155" s="5"/>
      <c r="G155"/>
      <c r="H155"/>
      <c r="I155"/>
      <c r="J155" s="294"/>
      <c r="K155" s="294"/>
      <c r="L155"/>
      <c r="M155"/>
      <c r="N155" s="294"/>
      <c r="O155" s="294"/>
      <c r="P155" s="294"/>
      <c r="Q155" s="294"/>
      <c r="R155" s="294"/>
      <c r="S155" s="294"/>
      <c r="T155" s="294"/>
      <c r="U155" s="296"/>
      <c r="V155" s="296"/>
      <c r="W155" s="296"/>
      <c r="X155" s="296"/>
      <c r="Y155" s="296"/>
      <c r="Z155" s="294"/>
      <c r="AA155" s="294"/>
      <c r="AB155" s="296"/>
      <c r="AC155" s="296"/>
      <c r="AD155" s="296"/>
      <c r="AE155" s="296"/>
      <c r="AF155" s="296"/>
      <c r="AG155" s="296"/>
      <c r="AH155" s="294"/>
      <c r="AI155"/>
      <c r="AJ155"/>
      <c r="AK155"/>
      <c r="AL155"/>
      <c r="AM155"/>
      <c r="AN155"/>
      <c r="AO155"/>
      <c r="AP155"/>
      <c r="AQ155"/>
      <c r="AR155"/>
    </row>
    <row r="156" spans="1:44" s="122" customFormat="1">
      <c r="A156"/>
      <c r="B156"/>
      <c r="C156" s="5"/>
      <c r="D156"/>
      <c r="E156" s="152"/>
      <c r="F156" s="5"/>
      <c r="G156"/>
      <c r="H156"/>
      <c r="I156"/>
      <c r="J156" s="294"/>
      <c r="K156" s="294"/>
      <c r="L156"/>
      <c r="M156"/>
      <c r="N156" s="294"/>
      <c r="O156" s="294"/>
      <c r="P156" s="294"/>
      <c r="Q156" s="294"/>
      <c r="R156" s="294"/>
      <c r="S156" s="294"/>
      <c r="T156" s="294"/>
      <c r="U156" s="296"/>
      <c r="V156" s="296"/>
      <c r="W156" s="296"/>
      <c r="X156" s="296"/>
      <c r="Y156" s="296"/>
      <c r="Z156" s="294"/>
      <c r="AA156" s="294"/>
      <c r="AB156" s="296"/>
      <c r="AC156" s="296"/>
      <c r="AD156" s="296"/>
      <c r="AE156" s="296"/>
      <c r="AF156" s="296"/>
      <c r="AG156" s="296"/>
      <c r="AH156" s="294"/>
      <c r="AI156"/>
      <c r="AJ156"/>
      <c r="AK156"/>
      <c r="AL156"/>
      <c r="AM156"/>
      <c r="AN156"/>
      <c r="AO156"/>
      <c r="AP156"/>
      <c r="AQ156"/>
      <c r="AR156"/>
    </row>
    <row r="157" spans="1:44" s="122" customFormat="1">
      <c r="A157"/>
      <c r="B157"/>
      <c r="C157" s="5"/>
      <c r="D157"/>
      <c r="E157" s="152"/>
      <c r="F157" s="5"/>
      <c r="G157"/>
      <c r="H157"/>
      <c r="I157"/>
      <c r="J157" s="294"/>
      <c r="K157" s="294"/>
      <c r="L157"/>
      <c r="M157"/>
      <c r="N157" s="294"/>
      <c r="O157" s="294"/>
      <c r="P157" s="294"/>
      <c r="Q157" s="294"/>
      <c r="R157" s="294"/>
      <c r="S157" s="294"/>
      <c r="T157" s="294"/>
      <c r="U157" s="296"/>
      <c r="V157" s="296"/>
      <c r="W157" s="296"/>
      <c r="X157" s="296"/>
      <c r="Y157" s="296"/>
      <c r="Z157" s="294"/>
      <c r="AA157" s="294"/>
      <c r="AB157" s="296"/>
      <c r="AC157" s="296"/>
      <c r="AD157" s="296"/>
      <c r="AE157" s="296"/>
      <c r="AF157" s="296"/>
      <c r="AG157" s="296"/>
      <c r="AH157" s="294"/>
      <c r="AI157"/>
      <c r="AJ157"/>
      <c r="AK157"/>
      <c r="AL157"/>
      <c r="AM157"/>
      <c r="AN157"/>
      <c r="AO157"/>
      <c r="AP157"/>
      <c r="AQ157"/>
      <c r="AR157"/>
    </row>
    <row r="158" spans="1:44" s="122" customFormat="1">
      <c r="A158"/>
      <c r="B158"/>
      <c r="C158" s="5"/>
      <c r="D158"/>
      <c r="E158" s="152"/>
      <c r="F158" s="5"/>
      <c r="G158"/>
      <c r="H158"/>
      <c r="I158"/>
      <c r="J158" s="294"/>
      <c r="K158" s="294"/>
      <c r="L158"/>
      <c r="M158"/>
      <c r="N158" s="294"/>
      <c r="O158" s="294"/>
      <c r="P158" s="294"/>
      <c r="Q158" s="294"/>
      <c r="R158" s="294"/>
      <c r="S158" s="294"/>
      <c r="T158" s="294"/>
      <c r="U158" s="296"/>
      <c r="V158" s="296"/>
      <c r="W158" s="296"/>
      <c r="X158" s="296"/>
      <c r="Y158" s="296"/>
      <c r="Z158" s="294"/>
      <c r="AA158" s="294"/>
      <c r="AB158" s="296"/>
      <c r="AC158" s="296"/>
      <c r="AD158" s="296"/>
      <c r="AE158" s="296"/>
      <c r="AF158" s="296"/>
      <c r="AG158" s="296"/>
      <c r="AH158" s="294"/>
      <c r="AI158"/>
      <c r="AJ158"/>
      <c r="AK158"/>
      <c r="AL158"/>
      <c r="AM158"/>
      <c r="AN158"/>
      <c r="AO158"/>
      <c r="AP158"/>
      <c r="AQ158"/>
      <c r="AR158"/>
    </row>
    <row r="159" spans="1:44" s="122" customFormat="1">
      <c r="A159"/>
      <c r="B159"/>
      <c r="C159" s="5"/>
      <c r="D159"/>
      <c r="E159" s="152"/>
      <c r="F159" s="5"/>
      <c r="G159"/>
      <c r="H159"/>
      <c r="I159"/>
      <c r="J159" s="294"/>
      <c r="K159" s="294"/>
      <c r="L159"/>
      <c r="M159"/>
      <c r="N159" s="294"/>
      <c r="O159" s="294"/>
      <c r="P159" s="294"/>
      <c r="Q159" s="294"/>
      <c r="R159" s="294"/>
      <c r="S159" s="294"/>
      <c r="T159" s="294"/>
      <c r="U159" s="296"/>
      <c r="V159" s="296"/>
      <c r="W159" s="296"/>
      <c r="X159" s="296"/>
      <c r="Y159" s="296"/>
      <c r="Z159" s="294"/>
      <c r="AA159" s="294"/>
      <c r="AB159" s="296"/>
      <c r="AC159" s="296"/>
      <c r="AD159" s="296"/>
      <c r="AE159" s="296"/>
      <c r="AF159" s="296"/>
      <c r="AG159" s="296"/>
      <c r="AH159" s="294"/>
      <c r="AI159"/>
      <c r="AJ159"/>
      <c r="AK159"/>
      <c r="AL159"/>
      <c r="AM159"/>
      <c r="AN159"/>
      <c r="AO159"/>
      <c r="AP159"/>
      <c r="AQ159"/>
      <c r="AR159"/>
    </row>
    <row r="160" spans="1:44" s="122" customFormat="1">
      <c r="A160"/>
      <c r="B160"/>
      <c r="C160" s="5"/>
      <c r="D160"/>
      <c r="E160" s="152"/>
      <c r="F160" s="5"/>
      <c r="G160"/>
      <c r="H160"/>
      <c r="I160"/>
      <c r="J160" s="294"/>
      <c r="K160" s="294"/>
      <c r="L160"/>
      <c r="M160"/>
      <c r="N160" s="294"/>
      <c r="O160" s="294"/>
      <c r="P160" s="294"/>
      <c r="Q160" s="294"/>
      <c r="R160" s="294"/>
      <c r="S160" s="294"/>
      <c r="T160" s="294"/>
      <c r="U160" s="296"/>
      <c r="V160" s="296"/>
      <c r="W160" s="296"/>
      <c r="X160" s="296"/>
      <c r="Y160" s="296"/>
      <c r="Z160" s="294"/>
      <c r="AA160" s="294"/>
      <c r="AB160" s="296"/>
      <c r="AC160" s="296"/>
      <c r="AD160" s="296"/>
      <c r="AE160" s="296"/>
      <c r="AF160" s="296"/>
      <c r="AG160" s="296"/>
      <c r="AH160" s="294"/>
      <c r="AI160"/>
      <c r="AJ160"/>
      <c r="AK160"/>
      <c r="AL160"/>
      <c r="AM160"/>
      <c r="AN160"/>
      <c r="AO160"/>
      <c r="AP160"/>
      <c r="AQ160"/>
      <c r="AR160"/>
    </row>
    <row r="161" spans="1:44" s="122" customFormat="1">
      <c r="A161"/>
      <c r="B161"/>
      <c r="C161" s="5"/>
      <c r="D161"/>
      <c r="E161" s="152"/>
      <c r="F161" s="5"/>
      <c r="G161"/>
      <c r="H161"/>
      <c r="I161"/>
      <c r="J161" s="294"/>
      <c r="K161" s="294"/>
      <c r="L161"/>
      <c r="M161"/>
      <c r="N161" s="294"/>
      <c r="O161" s="294"/>
      <c r="P161" s="294"/>
      <c r="Q161" s="294"/>
      <c r="R161" s="294"/>
      <c r="S161" s="294"/>
      <c r="T161" s="294"/>
      <c r="U161" s="296"/>
      <c r="V161" s="296"/>
      <c r="W161" s="296"/>
      <c r="X161" s="296"/>
      <c r="Y161" s="296"/>
      <c r="Z161" s="294"/>
      <c r="AA161" s="294"/>
      <c r="AB161" s="296"/>
      <c r="AC161" s="296"/>
      <c r="AD161" s="296"/>
      <c r="AE161" s="296"/>
      <c r="AF161" s="296"/>
      <c r="AG161" s="296"/>
      <c r="AH161" s="294"/>
      <c r="AI161"/>
      <c r="AJ161"/>
      <c r="AK161"/>
      <c r="AL161"/>
      <c r="AM161"/>
      <c r="AN161"/>
      <c r="AO161"/>
      <c r="AP161"/>
      <c r="AQ161"/>
      <c r="AR161"/>
    </row>
    <row r="162" spans="1:44" s="122" customFormat="1">
      <c r="A162"/>
      <c r="B162"/>
      <c r="C162" s="5"/>
      <c r="D162"/>
      <c r="E162" s="152"/>
      <c r="F162" s="5"/>
      <c r="G162"/>
      <c r="H162"/>
      <c r="I162"/>
      <c r="J162" s="294"/>
      <c r="K162" s="294"/>
      <c r="L162"/>
      <c r="M162"/>
      <c r="N162" s="294"/>
      <c r="O162" s="294"/>
      <c r="P162" s="294"/>
      <c r="Q162" s="294"/>
      <c r="R162" s="294"/>
      <c r="S162" s="294"/>
      <c r="T162" s="294"/>
      <c r="U162" s="296"/>
      <c r="V162" s="296"/>
      <c r="W162" s="296"/>
      <c r="X162" s="296"/>
      <c r="Y162" s="296"/>
      <c r="Z162" s="294"/>
      <c r="AA162" s="294"/>
      <c r="AB162" s="296"/>
      <c r="AC162" s="296"/>
      <c r="AD162" s="296"/>
      <c r="AE162" s="296"/>
      <c r="AF162" s="296"/>
      <c r="AG162" s="296"/>
      <c r="AH162" s="294"/>
      <c r="AI162"/>
      <c r="AJ162"/>
      <c r="AK162"/>
      <c r="AL162"/>
      <c r="AM162"/>
      <c r="AN162"/>
      <c r="AO162"/>
      <c r="AP162"/>
      <c r="AQ162"/>
      <c r="AR162"/>
    </row>
    <row r="163" spans="1:44" s="122" customFormat="1">
      <c r="A163"/>
      <c r="B163"/>
      <c r="C163" s="5"/>
      <c r="D163"/>
      <c r="E163" s="152"/>
      <c r="F163" s="5"/>
      <c r="G163"/>
      <c r="H163"/>
      <c r="I163"/>
      <c r="J163" s="294"/>
      <c r="K163" s="294"/>
      <c r="L163"/>
      <c r="M163"/>
      <c r="N163" s="294"/>
      <c r="O163" s="294"/>
      <c r="P163" s="294"/>
      <c r="Q163" s="294"/>
      <c r="R163" s="294"/>
      <c r="S163" s="294"/>
      <c r="T163" s="294"/>
      <c r="U163" s="296"/>
      <c r="V163" s="296"/>
      <c r="W163" s="296"/>
      <c r="X163" s="296"/>
      <c r="Y163" s="296"/>
      <c r="Z163" s="294"/>
      <c r="AA163" s="294"/>
      <c r="AB163" s="296"/>
      <c r="AC163" s="296"/>
      <c r="AD163" s="296"/>
      <c r="AE163" s="296"/>
      <c r="AF163" s="296"/>
      <c r="AG163" s="296"/>
      <c r="AH163" s="294"/>
      <c r="AI163"/>
      <c r="AJ163"/>
      <c r="AK163"/>
      <c r="AL163"/>
      <c r="AM163"/>
      <c r="AN163"/>
      <c r="AO163"/>
      <c r="AP163"/>
      <c r="AQ163"/>
      <c r="AR163"/>
    </row>
    <row r="164" spans="1:44" s="122" customFormat="1">
      <c r="A164"/>
      <c r="B164"/>
      <c r="C164" s="5"/>
      <c r="D164"/>
      <c r="E164" s="152"/>
      <c r="F164" s="5"/>
      <c r="G164"/>
      <c r="H164"/>
      <c r="I164"/>
      <c r="J164" s="294"/>
      <c r="K164" s="294"/>
      <c r="L164"/>
      <c r="M164"/>
      <c r="N164" s="294"/>
      <c r="O164" s="294"/>
      <c r="P164" s="294"/>
      <c r="Q164" s="294"/>
      <c r="R164" s="294"/>
      <c r="S164" s="294"/>
      <c r="T164" s="294"/>
      <c r="U164" s="296"/>
      <c r="V164" s="296"/>
      <c r="W164" s="296"/>
      <c r="X164" s="296"/>
      <c r="Y164" s="296"/>
      <c r="Z164" s="294"/>
      <c r="AA164" s="294"/>
      <c r="AB164" s="296"/>
      <c r="AC164" s="296"/>
      <c r="AD164" s="296"/>
      <c r="AE164" s="296"/>
      <c r="AF164" s="296"/>
      <c r="AG164" s="296"/>
      <c r="AH164" s="294"/>
      <c r="AI164"/>
      <c r="AJ164"/>
      <c r="AK164"/>
      <c r="AL164"/>
      <c r="AM164"/>
      <c r="AN164"/>
      <c r="AO164"/>
      <c r="AP164"/>
      <c r="AQ164"/>
      <c r="AR164"/>
    </row>
    <row r="165" spans="1:44" s="122" customFormat="1">
      <c r="A165"/>
      <c r="B165"/>
      <c r="C165" s="5"/>
      <c r="D165"/>
      <c r="E165" s="152"/>
      <c r="F165" s="5"/>
      <c r="G165"/>
      <c r="H165"/>
      <c r="I165"/>
      <c r="J165" s="294"/>
      <c r="K165" s="294"/>
      <c r="L165"/>
      <c r="M165"/>
      <c r="N165" s="294"/>
      <c r="O165" s="294"/>
      <c r="P165" s="294"/>
      <c r="Q165" s="294"/>
      <c r="R165" s="294"/>
      <c r="S165" s="294"/>
      <c r="T165" s="294"/>
      <c r="U165" s="296"/>
      <c r="V165" s="296"/>
      <c r="W165" s="296"/>
      <c r="X165" s="296"/>
      <c r="Y165" s="296"/>
      <c r="Z165" s="294"/>
      <c r="AA165" s="294"/>
      <c r="AB165" s="296"/>
      <c r="AC165" s="296"/>
      <c r="AD165" s="296"/>
      <c r="AE165" s="296"/>
      <c r="AF165" s="296"/>
      <c r="AG165" s="296"/>
      <c r="AH165" s="294"/>
      <c r="AI165"/>
      <c r="AJ165"/>
      <c r="AK165"/>
      <c r="AL165"/>
      <c r="AM165"/>
      <c r="AN165"/>
      <c r="AO165"/>
      <c r="AP165"/>
      <c r="AQ165"/>
      <c r="AR165"/>
    </row>
    <row r="166" spans="1:44" s="122" customFormat="1">
      <c r="A166"/>
      <c r="B166"/>
      <c r="C166" s="5"/>
      <c r="D166"/>
      <c r="E166" s="152"/>
      <c r="F166" s="5"/>
      <c r="G166"/>
      <c r="H166"/>
      <c r="I166"/>
      <c r="J166" s="294"/>
      <c r="K166" s="294"/>
      <c r="L166"/>
      <c r="M166"/>
      <c r="N166" s="294"/>
      <c r="O166" s="294"/>
      <c r="P166" s="294"/>
      <c r="Q166" s="294"/>
      <c r="R166" s="294"/>
      <c r="S166" s="294"/>
      <c r="T166" s="294"/>
      <c r="U166" s="296"/>
      <c r="V166" s="296"/>
      <c r="W166" s="296"/>
      <c r="X166" s="296"/>
      <c r="Y166" s="296"/>
      <c r="Z166" s="294"/>
      <c r="AA166" s="294"/>
      <c r="AB166" s="296"/>
      <c r="AC166" s="296"/>
      <c r="AD166" s="296"/>
      <c r="AE166" s="296"/>
      <c r="AF166" s="296"/>
      <c r="AG166" s="296"/>
      <c r="AH166" s="294"/>
      <c r="AI166"/>
      <c r="AJ166"/>
      <c r="AK166"/>
      <c r="AL166"/>
      <c r="AM166"/>
      <c r="AN166"/>
      <c r="AO166"/>
      <c r="AP166"/>
      <c r="AQ166"/>
      <c r="AR166"/>
    </row>
    <row r="167" spans="1:44" s="122" customFormat="1">
      <c r="A167"/>
      <c r="B167"/>
      <c r="C167" s="5"/>
      <c r="D167"/>
      <c r="E167" s="152"/>
      <c r="F167" s="5"/>
      <c r="G167"/>
      <c r="H167"/>
      <c r="I167"/>
      <c r="J167" s="294"/>
      <c r="K167" s="294"/>
      <c r="L167"/>
      <c r="M167"/>
      <c r="N167" s="294"/>
      <c r="O167" s="294"/>
      <c r="P167" s="294"/>
      <c r="Q167" s="294"/>
      <c r="R167" s="294"/>
      <c r="S167" s="294"/>
      <c r="T167" s="294"/>
      <c r="U167" s="296"/>
      <c r="V167" s="296"/>
      <c r="W167" s="296"/>
      <c r="X167" s="296"/>
      <c r="Y167" s="296"/>
      <c r="Z167" s="294"/>
      <c r="AA167" s="294"/>
      <c r="AB167" s="296"/>
      <c r="AC167" s="296"/>
      <c r="AD167" s="296"/>
      <c r="AE167" s="296"/>
      <c r="AF167" s="296"/>
      <c r="AG167" s="296"/>
      <c r="AH167" s="294"/>
      <c r="AI167"/>
      <c r="AJ167"/>
      <c r="AK167"/>
      <c r="AL167"/>
      <c r="AM167"/>
      <c r="AN167"/>
      <c r="AO167"/>
      <c r="AP167"/>
      <c r="AQ167"/>
      <c r="AR167"/>
    </row>
    <row r="168" spans="1:44" s="122" customFormat="1">
      <c r="A168"/>
      <c r="B168"/>
      <c r="C168" s="5"/>
      <c r="D168"/>
      <c r="E168" s="152"/>
      <c r="F168" s="5"/>
      <c r="G168"/>
      <c r="H168"/>
      <c r="I168"/>
      <c r="J168" s="294"/>
      <c r="K168" s="294"/>
      <c r="L168"/>
      <c r="M168"/>
      <c r="N168" s="294"/>
      <c r="O168" s="294"/>
      <c r="P168" s="294"/>
      <c r="Q168" s="294"/>
      <c r="R168" s="294"/>
      <c r="S168" s="294"/>
      <c r="T168" s="294"/>
      <c r="U168" s="296"/>
      <c r="V168" s="296"/>
      <c r="W168" s="296"/>
      <c r="X168" s="296"/>
      <c r="Y168" s="296"/>
      <c r="Z168" s="294"/>
      <c r="AA168" s="294"/>
      <c r="AB168" s="296"/>
      <c r="AC168" s="296"/>
      <c r="AD168" s="296"/>
      <c r="AE168" s="296"/>
      <c r="AF168" s="296"/>
      <c r="AG168" s="296"/>
      <c r="AH168" s="294"/>
      <c r="AI168"/>
      <c r="AJ168"/>
      <c r="AK168"/>
      <c r="AL168"/>
      <c r="AM168"/>
      <c r="AN168"/>
      <c r="AO168"/>
      <c r="AP168"/>
      <c r="AQ168"/>
      <c r="AR168"/>
    </row>
    <row r="169" spans="1:44" s="122" customFormat="1">
      <c r="A169"/>
      <c r="B169"/>
      <c r="C169" s="5"/>
      <c r="D169"/>
      <c r="E169" s="152"/>
      <c r="F169" s="5"/>
      <c r="G169"/>
      <c r="H169"/>
      <c r="I169"/>
      <c r="J169" s="294"/>
      <c r="K169" s="294"/>
      <c r="L169"/>
      <c r="M169"/>
      <c r="N169" s="294"/>
      <c r="O169" s="294"/>
      <c r="P169" s="294"/>
      <c r="Q169" s="294"/>
      <c r="R169" s="294"/>
      <c r="S169" s="294"/>
      <c r="T169" s="294"/>
      <c r="U169" s="296"/>
      <c r="V169" s="296"/>
      <c r="W169" s="296"/>
      <c r="X169" s="296"/>
      <c r="Y169" s="296"/>
      <c r="Z169" s="294"/>
      <c r="AA169" s="294"/>
      <c r="AB169" s="296"/>
      <c r="AC169" s="296"/>
      <c r="AD169" s="296"/>
      <c r="AE169" s="296"/>
      <c r="AF169" s="296"/>
      <c r="AG169" s="296"/>
      <c r="AH169" s="294"/>
      <c r="AI169"/>
      <c r="AJ169"/>
      <c r="AK169"/>
      <c r="AL169"/>
      <c r="AM169"/>
      <c r="AN169"/>
      <c r="AO169"/>
      <c r="AP169"/>
      <c r="AQ169"/>
      <c r="AR169"/>
    </row>
    <row r="170" spans="1:44" s="122" customFormat="1">
      <c r="A170"/>
      <c r="B170"/>
      <c r="C170" s="5"/>
      <c r="D170"/>
      <c r="E170" s="152"/>
      <c r="F170" s="5"/>
      <c r="G170"/>
      <c r="H170"/>
      <c r="I170"/>
      <c r="J170" s="294"/>
      <c r="K170" s="294"/>
      <c r="L170"/>
      <c r="M170"/>
      <c r="N170" s="294"/>
      <c r="O170" s="294"/>
      <c r="P170" s="294"/>
      <c r="Q170" s="294"/>
      <c r="R170" s="294"/>
      <c r="S170" s="294"/>
      <c r="T170" s="294"/>
      <c r="U170" s="296"/>
      <c r="V170" s="296"/>
      <c r="W170" s="296"/>
      <c r="X170" s="296"/>
      <c r="Y170" s="296"/>
      <c r="Z170" s="294"/>
      <c r="AA170" s="294"/>
      <c r="AB170" s="296"/>
      <c r="AC170" s="296"/>
      <c r="AD170" s="296"/>
      <c r="AE170" s="296"/>
      <c r="AF170" s="296"/>
      <c r="AG170" s="296"/>
      <c r="AH170" s="294"/>
      <c r="AI170"/>
      <c r="AJ170"/>
      <c r="AK170"/>
      <c r="AL170"/>
      <c r="AM170"/>
      <c r="AN170"/>
      <c r="AO170"/>
      <c r="AP170"/>
      <c r="AQ170"/>
      <c r="AR170"/>
    </row>
    <row r="171" spans="1:44" s="122" customFormat="1">
      <c r="A171"/>
      <c r="B171"/>
      <c r="C171" s="5"/>
      <c r="D171"/>
      <c r="E171" s="152"/>
      <c r="F171" s="5"/>
      <c r="G171"/>
      <c r="H171"/>
      <c r="I171"/>
      <c r="J171" s="294"/>
      <c r="K171" s="294"/>
      <c r="L171"/>
      <c r="M171"/>
      <c r="N171" s="294"/>
      <c r="O171" s="294"/>
      <c r="P171" s="294"/>
      <c r="Q171" s="294"/>
      <c r="R171" s="294"/>
      <c r="S171" s="294"/>
      <c r="T171" s="294"/>
      <c r="U171" s="296"/>
      <c r="V171" s="296"/>
      <c r="W171" s="296"/>
      <c r="X171" s="296"/>
      <c r="Y171" s="296"/>
      <c r="Z171" s="294"/>
      <c r="AA171" s="294"/>
      <c r="AB171" s="296"/>
      <c r="AC171" s="296"/>
      <c r="AD171" s="296"/>
      <c r="AE171" s="296"/>
      <c r="AF171" s="296"/>
      <c r="AG171" s="296"/>
      <c r="AH171" s="294"/>
      <c r="AI171"/>
      <c r="AJ171"/>
      <c r="AK171"/>
      <c r="AL171"/>
      <c r="AM171"/>
      <c r="AN171"/>
      <c r="AO171"/>
      <c r="AP171"/>
      <c r="AQ171"/>
      <c r="AR171"/>
    </row>
    <row r="172" spans="1:44" s="122" customFormat="1">
      <c r="A172"/>
      <c r="B172"/>
      <c r="C172" s="5"/>
      <c r="D172"/>
      <c r="E172" s="152"/>
      <c r="F172" s="5"/>
      <c r="G172"/>
      <c r="H172"/>
      <c r="I172"/>
      <c r="J172" s="294"/>
      <c r="K172" s="294"/>
      <c r="L172"/>
      <c r="M172"/>
      <c r="N172" s="294"/>
      <c r="O172" s="294"/>
      <c r="P172" s="294"/>
      <c r="Q172" s="294"/>
      <c r="R172" s="294"/>
      <c r="S172" s="294"/>
      <c r="T172" s="294"/>
      <c r="U172" s="296"/>
      <c r="V172" s="296"/>
      <c r="W172" s="296"/>
      <c r="X172" s="296"/>
      <c r="Y172" s="296"/>
      <c r="Z172" s="294"/>
      <c r="AA172" s="294"/>
      <c r="AB172" s="296"/>
      <c r="AC172" s="296"/>
      <c r="AD172" s="296"/>
      <c r="AE172" s="296"/>
      <c r="AF172" s="296"/>
      <c r="AG172" s="296"/>
      <c r="AH172" s="294"/>
      <c r="AI172"/>
      <c r="AJ172"/>
      <c r="AK172"/>
      <c r="AL172"/>
      <c r="AM172"/>
      <c r="AN172"/>
      <c r="AO172"/>
      <c r="AP172"/>
      <c r="AQ172"/>
      <c r="AR172"/>
    </row>
    <row r="173" spans="1:44" s="122" customFormat="1">
      <c r="A173"/>
      <c r="B173"/>
      <c r="C173" s="5"/>
      <c r="D173"/>
      <c r="E173" s="152"/>
      <c r="F173" s="5"/>
      <c r="G173"/>
      <c r="H173"/>
      <c r="I173"/>
      <c r="J173" s="294"/>
      <c r="K173" s="294"/>
      <c r="L173"/>
      <c r="M173"/>
      <c r="N173" s="294"/>
      <c r="O173" s="294"/>
      <c r="P173" s="294"/>
      <c r="Q173" s="294"/>
      <c r="R173" s="294"/>
      <c r="S173" s="294"/>
      <c r="T173" s="294"/>
      <c r="U173" s="296"/>
      <c r="V173" s="296"/>
      <c r="W173" s="296"/>
      <c r="X173" s="296"/>
      <c r="Y173" s="296"/>
      <c r="Z173" s="294"/>
      <c r="AA173" s="294"/>
      <c r="AB173" s="296"/>
      <c r="AC173" s="296"/>
      <c r="AD173" s="296"/>
      <c r="AE173" s="296"/>
      <c r="AF173" s="296"/>
      <c r="AG173" s="296"/>
      <c r="AH173" s="294"/>
      <c r="AI173"/>
      <c r="AJ173"/>
      <c r="AK173"/>
      <c r="AL173"/>
      <c r="AM173"/>
      <c r="AN173"/>
      <c r="AO173"/>
      <c r="AP173"/>
      <c r="AQ173"/>
      <c r="AR173"/>
    </row>
    <row r="174" spans="1:44" s="122" customFormat="1">
      <c r="A174"/>
      <c r="B174"/>
      <c r="C174" s="5"/>
      <c r="D174"/>
      <c r="E174" s="152"/>
      <c r="F174" s="5"/>
      <c r="G174"/>
      <c r="H174"/>
      <c r="I174"/>
      <c r="J174" s="294"/>
      <c r="K174" s="294"/>
      <c r="L174"/>
      <c r="M174"/>
      <c r="N174" s="294"/>
      <c r="O174" s="294"/>
      <c r="P174" s="294"/>
      <c r="Q174" s="294"/>
      <c r="R174" s="294"/>
      <c r="S174" s="294"/>
      <c r="T174" s="294"/>
      <c r="U174" s="296"/>
      <c r="V174" s="296"/>
      <c r="W174" s="296"/>
      <c r="X174" s="296"/>
      <c r="Y174" s="296"/>
      <c r="Z174" s="294"/>
      <c r="AA174" s="294"/>
      <c r="AB174" s="296"/>
      <c r="AC174" s="296"/>
      <c r="AD174" s="296"/>
      <c r="AE174" s="296"/>
      <c r="AF174" s="296"/>
      <c r="AG174" s="296"/>
      <c r="AH174" s="294"/>
      <c r="AI174"/>
      <c r="AJ174"/>
      <c r="AK174"/>
      <c r="AL174"/>
      <c r="AM174"/>
      <c r="AN174"/>
      <c r="AO174"/>
      <c r="AP174"/>
      <c r="AQ174"/>
      <c r="AR174"/>
    </row>
    <row r="175" spans="1:44" s="122" customFormat="1">
      <c r="A175"/>
      <c r="B175"/>
      <c r="C175" s="5"/>
      <c r="D175"/>
      <c r="E175" s="152"/>
      <c r="F175" s="5"/>
      <c r="G175"/>
      <c r="H175"/>
      <c r="I175"/>
      <c r="J175" s="294"/>
      <c r="K175" s="294"/>
      <c r="L175"/>
      <c r="M175"/>
      <c r="N175" s="294"/>
      <c r="O175" s="294"/>
      <c r="P175" s="294"/>
      <c r="Q175" s="294"/>
      <c r="R175" s="294"/>
      <c r="S175" s="294"/>
      <c r="T175" s="294"/>
      <c r="U175" s="296"/>
      <c r="V175" s="296"/>
      <c r="W175" s="296"/>
      <c r="X175" s="296"/>
      <c r="Y175" s="296"/>
      <c r="Z175" s="294"/>
      <c r="AA175" s="294"/>
      <c r="AB175" s="296"/>
      <c r="AC175" s="296"/>
      <c r="AD175" s="296"/>
      <c r="AE175" s="296"/>
      <c r="AF175" s="296"/>
      <c r="AG175" s="296"/>
      <c r="AH175" s="294"/>
      <c r="AI175"/>
      <c r="AJ175"/>
      <c r="AK175"/>
      <c r="AL175"/>
      <c r="AM175"/>
      <c r="AN175"/>
      <c r="AO175"/>
      <c r="AP175"/>
      <c r="AQ175"/>
      <c r="AR175"/>
    </row>
    <row r="176" spans="1:44" s="122" customFormat="1">
      <c r="A176"/>
      <c r="B176"/>
      <c r="C176" s="5"/>
      <c r="D176"/>
      <c r="E176" s="152"/>
      <c r="F176" s="5"/>
      <c r="G176"/>
      <c r="H176"/>
      <c r="I176"/>
      <c r="J176" s="294"/>
      <c r="K176" s="294"/>
      <c r="L176"/>
      <c r="M176"/>
      <c r="N176" s="294"/>
      <c r="O176" s="294"/>
      <c r="P176" s="294"/>
      <c r="Q176" s="294"/>
      <c r="R176" s="294"/>
      <c r="S176" s="294"/>
      <c r="T176" s="294"/>
      <c r="U176" s="296"/>
      <c r="V176" s="296"/>
      <c r="W176" s="296"/>
      <c r="X176" s="296"/>
      <c r="Y176" s="296"/>
      <c r="Z176" s="294"/>
      <c r="AA176" s="294"/>
      <c r="AB176" s="296"/>
      <c r="AC176" s="296"/>
      <c r="AD176" s="296"/>
      <c r="AE176" s="296"/>
      <c r="AF176" s="296"/>
      <c r="AG176" s="296"/>
      <c r="AH176" s="294"/>
      <c r="AI176"/>
      <c r="AJ176"/>
      <c r="AK176"/>
      <c r="AL176"/>
      <c r="AM176"/>
      <c r="AN176"/>
      <c r="AO176"/>
      <c r="AP176"/>
      <c r="AQ176"/>
      <c r="AR176"/>
    </row>
    <row r="177" spans="1:44" s="122" customFormat="1">
      <c r="A177"/>
      <c r="B177"/>
      <c r="C177" s="5"/>
      <c r="D177"/>
      <c r="E177" s="152"/>
      <c r="F177" s="5"/>
      <c r="G177"/>
      <c r="H177"/>
      <c r="I177"/>
      <c r="J177" s="294"/>
      <c r="K177" s="294"/>
      <c r="L177"/>
      <c r="M177"/>
      <c r="N177" s="294"/>
      <c r="O177" s="294"/>
      <c r="P177" s="294"/>
      <c r="Q177" s="294"/>
      <c r="R177" s="294"/>
      <c r="S177" s="294"/>
      <c r="T177" s="294"/>
      <c r="U177" s="296"/>
      <c r="V177" s="296"/>
      <c r="W177" s="296"/>
      <c r="X177" s="296"/>
      <c r="Y177" s="296"/>
      <c r="Z177" s="294"/>
      <c r="AA177" s="294"/>
      <c r="AB177" s="296"/>
      <c r="AC177" s="296"/>
      <c r="AD177" s="296"/>
      <c r="AE177" s="296"/>
      <c r="AF177" s="296"/>
      <c r="AG177" s="296"/>
      <c r="AH177" s="294"/>
      <c r="AI177"/>
      <c r="AJ177"/>
      <c r="AK177"/>
      <c r="AL177"/>
      <c r="AM177"/>
      <c r="AN177"/>
      <c r="AO177"/>
      <c r="AP177"/>
      <c r="AQ177"/>
      <c r="AR177"/>
    </row>
    <row r="178" spans="1:44" s="122" customFormat="1">
      <c r="A178"/>
      <c r="B178"/>
      <c r="C178" s="5"/>
      <c r="D178"/>
      <c r="E178" s="152"/>
      <c r="F178" s="5"/>
      <c r="G178"/>
      <c r="H178"/>
      <c r="I178"/>
      <c r="J178" s="294"/>
      <c r="K178" s="294"/>
      <c r="L178"/>
      <c r="M178"/>
      <c r="N178" s="294"/>
      <c r="O178" s="294"/>
      <c r="P178" s="294"/>
      <c r="Q178" s="294"/>
      <c r="R178" s="294"/>
      <c r="S178" s="294"/>
      <c r="T178" s="294"/>
      <c r="U178" s="296"/>
      <c r="V178" s="296"/>
      <c r="W178" s="296"/>
      <c r="X178" s="296"/>
      <c r="Y178" s="296"/>
      <c r="Z178" s="294"/>
      <c r="AA178" s="294"/>
      <c r="AB178" s="296"/>
      <c r="AC178" s="296"/>
      <c r="AD178" s="296"/>
      <c r="AE178" s="296"/>
      <c r="AF178" s="296"/>
      <c r="AG178" s="296"/>
      <c r="AH178" s="294"/>
      <c r="AI178"/>
      <c r="AJ178"/>
      <c r="AK178"/>
      <c r="AL178"/>
      <c r="AM178"/>
      <c r="AN178"/>
      <c r="AO178"/>
      <c r="AP178"/>
      <c r="AQ178"/>
      <c r="AR178"/>
    </row>
    <row r="179" spans="1:44" s="122" customFormat="1">
      <c r="A179"/>
      <c r="B179"/>
      <c r="C179" s="5"/>
      <c r="D179"/>
      <c r="E179" s="152"/>
      <c r="F179" s="5"/>
      <c r="G179"/>
      <c r="H179"/>
      <c r="I179"/>
      <c r="J179" s="294"/>
      <c r="K179" s="294"/>
      <c r="L179"/>
      <c r="M179"/>
      <c r="N179" s="294"/>
      <c r="O179" s="294"/>
      <c r="P179" s="294"/>
      <c r="Q179" s="294"/>
      <c r="R179" s="294"/>
      <c r="S179" s="294"/>
      <c r="T179" s="294"/>
      <c r="U179" s="296"/>
      <c r="V179" s="296"/>
      <c r="W179" s="296"/>
      <c r="X179" s="296"/>
      <c r="Y179" s="296"/>
      <c r="Z179" s="294"/>
      <c r="AA179" s="294"/>
      <c r="AB179" s="296"/>
      <c r="AC179" s="296"/>
      <c r="AD179" s="296"/>
      <c r="AE179" s="296"/>
      <c r="AF179" s="296"/>
      <c r="AG179" s="296"/>
      <c r="AH179" s="294"/>
      <c r="AI179"/>
      <c r="AJ179"/>
      <c r="AK179"/>
      <c r="AL179"/>
      <c r="AM179"/>
      <c r="AN179"/>
      <c r="AO179"/>
      <c r="AP179"/>
      <c r="AQ179"/>
      <c r="AR179"/>
    </row>
    <row r="180" spans="1:44" s="122" customFormat="1">
      <c r="A180"/>
      <c r="B180"/>
      <c r="C180" s="5"/>
      <c r="D180"/>
      <c r="E180" s="152"/>
      <c r="F180" s="5"/>
      <c r="G180"/>
      <c r="H180"/>
      <c r="I180"/>
      <c r="J180" s="294"/>
      <c r="K180" s="294"/>
      <c r="L180"/>
      <c r="M180"/>
      <c r="N180" s="294"/>
      <c r="O180" s="294"/>
      <c r="P180" s="294"/>
      <c r="Q180" s="294"/>
      <c r="R180" s="294"/>
      <c r="S180" s="294"/>
      <c r="T180" s="294"/>
      <c r="U180" s="296"/>
      <c r="V180" s="296"/>
      <c r="W180" s="296"/>
      <c r="X180" s="296"/>
      <c r="Y180" s="296"/>
      <c r="Z180" s="294"/>
      <c r="AA180" s="294"/>
      <c r="AB180" s="296"/>
      <c r="AC180" s="296"/>
      <c r="AD180" s="296"/>
      <c r="AE180" s="296"/>
      <c r="AF180" s="296"/>
      <c r="AG180" s="296"/>
      <c r="AH180" s="294"/>
      <c r="AI180"/>
      <c r="AJ180"/>
      <c r="AK180"/>
      <c r="AL180"/>
      <c r="AM180"/>
      <c r="AN180"/>
      <c r="AO180"/>
      <c r="AP180"/>
      <c r="AQ180"/>
      <c r="AR180"/>
    </row>
    <row r="181" spans="1:44" s="122" customFormat="1">
      <c r="A181"/>
      <c r="B181"/>
      <c r="C181" s="5"/>
      <c r="D181"/>
      <c r="E181" s="152"/>
      <c r="F181" s="5"/>
      <c r="G181"/>
      <c r="H181"/>
      <c r="I181"/>
      <c r="J181" s="294"/>
      <c r="K181" s="294"/>
      <c r="L181"/>
      <c r="M181"/>
      <c r="N181" s="294"/>
      <c r="O181" s="294"/>
      <c r="P181" s="294"/>
      <c r="Q181" s="294"/>
      <c r="R181" s="294"/>
      <c r="S181" s="294"/>
      <c r="T181" s="294"/>
      <c r="U181" s="296"/>
      <c r="V181" s="296"/>
      <c r="W181" s="296"/>
      <c r="X181" s="296"/>
      <c r="Y181" s="296"/>
      <c r="Z181" s="294"/>
      <c r="AA181" s="294"/>
      <c r="AB181" s="296"/>
      <c r="AC181" s="296"/>
      <c r="AD181" s="296"/>
      <c r="AE181" s="296"/>
      <c r="AF181" s="296"/>
      <c r="AG181" s="296"/>
      <c r="AH181" s="294"/>
      <c r="AI181"/>
      <c r="AJ181"/>
      <c r="AK181"/>
      <c r="AL181"/>
      <c r="AM181"/>
      <c r="AN181"/>
      <c r="AO181"/>
      <c r="AP181"/>
      <c r="AQ181"/>
      <c r="AR181"/>
    </row>
    <row r="182" spans="1:44" s="122" customFormat="1">
      <c r="A182"/>
      <c r="B182"/>
      <c r="C182" s="5"/>
      <c r="D182"/>
      <c r="E182" s="152"/>
      <c r="F182" s="5"/>
      <c r="G182"/>
      <c r="H182"/>
      <c r="I182"/>
      <c r="J182" s="294"/>
      <c r="K182" s="294"/>
      <c r="L182"/>
      <c r="M182"/>
      <c r="N182" s="294"/>
      <c r="O182" s="294"/>
      <c r="P182" s="294"/>
      <c r="Q182" s="294"/>
      <c r="R182" s="294"/>
      <c r="S182" s="294"/>
      <c r="T182" s="294"/>
      <c r="U182" s="296"/>
      <c r="V182" s="296"/>
      <c r="W182" s="296"/>
      <c r="X182" s="296"/>
      <c r="Y182" s="296"/>
      <c r="Z182" s="294"/>
      <c r="AA182" s="294"/>
      <c r="AB182" s="296"/>
      <c r="AC182" s="296"/>
      <c r="AD182" s="296"/>
      <c r="AE182" s="296"/>
      <c r="AF182" s="296"/>
      <c r="AG182" s="296"/>
      <c r="AH182" s="294"/>
      <c r="AI182"/>
      <c r="AJ182"/>
      <c r="AK182"/>
      <c r="AL182"/>
      <c r="AM182"/>
      <c r="AN182"/>
      <c r="AO182"/>
      <c r="AP182"/>
      <c r="AQ182"/>
      <c r="AR182"/>
    </row>
    <row r="183" spans="1:44" s="122" customFormat="1">
      <c r="A183"/>
      <c r="B183"/>
      <c r="C183" s="5"/>
      <c r="D183"/>
      <c r="E183" s="152"/>
      <c r="F183" s="5"/>
      <c r="G183"/>
      <c r="H183"/>
      <c r="I183"/>
      <c r="J183" s="294"/>
      <c r="K183" s="294"/>
      <c r="L183"/>
      <c r="M183"/>
      <c r="N183" s="294"/>
      <c r="O183" s="294"/>
      <c r="P183" s="294"/>
      <c r="Q183" s="294"/>
      <c r="R183" s="294"/>
      <c r="S183" s="294"/>
      <c r="T183" s="294"/>
      <c r="U183" s="296"/>
      <c r="V183" s="296"/>
      <c r="W183" s="296"/>
      <c r="X183" s="296"/>
      <c r="Y183" s="296"/>
      <c r="Z183" s="294"/>
      <c r="AA183" s="294"/>
      <c r="AB183" s="296"/>
      <c r="AC183" s="296"/>
      <c r="AD183" s="296"/>
      <c r="AE183" s="296"/>
      <c r="AF183" s="296"/>
      <c r="AG183" s="296"/>
      <c r="AH183" s="294"/>
      <c r="AI183"/>
      <c r="AJ183"/>
      <c r="AK183"/>
      <c r="AL183"/>
      <c r="AM183"/>
      <c r="AN183"/>
      <c r="AO183"/>
      <c r="AP183"/>
      <c r="AQ183"/>
      <c r="AR183"/>
    </row>
    <row r="184" spans="1:44" s="122" customFormat="1">
      <c r="A184"/>
      <c r="B184"/>
      <c r="C184" s="5"/>
      <c r="D184"/>
      <c r="E184" s="152"/>
      <c r="F184" s="5"/>
      <c r="G184"/>
      <c r="H184"/>
      <c r="I184"/>
      <c r="J184" s="294"/>
      <c r="K184" s="294"/>
      <c r="L184"/>
      <c r="M184"/>
      <c r="N184" s="294"/>
      <c r="O184" s="294"/>
      <c r="P184" s="294"/>
      <c r="Q184" s="294"/>
      <c r="R184" s="294"/>
      <c r="S184" s="294"/>
      <c r="T184" s="294"/>
      <c r="U184" s="296"/>
      <c r="V184" s="296"/>
      <c r="W184" s="296"/>
      <c r="X184" s="296"/>
      <c r="Y184" s="296"/>
      <c r="Z184" s="294"/>
      <c r="AA184" s="294"/>
      <c r="AB184" s="296"/>
      <c r="AC184" s="296"/>
      <c r="AD184" s="296"/>
      <c r="AE184" s="296"/>
      <c r="AF184" s="296"/>
      <c r="AG184" s="296"/>
      <c r="AH184" s="294"/>
      <c r="AI184"/>
      <c r="AJ184"/>
      <c r="AK184"/>
      <c r="AL184"/>
      <c r="AM184"/>
      <c r="AN184"/>
      <c r="AO184"/>
      <c r="AP184"/>
      <c r="AQ184"/>
      <c r="AR184"/>
    </row>
    <row r="185" spans="1:44" s="122" customFormat="1">
      <c r="A185"/>
      <c r="B185"/>
      <c r="C185" s="5"/>
      <c r="D185"/>
      <c r="E185" s="152"/>
      <c r="F185" s="5"/>
      <c r="G185"/>
      <c r="H185"/>
      <c r="I185"/>
      <c r="J185" s="294"/>
      <c r="K185" s="294"/>
      <c r="L185"/>
      <c r="M185"/>
      <c r="N185" s="294"/>
      <c r="O185" s="294"/>
      <c r="P185" s="294"/>
      <c r="Q185" s="294"/>
      <c r="R185" s="294"/>
      <c r="S185" s="294"/>
      <c r="T185" s="294"/>
      <c r="U185" s="296"/>
      <c r="V185" s="296"/>
      <c r="W185" s="296"/>
      <c r="X185" s="296"/>
      <c r="Y185" s="296"/>
      <c r="Z185" s="294"/>
      <c r="AA185" s="294"/>
      <c r="AB185" s="296"/>
      <c r="AC185" s="296"/>
      <c r="AD185" s="296"/>
      <c r="AE185" s="296"/>
      <c r="AF185" s="296"/>
      <c r="AG185" s="296"/>
      <c r="AH185" s="294"/>
      <c r="AI185"/>
      <c r="AJ185"/>
      <c r="AK185"/>
      <c r="AL185"/>
      <c r="AM185"/>
      <c r="AN185"/>
      <c r="AO185"/>
      <c r="AP185"/>
      <c r="AQ185"/>
      <c r="AR185"/>
    </row>
    <row r="186" spans="1:44" s="122" customFormat="1">
      <c r="A186"/>
      <c r="B186"/>
      <c r="C186" s="5"/>
      <c r="D186"/>
      <c r="E186" s="152"/>
      <c r="F186" s="5"/>
      <c r="G186"/>
      <c r="H186"/>
      <c r="I186"/>
      <c r="J186" s="294"/>
      <c r="K186" s="294"/>
      <c r="L186"/>
      <c r="M186"/>
      <c r="N186" s="294"/>
      <c r="O186" s="294"/>
      <c r="P186" s="294"/>
      <c r="Q186" s="294"/>
      <c r="R186" s="294"/>
      <c r="S186" s="294"/>
      <c r="T186" s="294"/>
      <c r="U186" s="296"/>
      <c r="V186" s="296"/>
      <c r="W186" s="296"/>
      <c r="X186" s="296"/>
      <c r="Y186" s="296"/>
      <c r="Z186" s="294"/>
      <c r="AA186" s="294"/>
      <c r="AB186" s="296"/>
      <c r="AC186" s="296"/>
      <c r="AD186" s="296"/>
      <c r="AE186" s="296"/>
      <c r="AF186" s="296"/>
      <c r="AG186" s="296"/>
      <c r="AH186" s="294"/>
      <c r="AI186"/>
      <c r="AJ186"/>
      <c r="AK186"/>
      <c r="AL186"/>
      <c r="AM186"/>
      <c r="AN186"/>
      <c r="AO186"/>
      <c r="AP186"/>
      <c r="AQ186"/>
      <c r="AR186"/>
    </row>
    <row r="187" spans="1:44" s="122" customFormat="1">
      <c r="A187"/>
      <c r="B187"/>
      <c r="C187" s="5"/>
      <c r="D187"/>
      <c r="E187" s="152"/>
      <c r="F187" s="5"/>
      <c r="G187"/>
      <c r="H187"/>
      <c r="I187"/>
      <c r="J187" s="294"/>
      <c r="K187" s="294"/>
      <c r="L187"/>
      <c r="M187"/>
      <c r="N187" s="294"/>
      <c r="O187" s="294"/>
      <c r="P187" s="294"/>
      <c r="Q187" s="294"/>
      <c r="R187" s="294"/>
      <c r="S187" s="294"/>
      <c r="T187" s="294"/>
      <c r="U187" s="296"/>
      <c r="V187" s="296"/>
      <c r="W187" s="296"/>
      <c r="X187" s="296"/>
      <c r="Y187" s="296"/>
      <c r="Z187" s="294"/>
      <c r="AA187" s="294"/>
      <c r="AB187" s="296"/>
      <c r="AC187" s="296"/>
      <c r="AD187" s="296"/>
      <c r="AE187" s="296"/>
      <c r="AF187" s="296"/>
      <c r="AG187" s="296"/>
      <c r="AH187" s="294"/>
      <c r="AI187"/>
      <c r="AJ187"/>
      <c r="AK187"/>
      <c r="AL187"/>
      <c r="AM187"/>
      <c r="AN187"/>
      <c r="AO187"/>
      <c r="AP187"/>
      <c r="AQ187"/>
      <c r="AR187"/>
    </row>
    <row r="188" spans="1:44" s="122" customFormat="1">
      <c r="A188"/>
      <c r="B188"/>
      <c r="C188" s="5"/>
      <c r="D188"/>
      <c r="E188" s="152"/>
      <c r="F188" s="5"/>
      <c r="G188"/>
      <c r="H188"/>
      <c r="I188"/>
      <c r="J188" s="294"/>
      <c r="K188" s="294"/>
      <c r="L188"/>
      <c r="M188"/>
      <c r="N188" s="294"/>
      <c r="O188" s="294"/>
      <c r="P188" s="294"/>
      <c r="Q188" s="294"/>
      <c r="R188" s="294"/>
      <c r="S188" s="294"/>
      <c r="T188" s="296"/>
      <c r="U188" s="296"/>
      <c r="V188" s="296"/>
      <c r="W188" s="296"/>
      <c r="X188" s="296"/>
      <c r="Y188" s="296"/>
      <c r="Z188" s="294"/>
      <c r="AA188" s="296"/>
      <c r="AB188" s="296"/>
      <c r="AC188" s="296"/>
      <c r="AD188" s="296"/>
      <c r="AE188" s="296"/>
      <c r="AF188" s="296"/>
      <c r="AG188" s="296"/>
      <c r="AH188" s="294"/>
      <c r="AI188"/>
      <c r="AJ188"/>
      <c r="AK188"/>
      <c r="AL188"/>
      <c r="AM188"/>
      <c r="AN188"/>
      <c r="AO188"/>
      <c r="AP188"/>
      <c r="AQ188"/>
      <c r="AR188"/>
    </row>
    <row r="189" spans="1:44" s="122" customFormat="1">
      <c r="A189"/>
      <c r="B189"/>
      <c r="C189" s="5"/>
      <c r="D189"/>
      <c r="E189" s="152"/>
      <c r="F189" s="5"/>
      <c r="G189"/>
      <c r="H189"/>
      <c r="I189"/>
      <c r="J189" s="294"/>
      <c r="K189" s="294"/>
      <c r="L189"/>
      <c r="M189"/>
      <c r="N189" s="294"/>
      <c r="O189" s="294"/>
      <c r="P189" s="294"/>
      <c r="Q189" s="294"/>
      <c r="R189" s="294"/>
      <c r="S189" s="294"/>
      <c r="T189" s="296"/>
      <c r="U189" s="296"/>
      <c r="V189" s="296"/>
      <c r="W189" s="296"/>
      <c r="X189" s="296"/>
      <c r="Y189" s="296"/>
      <c r="Z189" s="294"/>
      <c r="AA189" s="296"/>
      <c r="AB189" s="296"/>
      <c r="AC189" s="296"/>
      <c r="AD189" s="296"/>
      <c r="AE189" s="296"/>
      <c r="AF189" s="296"/>
      <c r="AG189" s="296"/>
      <c r="AH189" s="294"/>
      <c r="AI189"/>
      <c r="AJ189"/>
      <c r="AK189"/>
      <c r="AL189"/>
      <c r="AM189"/>
      <c r="AN189"/>
      <c r="AO189"/>
      <c r="AP189"/>
      <c r="AQ189"/>
      <c r="AR189"/>
    </row>
    <row r="190" spans="1:44" s="122" customFormat="1">
      <c r="A190"/>
      <c r="B190"/>
      <c r="C190" s="5"/>
      <c r="D190"/>
      <c r="E190" s="152"/>
      <c r="F190" s="5"/>
      <c r="G190"/>
      <c r="H190"/>
      <c r="I190"/>
      <c r="J190" s="294"/>
      <c r="K190" s="294"/>
      <c r="L190"/>
      <c r="M190"/>
      <c r="N190" s="294"/>
      <c r="O190" s="294"/>
      <c r="P190" s="294"/>
      <c r="Q190" s="294"/>
      <c r="R190" s="294"/>
      <c r="S190" s="294"/>
      <c r="T190" s="296"/>
      <c r="U190" s="296"/>
      <c r="V190" s="296"/>
      <c r="W190" s="296"/>
      <c r="X190" s="296"/>
      <c r="Y190" s="296"/>
      <c r="Z190" s="294"/>
      <c r="AA190" s="296"/>
      <c r="AB190" s="296"/>
      <c r="AC190" s="296"/>
      <c r="AD190" s="296"/>
      <c r="AE190" s="296"/>
      <c r="AF190" s="296"/>
      <c r="AG190" s="296"/>
      <c r="AH190" s="294"/>
      <c r="AI190"/>
      <c r="AJ190"/>
      <c r="AK190"/>
      <c r="AL190"/>
      <c r="AM190"/>
      <c r="AN190"/>
      <c r="AO190"/>
      <c r="AP190"/>
      <c r="AQ190"/>
      <c r="AR190"/>
    </row>
    <row r="191" spans="1:44" s="122" customFormat="1">
      <c r="A191"/>
      <c r="B191"/>
      <c r="C191" s="5"/>
      <c r="D191"/>
      <c r="E191" s="152"/>
      <c r="F191" s="5"/>
      <c r="G191"/>
      <c r="H191"/>
      <c r="I191"/>
      <c r="J191" s="294"/>
      <c r="K191" s="294"/>
      <c r="L191"/>
      <c r="M191"/>
      <c r="N191" s="294"/>
      <c r="O191" s="294"/>
      <c r="P191" s="294"/>
      <c r="Q191" s="294"/>
      <c r="R191" s="294"/>
      <c r="S191" s="294"/>
      <c r="T191" s="296"/>
      <c r="U191" s="296"/>
      <c r="V191" s="296"/>
      <c r="W191" s="296"/>
      <c r="X191" s="296"/>
      <c r="Y191" s="296"/>
      <c r="Z191" s="294"/>
      <c r="AA191" s="296"/>
      <c r="AB191" s="296"/>
      <c r="AC191" s="296"/>
      <c r="AD191" s="296"/>
      <c r="AE191" s="296"/>
      <c r="AF191" s="296"/>
      <c r="AG191" s="296"/>
      <c r="AH191" s="294"/>
      <c r="AI191"/>
      <c r="AJ191"/>
      <c r="AK191"/>
      <c r="AL191"/>
      <c r="AM191"/>
      <c r="AN191"/>
      <c r="AO191"/>
      <c r="AP191"/>
      <c r="AQ191"/>
      <c r="AR191"/>
    </row>
    <row r="192" spans="1:44" s="122" customFormat="1">
      <c r="A192"/>
      <c r="B192"/>
      <c r="C192" s="5"/>
      <c r="D192"/>
      <c r="E192" s="152"/>
      <c r="F192" s="5"/>
      <c r="G192"/>
      <c r="H192"/>
      <c r="I192"/>
      <c r="J192" s="294"/>
      <c r="K192" s="294"/>
      <c r="L192"/>
      <c r="M192"/>
      <c r="N192" s="294"/>
      <c r="O192" s="294"/>
      <c r="P192" s="294"/>
      <c r="Q192" s="294"/>
      <c r="R192" s="294"/>
      <c r="S192" s="294"/>
      <c r="T192" s="296"/>
      <c r="U192" s="296"/>
      <c r="V192" s="296"/>
      <c r="W192" s="296"/>
      <c r="X192" s="296"/>
      <c r="Y192" s="296"/>
      <c r="Z192" s="294"/>
      <c r="AA192" s="296"/>
      <c r="AB192" s="296"/>
      <c r="AC192" s="296"/>
      <c r="AD192" s="296"/>
      <c r="AE192" s="296"/>
      <c r="AF192" s="296"/>
      <c r="AG192" s="296"/>
      <c r="AH192" s="294"/>
      <c r="AI192"/>
      <c r="AJ192"/>
      <c r="AK192"/>
      <c r="AL192"/>
      <c r="AM192"/>
      <c r="AN192"/>
      <c r="AO192"/>
      <c r="AP192"/>
      <c r="AQ192"/>
      <c r="AR192"/>
    </row>
    <row r="193" spans="1:44" s="122" customFormat="1">
      <c r="A193"/>
      <c r="B193"/>
      <c r="C193" s="5"/>
      <c r="D193"/>
      <c r="E193" s="152"/>
      <c r="F193" s="5"/>
      <c r="G193"/>
      <c r="H193"/>
      <c r="I193"/>
      <c r="J193" s="294"/>
      <c r="K193" s="294"/>
      <c r="L193"/>
      <c r="M193"/>
      <c r="N193" s="294"/>
      <c r="O193" s="294"/>
      <c r="P193" s="294"/>
      <c r="Q193" s="294"/>
      <c r="R193" s="294"/>
      <c r="S193" s="294"/>
      <c r="T193" s="296"/>
      <c r="U193" s="296"/>
      <c r="V193" s="296"/>
      <c r="W193" s="296"/>
      <c r="X193" s="296"/>
      <c r="Y193" s="296"/>
      <c r="Z193" s="294"/>
      <c r="AA193" s="296"/>
      <c r="AB193" s="296"/>
      <c r="AC193" s="296"/>
      <c r="AD193" s="296"/>
      <c r="AE193" s="296"/>
      <c r="AF193" s="296"/>
      <c r="AG193" s="296"/>
      <c r="AH193" s="294"/>
      <c r="AI193"/>
      <c r="AJ193"/>
      <c r="AK193"/>
      <c r="AL193"/>
      <c r="AM193"/>
      <c r="AN193"/>
      <c r="AO193"/>
      <c r="AP193"/>
      <c r="AQ193"/>
      <c r="AR193"/>
    </row>
    <row r="194" spans="1:44" s="122" customFormat="1">
      <c r="A194"/>
      <c r="B194"/>
      <c r="C194" s="5"/>
      <c r="D194"/>
      <c r="E194" s="152"/>
      <c r="F194" s="5"/>
      <c r="G194"/>
      <c r="H194"/>
      <c r="I194"/>
      <c r="J194" s="294"/>
      <c r="K194" s="294"/>
      <c r="L194"/>
      <c r="M194"/>
      <c r="N194" s="294"/>
      <c r="O194" s="294"/>
      <c r="P194" s="294"/>
      <c r="Q194" s="294"/>
      <c r="R194" s="294"/>
      <c r="S194" s="294"/>
      <c r="T194" s="296"/>
      <c r="U194" s="296"/>
      <c r="V194" s="296"/>
      <c r="W194" s="296"/>
      <c r="X194" s="296"/>
      <c r="Y194" s="296"/>
      <c r="Z194" s="294"/>
      <c r="AA194" s="296"/>
      <c r="AB194" s="296"/>
      <c r="AC194" s="296"/>
      <c r="AD194" s="296"/>
      <c r="AE194" s="296"/>
      <c r="AF194" s="296"/>
      <c r="AG194" s="296"/>
      <c r="AH194" s="294"/>
      <c r="AI194"/>
      <c r="AJ194"/>
      <c r="AK194"/>
      <c r="AL194"/>
      <c r="AM194"/>
      <c r="AN194"/>
      <c r="AO194"/>
      <c r="AP194"/>
      <c r="AQ194"/>
      <c r="AR194"/>
    </row>
    <row r="195" spans="1:44" s="122" customFormat="1">
      <c r="A195"/>
      <c r="B195"/>
      <c r="C195" s="5"/>
      <c r="D195"/>
      <c r="E195" s="152"/>
      <c r="F195" s="5"/>
      <c r="G195"/>
      <c r="H195"/>
      <c r="I195"/>
      <c r="J195" s="294"/>
      <c r="K195" s="294"/>
      <c r="L195"/>
      <c r="M195"/>
      <c r="N195" s="294"/>
      <c r="O195" s="294"/>
      <c r="P195" s="294"/>
      <c r="Q195" s="294"/>
      <c r="R195" s="294"/>
      <c r="S195" s="294"/>
      <c r="T195" s="296"/>
      <c r="U195" s="296"/>
      <c r="V195" s="296"/>
      <c r="W195" s="296"/>
      <c r="X195" s="296"/>
      <c r="Y195" s="296"/>
      <c r="Z195" s="294"/>
      <c r="AA195" s="296"/>
      <c r="AB195" s="296"/>
      <c r="AC195" s="296"/>
      <c r="AD195" s="296"/>
      <c r="AE195" s="296"/>
      <c r="AF195" s="296"/>
      <c r="AG195" s="296"/>
      <c r="AH195" s="294"/>
      <c r="AI195"/>
      <c r="AJ195"/>
      <c r="AK195"/>
      <c r="AL195"/>
      <c r="AM195"/>
      <c r="AN195"/>
      <c r="AO195"/>
      <c r="AP195"/>
      <c r="AQ195"/>
      <c r="AR195"/>
    </row>
    <row r="196" spans="1:44" s="122" customFormat="1">
      <c r="A196"/>
      <c r="B196"/>
      <c r="C196" s="5"/>
      <c r="D196"/>
      <c r="E196" s="152"/>
      <c r="F196" s="5"/>
      <c r="G196"/>
      <c r="H196"/>
      <c r="I196"/>
      <c r="J196" s="294"/>
      <c r="K196" s="294"/>
      <c r="L196"/>
      <c r="M196"/>
      <c r="N196" s="294"/>
      <c r="O196" s="294"/>
      <c r="P196" s="294"/>
      <c r="Q196" s="294"/>
      <c r="R196" s="294"/>
      <c r="S196" s="294"/>
      <c r="T196" s="296"/>
      <c r="U196" s="296"/>
      <c r="V196" s="296"/>
      <c r="W196" s="296"/>
      <c r="X196" s="296"/>
      <c r="Y196" s="296"/>
      <c r="Z196" s="294"/>
      <c r="AA196" s="296"/>
      <c r="AB196" s="296"/>
      <c r="AC196" s="296"/>
      <c r="AD196" s="296"/>
      <c r="AE196" s="296"/>
      <c r="AF196" s="296"/>
      <c r="AG196" s="296"/>
      <c r="AH196" s="294"/>
      <c r="AI196"/>
      <c r="AJ196"/>
      <c r="AK196"/>
      <c r="AL196"/>
      <c r="AM196"/>
      <c r="AN196"/>
      <c r="AO196"/>
      <c r="AP196"/>
      <c r="AQ196"/>
      <c r="AR196"/>
    </row>
    <row r="197" spans="1:44" s="122" customFormat="1">
      <c r="A197"/>
      <c r="B197"/>
      <c r="C197" s="5"/>
      <c r="D197"/>
      <c r="E197" s="152"/>
      <c r="F197" s="5"/>
      <c r="G197"/>
      <c r="H197"/>
      <c r="I197"/>
      <c r="J197" s="294"/>
      <c r="K197" s="294"/>
      <c r="L197"/>
      <c r="M197"/>
      <c r="N197" s="294"/>
      <c r="O197" s="294"/>
      <c r="P197" s="294"/>
      <c r="Q197" s="294"/>
      <c r="R197" s="294"/>
      <c r="S197" s="294"/>
      <c r="T197" s="296"/>
      <c r="U197" s="296"/>
      <c r="V197" s="296"/>
      <c r="W197" s="296"/>
      <c r="X197" s="296"/>
      <c r="Y197" s="296"/>
      <c r="Z197" s="294"/>
      <c r="AA197" s="296"/>
      <c r="AB197" s="296"/>
      <c r="AC197" s="296"/>
      <c r="AD197" s="296"/>
      <c r="AE197" s="296"/>
      <c r="AF197" s="296"/>
      <c r="AG197" s="296"/>
      <c r="AH197" s="294"/>
      <c r="AI197"/>
      <c r="AJ197"/>
      <c r="AK197"/>
      <c r="AL197"/>
      <c r="AM197"/>
      <c r="AN197"/>
      <c r="AO197"/>
      <c r="AP197"/>
      <c r="AQ197"/>
      <c r="AR197"/>
    </row>
    <row r="198" spans="1:44" s="122" customFormat="1">
      <c r="A198"/>
      <c r="B198"/>
      <c r="C198" s="5"/>
      <c r="D198"/>
      <c r="E198" s="152"/>
      <c r="F198" s="5"/>
      <c r="G198"/>
      <c r="H198"/>
      <c r="I198"/>
      <c r="J198" s="294"/>
      <c r="K198" s="294"/>
      <c r="L198"/>
      <c r="M198"/>
      <c r="N198" s="294"/>
      <c r="O198" s="294"/>
      <c r="P198" s="294"/>
      <c r="Q198" s="294"/>
      <c r="R198" s="294"/>
      <c r="S198" s="294"/>
      <c r="T198" s="296"/>
      <c r="U198" s="296"/>
      <c r="V198" s="296"/>
      <c r="W198" s="296"/>
      <c r="X198" s="296"/>
      <c r="Y198" s="296"/>
      <c r="Z198" s="294"/>
      <c r="AA198" s="296"/>
      <c r="AB198" s="296"/>
      <c r="AC198" s="296"/>
      <c r="AD198" s="296"/>
      <c r="AE198" s="296"/>
      <c r="AF198" s="296"/>
      <c r="AG198" s="296"/>
      <c r="AH198" s="294"/>
      <c r="AI198"/>
      <c r="AJ198"/>
      <c r="AK198"/>
      <c r="AL198"/>
      <c r="AM198"/>
      <c r="AN198"/>
      <c r="AO198"/>
      <c r="AP198"/>
      <c r="AQ198"/>
      <c r="AR198"/>
    </row>
    <row r="199" spans="1:44" s="122" customFormat="1">
      <c r="A199"/>
      <c r="B199"/>
      <c r="C199" s="5"/>
      <c r="D199"/>
      <c r="E199" s="152"/>
      <c r="F199" s="5"/>
      <c r="G199"/>
      <c r="H199"/>
      <c r="I199"/>
      <c r="J199" s="294"/>
      <c r="K199" s="294"/>
      <c r="L199"/>
      <c r="M199"/>
      <c r="N199" s="294"/>
      <c r="O199" s="294"/>
      <c r="P199" s="294"/>
      <c r="Q199" s="294"/>
      <c r="R199" s="294"/>
      <c r="S199" s="294"/>
      <c r="T199" s="296"/>
      <c r="U199" s="296"/>
      <c r="V199" s="296"/>
      <c r="W199" s="296"/>
      <c r="X199" s="296"/>
      <c r="Y199" s="296"/>
      <c r="Z199" s="294"/>
      <c r="AA199" s="296"/>
      <c r="AB199" s="296"/>
      <c r="AC199" s="296"/>
      <c r="AD199" s="296"/>
      <c r="AE199" s="296"/>
      <c r="AF199" s="296"/>
      <c r="AG199" s="296"/>
      <c r="AH199" s="294"/>
      <c r="AI199"/>
      <c r="AJ199"/>
      <c r="AK199"/>
      <c r="AL199"/>
      <c r="AM199"/>
      <c r="AN199"/>
      <c r="AO199"/>
      <c r="AP199"/>
      <c r="AQ199"/>
      <c r="AR199"/>
    </row>
    <row r="200" spans="1:44" s="122" customFormat="1">
      <c r="A200"/>
      <c r="B200"/>
      <c r="C200" s="5"/>
      <c r="D200"/>
      <c r="E200" s="152"/>
      <c r="F200" s="5"/>
      <c r="G200"/>
      <c r="H200"/>
      <c r="I200"/>
      <c r="J200" s="294"/>
      <c r="K200" s="294"/>
      <c r="L200"/>
      <c r="M200"/>
      <c r="N200" s="294"/>
      <c r="O200" s="294"/>
      <c r="P200" s="294"/>
      <c r="Q200" s="294"/>
      <c r="R200" s="294"/>
      <c r="S200" s="294"/>
      <c r="T200" s="296"/>
      <c r="U200" s="296"/>
      <c r="V200" s="296"/>
      <c r="W200" s="296"/>
      <c r="X200" s="296"/>
      <c r="Y200" s="296"/>
      <c r="Z200" s="294"/>
      <c r="AA200" s="296"/>
      <c r="AB200" s="296"/>
      <c r="AC200" s="296"/>
      <c r="AD200" s="296"/>
      <c r="AE200" s="296"/>
      <c r="AF200" s="296"/>
      <c r="AG200" s="296"/>
      <c r="AH200" s="294"/>
      <c r="AI200"/>
      <c r="AJ200"/>
      <c r="AK200"/>
      <c r="AL200"/>
      <c r="AM200"/>
      <c r="AN200"/>
      <c r="AO200"/>
      <c r="AP200"/>
      <c r="AQ200"/>
      <c r="AR200"/>
    </row>
    <row r="201" spans="1:44" s="122" customFormat="1">
      <c r="A201"/>
      <c r="B201"/>
      <c r="C201" s="5"/>
      <c r="D201"/>
      <c r="E201" s="152"/>
      <c r="F201" s="5"/>
      <c r="G201"/>
      <c r="H201"/>
      <c r="I201"/>
      <c r="J201" s="294"/>
      <c r="K201" s="294"/>
      <c r="L201"/>
      <c r="M201"/>
      <c r="N201" s="294"/>
      <c r="O201" s="294"/>
      <c r="P201" s="294"/>
      <c r="Q201" s="294"/>
      <c r="R201" s="294"/>
      <c r="S201" s="294"/>
      <c r="T201" s="296"/>
      <c r="U201" s="296"/>
      <c r="V201" s="296"/>
      <c r="W201" s="296"/>
      <c r="X201" s="296"/>
      <c r="Y201" s="296"/>
      <c r="Z201" s="294"/>
      <c r="AA201" s="296"/>
      <c r="AB201" s="296"/>
      <c r="AC201" s="296"/>
      <c r="AD201" s="296"/>
      <c r="AE201" s="296"/>
      <c r="AF201" s="296"/>
      <c r="AG201" s="296"/>
      <c r="AH201" s="294"/>
      <c r="AI201"/>
      <c r="AJ201"/>
      <c r="AK201"/>
      <c r="AL201"/>
      <c r="AM201"/>
      <c r="AN201"/>
      <c r="AO201"/>
      <c r="AP201"/>
      <c r="AQ201"/>
      <c r="AR201"/>
    </row>
    <row r="202" spans="1:44" s="122" customFormat="1">
      <c r="A202"/>
      <c r="B202"/>
      <c r="C202" s="5"/>
      <c r="D202"/>
      <c r="E202" s="152"/>
      <c r="F202" s="5"/>
      <c r="G202"/>
      <c r="H202"/>
      <c r="I202"/>
      <c r="J202" s="294"/>
      <c r="K202" s="294"/>
      <c r="L202"/>
      <c r="M202"/>
      <c r="N202" s="294"/>
      <c r="O202" s="294"/>
      <c r="P202" s="294"/>
      <c r="Q202" s="294"/>
      <c r="R202" s="294"/>
      <c r="S202" s="294"/>
      <c r="T202" s="296"/>
      <c r="U202" s="296"/>
      <c r="V202" s="296"/>
      <c r="W202" s="296"/>
      <c r="X202" s="296"/>
      <c r="Y202" s="296"/>
      <c r="Z202" s="294"/>
      <c r="AA202" s="296"/>
      <c r="AB202" s="296"/>
      <c r="AC202" s="296"/>
      <c r="AD202" s="296"/>
      <c r="AE202" s="296"/>
      <c r="AF202" s="296"/>
      <c r="AG202" s="296"/>
      <c r="AH202" s="294"/>
      <c r="AI202"/>
      <c r="AJ202"/>
      <c r="AK202"/>
      <c r="AL202"/>
      <c r="AM202"/>
      <c r="AN202"/>
      <c r="AO202"/>
      <c r="AP202"/>
      <c r="AQ202"/>
      <c r="AR202"/>
    </row>
    <row r="203" spans="1:44" s="122" customFormat="1">
      <c r="A203"/>
      <c r="B203"/>
      <c r="C203" s="5"/>
      <c r="D203"/>
      <c r="E203" s="152"/>
      <c r="F203" s="5"/>
      <c r="G203"/>
      <c r="H203"/>
      <c r="I203"/>
      <c r="J203" s="294"/>
      <c r="K203" s="294"/>
      <c r="L203"/>
      <c r="M203"/>
      <c r="N203" s="294"/>
      <c r="O203" s="294"/>
      <c r="P203" s="294"/>
      <c r="Q203" s="294"/>
      <c r="R203" s="294"/>
      <c r="S203" s="294"/>
      <c r="T203" s="296"/>
      <c r="U203" s="296"/>
      <c r="V203" s="296"/>
      <c r="W203" s="296"/>
      <c r="X203" s="296"/>
      <c r="Y203" s="296"/>
      <c r="Z203" s="294"/>
      <c r="AA203" s="296"/>
      <c r="AB203" s="296"/>
      <c r="AC203" s="296"/>
      <c r="AD203" s="296"/>
      <c r="AE203" s="296"/>
      <c r="AF203" s="296"/>
      <c r="AG203" s="296"/>
      <c r="AH203" s="294"/>
      <c r="AI203"/>
      <c r="AJ203"/>
      <c r="AK203"/>
      <c r="AL203"/>
      <c r="AM203"/>
      <c r="AN203"/>
      <c r="AO203"/>
      <c r="AP203"/>
      <c r="AQ203"/>
      <c r="AR203"/>
    </row>
    <row r="204" spans="1:44" s="122" customFormat="1">
      <c r="A204"/>
      <c r="B204"/>
      <c r="C204" s="5"/>
      <c r="D204"/>
      <c r="E204" s="152"/>
      <c r="F204" s="5"/>
      <c r="G204"/>
      <c r="H204"/>
      <c r="I204"/>
      <c r="J204" s="294"/>
      <c r="K204" s="294"/>
      <c r="L204"/>
      <c r="M204"/>
      <c r="N204" s="294"/>
      <c r="O204" s="294"/>
      <c r="P204" s="294"/>
      <c r="Q204" s="294"/>
      <c r="R204" s="294"/>
      <c r="S204" s="294"/>
      <c r="T204" s="296"/>
      <c r="U204" s="296"/>
      <c r="V204" s="296"/>
      <c r="W204" s="296"/>
      <c r="X204" s="296"/>
      <c r="Y204" s="296"/>
      <c r="Z204" s="294"/>
      <c r="AA204" s="296"/>
      <c r="AB204" s="296"/>
      <c r="AC204" s="296"/>
      <c r="AD204" s="296"/>
      <c r="AE204" s="296"/>
      <c r="AF204" s="296"/>
      <c r="AG204" s="296"/>
      <c r="AH204" s="294"/>
      <c r="AI204"/>
      <c r="AJ204"/>
      <c r="AK204"/>
      <c r="AL204"/>
      <c r="AM204"/>
      <c r="AN204"/>
      <c r="AO204"/>
      <c r="AP204"/>
      <c r="AQ204"/>
      <c r="AR204"/>
    </row>
    <row r="205" spans="1:44" s="122" customFormat="1">
      <c r="A205"/>
      <c r="B205"/>
      <c r="C205" s="5"/>
      <c r="D205"/>
      <c r="E205" s="152"/>
      <c r="F205" s="5"/>
      <c r="G205"/>
      <c r="H205"/>
      <c r="I205"/>
      <c r="J205" s="294"/>
      <c r="K205" s="294"/>
      <c r="L205"/>
      <c r="M205"/>
      <c r="N205" s="294"/>
      <c r="O205" s="294"/>
      <c r="P205" s="294"/>
      <c r="Q205" s="294"/>
      <c r="R205" s="294"/>
      <c r="S205" s="294"/>
      <c r="T205" s="296"/>
      <c r="U205" s="296"/>
      <c r="V205" s="296"/>
      <c r="W205" s="296"/>
      <c r="X205" s="296"/>
      <c r="Y205" s="296"/>
      <c r="Z205" s="294"/>
      <c r="AA205" s="296"/>
      <c r="AB205" s="296"/>
      <c r="AC205" s="296"/>
      <c r="AD205" s="296"/>
      <c r="AE205" s="296"/>
      <c r="AF205" s="296"/>
      <c r="AG205" s="296"/>
      <c r="AH205" s="294"/>
      <c r="AI205"/>
      <c r="AJ205"/>
      <c r="AK205"/>
      <c r="AL205"/>
      <c r="AM205"/>
      <c r="AN205"/>
      <c r="AO205"/>
      <c r="AP205"/>
      <c r="AQ205"/>
      <c r="AR205"/>
    </row>
    <row r="206" spans="1:44" s="122" customFormat="1">
      <c r="A206"/>
      <c r="B206"/>
      <c r="C206" s="5"/>
      <c r="D206"/>
      <c r="E206" s="152"/>
      <c r="F206" s="5"/>
      <c r="G206"/>
      <c r="H206"/>
      <c r="I206"/>
      <c r="J206" s="294"/>
      <c r="K206" s="294"/>
      <c r="L206"/>
      <c r="M206"/>
      <c r="N206" s="294"/>
      <c r="O206" s="294"/>
      <c r="P206" s="294"/>
      <c r="Q206" s="294"/>
      <c r="R206" s="294"/>
      <c r="S206" s="294"/>
      <c r="T206" s="296"/>
      <c r="U206" s="296"/>
      <c r="V206" s="296"/>
      <c r="W206" s="296"/>
      <c r="X206" s="296"/>
      <c r="Y206" s="296"/>
      <c r="Z206" s="294"/>
      <c r="AA206" s="296"/>
      <c r="AB206" s="296"/>
      <c r="AC206" s="296"/>
      <c r="AD206" s="296"/>
      <c r="AE206" s="296"/>
      <c r="AF206" s="296"/>
      <c r="AG206" s="296"/>
      <c r="AH206" s="294"/>
      <c r="AI206"/>
      <c r="AJ206"/>
      <c r="AK206"/>
      <c r="AL206"/>
      <c r="AM206"/>
      <c r="AN206"/>
      <c r="AO206"/>
      <c r="AP206"/>
      <c r="AQ206"/>
      <c r="AR206"/>
    </row>
    <row r="207" spans="1:44" s="122" customFormat="1">
      <c r="A207"/>
      <c r="B207"/>
      <c r="C207" s="5"/>
      <c r="D207"/>
      <c r="E207" s="152"/>
      <c r="F207" s="5"/>
      <c r="G207"/>
      <c r="H207"/>
      <c r="I207"/>
      <c r="J207" s="294"/>
      <c r="K207" s="294"/>
      <c r="L207"/>
      <c r="M207"/>
      <c r="N207" s="294"/>
      <c r="O207" s="294"/>
      <c r="P207" s="294"/>
      <c r="Q207" s="294"/>
      <c r="R207" s="294"/>
      <c r="S207" s="294"/>
      <c r="T207" s="296"/>
      <c r="U207" s="296"/>
      <c r="V207" s="296"/>
      <c r="W207" s="296"/>
      <c r="X207" s="296"/>
      <c r="Y207" s="296"/>
      <c r="Z207" s="294"/>
      <c r="AA207" s="296"/>
      <c r="AB207" s="296"/>
      <c r="AC207" s="296"/>
      <c r="AD207" s="296"/>
      <c r="AE207" s="296"/>
      <c r="AF207" s="296"/>
      <c r="AG207" s="296"/>
      <c r="AH207" s="294"/>
      <c r="AI207"/>
      <c r="AJ207"/>
      <c r="AK207"/>
      <c r="AL207"/>
      <c r="AM207"/>
      <c r="AN207"/>
      <c r="AO207"/>
      <c r="AP207"/>
      <c r="AQ207"/>
      <c r="AR207"/>
    </row>
    <row r="208" spans="1:44" s="122" customFormat="1">
      <c r="A208"/>
      <c r="B208"/>
      <c r="C208" s="5"/>
      <c r="D208"/>
      <c r="E208" s="152"/>
      <c r="F208" s="5"/>
      <c r="G208"/>
      <c r="H208"/>
      <c r="I208"/>
      <c r="J208" s="294"/>
      <c r="K208" s="294"/>
      <c r="L208"/>
      <c r="M208"/>
      <c r="N208" s="294"/>
      <c r="O208" s="294"/>
      <c r="P208" s="294"/>
      <c r="Q208" s="294"/>
      <c r="R208" s="294"/>
      <c r="S208" s="294"/>
      <c r="T208" s="296"/>
      <c r="U208" s="296"/>
      <c r="V208" s="296"/>
      <c r="W208" s="296"/>
      <c r="X208" s="296"/>
      <c r="Y208" s="296"/>
      <c r="Z208" s="294"/>
      <c r="AA208" s="296"/>
      <c r="AB208" s="296"/>
      <c r="AC208" s="296"/>
      <c r="AD208" s="296"/>
      <c r="AE208" s="296"/>
      <c r="AF208" s="296"/>
      <c r="AG208" s="296"/>
      <c r="AH208" s="294"/>
      <c r="AI208"/>
      <c r="AJ208"/>
      <c r="AK208"/>
      <c r="AL208"/>
      <c r="AM208"/>
      <c r="AN208"/>
      <c r="AO208"/>
      <c r="AP208"/>
      <c r="AQ208"/>
      <c r="AR208"/>
    </row>
    <row r="209" spans="1:44" s="122" customFormat="1">
      <c r="A209"/>
      <c r="B209"/>
      <c r="C209" s="5"/>
      <c r="D209"/>
      <c r="E209" s="152"/>
      <c r="F209" s="5"/>
      <c r="G209"/>
      <c r="H209"/>
      <c r="I209"/>
      <c r="J209" s="294"/>
      <c r="K209" s="294"/>
      <c r="L209"/>
      <c r="M209"/>
      <c r="N209" s="294"/>
      <c r="O209" s="294"/>
      <c r="P209" s="294"/>
      <c r="Q209" s="294"/>
      <c r="R209" s="294"/>
      <c r="S209" s="294"/>
      <c r="T209" s="296"/>
      <c r="U209" s="296"/>
      <c r="V209" s="296"/>
      <c r="W209" s="296"/>
      <c r="X209" s="296"/>
      <c r="Y209" s="296"/>
      <c r="Z209" s="294"/>
      <c r="AA209" s="296"/>
      <c r="AB209" s="296"/>
      <c r="AC209" s="296"/>
      <c r="AD209" s="296"/>
      <c r="AE209" s="296"/>
      <c r="AF209" s="296"/>
      <c r="AG209" s="296"/>
      <c r="AH209" s="294"/>
      <c r="AI209"/>
      <c r="AJ209"/>
      <c r="AK209"/>
      <c r="AL209"/>
      <c r="AM209"/>
      <c r="AN209"/>
      <c r="AO209"/>
      <c r="AP209"/>
      <c r="AQ209"/>
      <c r="AR209"/>
    </row>
    <row r="210" spans="1:44" s="122" customFormat="1">
      <c r="A210"/>
      <c r="B210"/>
      <c r="C210" s="5"/>
      <c r="D210"/>
      <c r="E210" s="152"/>
      <c r="F210" s="5"/>
      <c r="G210"/>
      <c r="H210"/>
      <c r="I210"/>
      <c r="J210" s="294"/>
      <c r="K210" s="294"/>
      <c r="L210"/>
      <c r="M210"/>
      <c r="N210" s="294"/>
      <c r="O210" s="294"/>
      <c r="P210" s="294"/>
      <c r="Q210" s="294"/>
      <c r="R210" s="294"/>
      <c r="S210" s="296"/>
      <c r="T210" s="296"/>
      <c r="U210" s="296"/>
      <c r="V210" s="296"/>
      <c r="W210" s="296"/>
      <c r="X210" s="296"/>
      <c r="Y210" s="296"/>
      <c r="Z210" s="296"/>
      <c r="AA210" s="296"/>
      <c r="AB210" s="296"/>
      <c r="AC210" s="296"/>
      <c r="AD210" s="296"/>
      <c r="AE210" s="296"/>
      <c r="AF210" s="296"/>
      <c r="AG210" s="296"/>
      <c r="AH210" s="294"/>
      <c r="AI210"/>
      <c r="AJ210"/>
      <c r="AK210"/>
      <c r="AL210"/>
      <c r="AM210"/>
      <c r="AN210"/>
      <c r="AO210"/>
      <c r="AP210"/>
      <c r="AQ210"/>
      <c r="AR210"/>
    </row>
    <row r="211" spans="1:44" s="122" customFormat="1">
      <c r="A211"/>
      <c r="B211"/>
      <c r="C211" s="5"/>
      <c r="D211"/>
      <c r="E211" s="152"/>
      <c r="F211" s="5"/>
      <c r="G211"/>
      <c r="H211"/>
      <c r="I211"/>
      <c r="J211" s="294"/>
      <c r="K211" s="294"/>
      <c r="L211"/>
      <c r="M211"/>
      <c r="N211" s="294"/>
      <c r="O211" s="294"/>
      <c r="P211" s="294"/>
      <c r="Q211" s="294"/>
      <c r="R211" s="294"/>
      <c r="S211" s="296"/>
      <c r="T211" s="296"/>
      <c r="U211" s="296"/>
      <c r="V211" s="296"/>
      <c r="W211" s="296"/>
      <c r="X211" s="296"/>
      <c r="Y211" s="296"/>
      <c r="Z211" s="296"/>
      <c r="AA211" s="296"/>
      <c r="AB211" s="296"/>
      <c r="AC211" s="296"/>
      <c r="AD211" s="296"/>
      <c r="AE211" s="296"/>
      <c r="AF211" s="296"/>
      <c r="AG211" s="296"/>
      <c r="AH211" s="294"/>
      <c r="AI211"/>
      <c r="AJ211"/>
      <c r="AK211"/>
      <c r="AL211"/>
      <c r="AM211"/>
      <c r="AN211"/>
      <c r="AO211"/>
      <c r="AP211"/>
      <c r="AQ211"/>
      <c r="AR211"/>
    </row>
    <row r="212" spans="1:44" s="122" customFormat="1">
      <c r="A212"/>
      <c r="B212"/>
      <c r="C212" s="5"/>
      <c r="D212"/>
      <c r="E212" s="152"/>
      <c r="F212" s="5"/>
      <c r="G212"/>
      <c r="H212"/>
      <c r="I212"/>
      <c r="J212" s="294"/>
      <c r="K212" s="294"/>
      <c r="L212"/>
      <c r="M212"/>
      <c r="N212" s="294"/>
      <c r="O212" s="294"/>
      <c r="P212" s="294"/>
      <c r="Q212" s="294"/>
      <c r="R212" s="294"/>
      <c r="S212" s="296"/>
      <c r="T212" s="296"/>
      <c r="U212" s="296"/>
      <c r="V212" s="296"/>
      <c r="W212" s="296"/>
      <c r="X212" s="296"/>
      <c r="Y212" s="296"/>
      <c r="Z212" s="296"/>
      <c r="AA212" s="296"/>
      <c r="AB212" s="296"/>
      <c r="AC212" s="296"/>
      <c r="AD212" s="296"/>
      <c r="AE212" s="296"/>
      <c r="AF212" s="296"/>
      <c r="AG212" s="296"/>
      <c r="AH212" s="294"/>
      <c r="AI212"/>
      <c r="AJ212"/>
      <c r="AK212"/>
      <c r="AL212"/>
      <c r="AM212"/>
      <c r="AN212"/>
      <c r="AO212"/>
      <c r="AP212"/>
      <c r="AQ212"/>
      <c r="AR212"/>
    </row>
    <row r="213" spans="1:44" s="122" customFormat="1">
      <c r="A213"/>
      <c r="B213"/>
      <c r="C213" s="5"/>
      <c r="D213"/>
      <c r="E213" s="152"/>
      <c r="F213" s="5"/>
      <c r="G213"/>
      <c r="H213"/>
      <c r="I213"/>
      <c r="J213" s="294"/>
      <c r="K213" s="294"/>
      <c r="L213"/>
      <c r="M213"/>
      <c r="N213" s="294"/>
      <c r="O213" s="294"/>
      <c r="P213" s="294"/>
      <c r="Q213" s="294"/>
      <c r="R213" s="294"/>
      <c r="S213" s="296"/>
      <c r="T213" s="296"/>
      <c r="U213" s="296"/>
      <c r="V213" s="296"/>
      <c r="W213" s="296"/>
      <c r="X213" s="296"/>
      <c r="Y213" s="296"/>
      <c r="Z213" s="296"/>
      <c r="AA213" s="296"/>
      <c r="AB213" s="296"/>
      <c r="AC213" s="296"/>
      <c r="AD213" s="296"/>
      <c r="AE213" s="296"/>
      <c r="AF213" s="296"/>
      <c r="AG213" s="296"/>
      <c r="AH213" s="294"/>
      <c r="AI213"/>
      <c r="AJ213"/>
      <c r="AK213"/>
      <c r="AL213"/>
      <c r="AM213"/>
      <c r="AN213"/>
      <c r="AO213"/>
      <c r="AP213"/>
      <c r="AQ213"/>
      <c r="AR213"/>
    </row>
    <row r="214" spans="1:44" s="122" customFormat="1">
      <c r="A214"/>
      <c r="B214"/>
      <c r="C214" s="5"/>
      <c r="D214"/>
      <c r="E214" s="152"/>
      <c r="F214" s="5"/>
      <c r="G214"/>
      <c r="H214"/>
      <c r="I214"/>
      <c r="J214" s="294"/>
      <c r="K214" s="294"/>
      <c r="L214"/>
      <c r="M214"/>
      <c r="N214" s="294"/>
      <c r="O214" s="294"/>
      <c r="P214" s="294"/>
      <c r="Q214" s="294"/>
      <c r="R214" s="294"/>
      <c r="S214" s="296"/>
      <c r="T214" s="296"/>
      <c r="U214" s="296"/>
      <c r="V214" s="296"/>
      <c r="W214" s="296"/>
      <c r="X214" s="296"/>
      <c r="Y214" s="296"/>
      <c r="Z214" s="296"/>
      <c r="AA214" s="296"/>
      <c r="AB214" s="296"/>
      <c r="AC214" s="296"/>
      <c r="AD214" s="296"/>
      <c r="AE214" s="296"/>
      <c r="AF214" s="296"/>
      <c r="AG214" s="296"/>
      <c r="AH214" s="294"/>
      <c r="AI214"/>
      <c r="AJ214"/>
      <c r="AK214"/>
      <c r="AL214"/>
      <c r="AM214"/>
      <c r="AN214"/>
      <c r="AO214"/>
      <c r="AP214"/>
      <c r="AQ214"/>
      <c r="AR214"/>
    </row>
    <row r="215" spans="1:44" s="122" customFormat="1">
      <c r="A215"/>
      <c r="B215"/>
      <c r="C215" s="5"/>
      <c r="D215"/>
      <c r="E215" s="152"/>
      <c r="F215" s="5"/>
      <c r="G215"/>
      <c r="H215"/>
      <c r="I215"/>
      <c r="J215" s="294"/>
      <c r="K215" s="294"/>
      <c r="L215"/>
      <c r="M215"/>
      <c r="N215" s="294"/>
      <c r="O215" s="294"/>
      <c r="P215" s="294"/>
      <c r="Q215" s="294"/>
      <c r="R215" s="294"/>
      <c r="S215" s="296"/>
      <c r="T215" s="296"/>
      <c r="U215" s="296"/>
      <c r="V215" s="296"/>
      <c r="W215" s="296"/>
      <c r="X215" s="296"/>
      <c r="Y215" s="296"/>
      <c r="Z215" s="296"/>
      <c r="AA215" s="296"/>
      <c r="AB215" s="296"/>
      <c r="AC215" s="296"/>
      <c r="AD215" s="296"/>
      <c r="AE215" s="296"/>
      <c r="AF215" s="296"/>
      <c r="AG215" s="296"/>
      <c r="AH215" s="294"/>
      <c r="AI215"/>
      <c r="AJ215"/>
      <c r="AK215"/>
      <c r="AL215"/>
      <c r="AM215"/>
      <c r="AN215"/>
      <c r="AO215"/>
      <c r="AP215"/>
      <c r="AQ215"/>
      <c r="AR215"/>
    </row>
    <row r="216" spans="1:44" s="122" customFormat="1">
      <c r="A216"/>
      <c r="B216"/>
      <c r="C216" s="5"/>
      <c r="D216"/>
      <c r="E216" s="152"/>
      <c r="F216" s="5"/>
      <c r="G216"/>
      <c r="H216"/>
      <c r="I216"/>
      <c r="J216" s="294"/>
      <c r="K216" s="294"/>
      <c r="L216"/>
      <c r="M216"/>
      <c r="N216" s="294"/>
      <c r="O216" s="294"/>
      <c r="P216" s="294"/>
      <c r="Q216" s="294"/>
      <c r="R216" s="294"/>
      <c r="S216" s="296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4"/>
      <c r="AI216"/>
      <c r="AJ216"/>
      <c r="AK216"/>
      <c r="AL216"/>
      <c r="AM216"/>
      <c r="AN216"/>
      <c r="AO216"/>
      <c r="AP216"/>
      <c r="AQ216"/>
      <c r="AR216"/>
    </row>
    <row r="217" spans="1:44" s="122" customFormat="1">
      <c r="A217"/>
      <c r="B217"/>
      <c r="C217" s="5"/>
      <c r="D217"/>
      <c r="E217" s="152"/>
      <c r="F217" s="5"/>
      <c r="G217"/>
      <c r="H217"/>
      <c r="I217"/>
      <c r="J217" s="294"/>
      <c r="K217" s="294"/>
      <c r="L217"/>
      <c r="M217"/>
      <c r="N217" s="294"/>
      <c r="O217" s="294"/>
      <c r="P217" s="294"/>
      <c r="Q217" s="294"/>
      <c r="R217" s="294"/>
      <c r="S217" s="296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4"/>
      <c r="AI217"/>
      <c r="AJ217"/>
      <c r="AK217"/>
      <c r="AL217"/>
      <c r="AM217"/>
      <c r="AN217"/>
      <c r="AO217"/>
      <c r="AP217"/>
      <c r="AQ217"/>
      <c r="AR217"/>
    </row>
    <row r="218" spans="1:44" s="122" customFormat="1">
      <c r="A218"/>
      <c r="B218"/>
      <c r="C218" s="5"/>
      <c r="D218"/>
      <c r="E218" s="152"/>
      <c r="F218" s="5"/>
      <c r="G218"/>
      <c r="H218"/>
      <c r="I218"/>
      <c r="J218" s="294"/>
      <c r="K218" s="294"/>
      <c r="L218"/>
      <c r="M218"/>
      <c r="N218" s="294"/>
      <c r="O218" s="294"/>
      <c r="P218" s="294"/>
      <c r="Q218" s="294"/>
      <c r="R218" s="294"/>
      <c r="S218" s="296"/>
      <c r="T218" s="296"/>
      <c r="U218" s="296"/>
      <c r="V218" s="296"/>
      <c r="W218" s="296"/>
      <c r="X218" s="296"/>
      <c r="Y218" s="296"/>
      <c r="Z218" s="296"/>
      <c r="AA218" s="296"/>
      <c r="AB218" s="296"/>
      <c r="AC218" s="296"/>
      <c r="AD218" s="296"/>
      <c r="AE218" s="296"/>
      <c r="AF218" s="296"/>
      <c r="AG218" s="296"/>
      <c r="AH218" s="294"/>
      <c r="AI218"/>
      <c r="AJ218"/>
      <c r="AK218"/>
      <c r="AL218"/>
      <c r="AM218"/>
      <c r="AN218"/>
      <c r="AO218"/>
      <c r="AP218"/>
      <c r="AQ218"/>
      <c r="AR218"/>
    </row>
    <row r="219" spans="1:44" s="122" customFormat="1">
      <c r="A219"/>
      <c r="B219"/>
      <c r="C219" s="5"/>
      <c r="D219"/>
      <c r="E219" s="152"/>
      <c r="F219" s="5"/>
      <c r="G219"/>
      <c r="H219"/>
      <c r="I219"/>
      <c r="J219" s="294"/>
      <c r="K219" s="294"/>
      <c r="L219"/>
      <c r="M219"/>
      <c r="N219" s="294"/>
      <c r="O219" s="294"/>
      <c r="P219" s="294"/>
      <c r="Q219" s="294"/>
      <c r="R219" s="294"/>
      <c r="S219" s="296"/>
      <c r="T219" s="296"/>
      <c r="U219" s="296"/>
      <c r="V219" s="296"/>
      <c r="W219" s="296"/>
      <c r="X219" s="296"/>
      <c r="Y219" s="296"/>
      <c r="Z219" s="296"/>
      <c r="AA219" s="296"/>
      <c r="AB219" s="296"/>
      <c r="AC219" s="296"/>
      <c r="AD219" s="296"/>
      <c r="AE219" s="296"/>
      <c r="AF219" s="296"/>
      <c r="AG219" s="296"/>
      <c r="AH219" s="294"/>
      <c r="AI219"/>
      <c r="AJ219"/>
      <c r="AK219"/>
      <c r="AL219"/>
      <c r="AM219"/>
      <c r="AN219"/>
      <c r="AO219"/>
      <c r="AP219"/>
      <c r="AQ219"/>
      <c r="AR219"/>
    </row>
    <row r="220" spans="1:44" s="122" customFormat="1">
      <c r="A220"/>
      <c r="B220"/>
      <c r="C220" s="5"/>
      <c r="D220"/>
      <c r="E220" s="152"/>
      <c r="F220" s="5"/>
      <c r="G220"/>
      <c r="H220"/>
      <c r="I220"/>
      <c r="J220" s="294"/>
      <c r="K220" s="294"/>
      <c r="L220"/>
      <c r="M220"/>
      <c r="N220" s="294"/>
      <c r="O220" s="294"/>
      <c r="P220" s="294"/>
      <c r="Q220" s="294"/>
      <c r="R220" s="294"/>
      <c r="S220" s="296"/>
      <c r="T220" s="296"/>
      <c r="U220" s="296"/>
      <c r="V220" s="296"/>
      <c r="W220" s="296"/>
      <c r="X220" s="296"/>
      <c r="Y220" s="296"/>
      <c r="Z220" s="296"/>
      <c r="AA220" s="296"/>
      <c r="AB220" s="296"/>
      <c r="AC220" s="296"/>
      <c r="AD220" s="296"/>
      <c r="AE220" s="296"/>
      <c r="AF220" s="296"/>
      <c r="AG220" s="296"/>
      <c r="AH220" s="294"/>
      <c r="AI220"/>
      <c r="AJ220"/>
      <c r="AK220"/>
      <c r="AL220"/>
      <c r="AM220"/>
      <c r="AN220"/>
      <c r="AO220"/>
      <c r="AP220"/>
      <c r="AQ220"/>
      <c r="AR220"/>
    </row>
    <row r="221" spans="1:44" s="122" customFormat="1">
      <c r="A221"/>
      <c r="B221"/>
      <c r="C221" s="5"/>
      <c r="D221"/>
      <c r="E221" s="152"/>
      <c r="F221" s="5"/>
      <c r="G221"/>
      <c r="H221"/>
      <c r="I221"/>
      <c r="J221" s="294"/>
      <c r="K221" s="294"/>
      <c r="L221"/>
      <c r="M221"/>
      <c r="N221" s="294"/>
      <c r="O221" s="294"/>
      <c r="P221" s="294"/>
      <c r="Q221" s="294"/>
      <c r="R221" s="294"/>
      <c r="S221" s="296"/>
      <c r="T221" s="296"/>
      <c r="U221" s="296"/>
      <c r="V221" s="296"/>
      <c r="W221" s="296"/>
      <c r="X221" s="296"/>
      <c r="Y221" s="296"/>
      <c r="Z221" s="296"/>
      <c r="AA221" s="296"/>
      <c r="AB221" s="296"/>
      <c r="AC221" s="296"/>
      <c r="AD221" s="296"/>
      <c r="AE221" s="296"/>
      <c r="AF221" s="296"/>
      <c r="AG221" s="296"/>
      <c r="AH221" s="294"/>
      <c r="AI221"/>
      <c r="AJ221"/>
      <c r="AK221"/>
      <c r="AL221"/>
      <c r="AM221"/>
      <c r="AN221"/>
      <c r="AO221"/>
      <c r="AP221"/>
      <c r="AQ221"/>
      <c r="AR221"/>
    </row>
    <row r="222" spans="1:44" s="122" customFormat="1">
      <c r="A222"/>
      <c r="B222"/>
      <c r="C222" s="5"/>
      <c r="D222"/>
      <c r="E222" s="152"/>
      <c r="F222" s="5"/>
      <c r="G222"/>
      <c r="H222"/>
      <c r="I222"/>
      <c r="J222" s="294"/>
      <c r="K222" s="294"/>
      <c r="L222"/>
      <c r="M222"/>
      <c r="N222" s="294"/>
      <c r="O222" s="294"/>
      <c r="P222" s="294"/>
      <c r="Q222" s="294"/>
      <c r="R222" s="294"/>
      <c r="S222" s="296"/>
      <c r="T222" s="296"/>
      <c r="U222" s="296"/>
      <c r="V222" s="296"/>
      <c r="W222" s="296"/>
      <c r="X222" s="296"/>
      <c r="Y222" s="296"/>
      <c r="Z222" s="296"/>
      <c r="AA222" s="296"/>
      <c r="AB222" s="296"/>
      <c r="AC222" s="296"/>
      <c r="AD222" s="296"/>
      <c r="AE222" s="296"/>
      <c r="AF222" s="296"/>
      <c r="AG222" s="296"/>
      <c r="AH222" s="294"/>
      <c r="AI222"/>
      <c r="AJ222"/>
      <c r="AK222"/>
      <c r="AL222"/>
      <c r="AM222"/>
      <c r="AN222"/>
      <c r="AO222"/>
      <c r="AP222"/>
      <c r="AQ222"/>
      <c r="AR222"/>
    </row>
    <row r="223" spans="1:44" s="122" customFormat="1">
      <c r="A223"/>
      <c r="B223"/>
      <c r="C223" s="5"/>
      <c r="D223"/>
      <c r="E223" s="152"/>
      <c r="F223" s="5"/>
      <c r="G223"/>
      <c r="H223"/>
      <c r="I223"/>
      <c r="J223" s="294"/>
      <c r="K223" s="294"/>
      <c r="L223"/>
      <c r="M223"/>
      <c r="N223" s="294"/>
      <c r="O223" s="294"/>
      <c r="P223" s="294"/>
      <c r="Q223" s="294"/>
      <c r="R223" s="294"/>
      <c r="S223" s="296"/>
      <c r="T223" s="296"/>
      <c r="U223" s="296"/>
      <c r="V223" s="296"/>
      <c r="W223" s="296"/>
      <c r="X223" s="296"/>
      <c r="Y223" s="296"/>
      <c r="Z223" s="296"/>
      <c r="AA223" s="296"/>
      <c r="AB223" s="296"/>
      <c r="AC223" s="296"/>
      <c r="AD223" s="296"/>
      <c r="AE223" s="296"/>
      <c r="AF223" s="296"/>
      <c r="AG223" s="296"/>
      <c r="AH223" s="294"/>
      <c r="AI223"/>
      <c r="AJ223"/>
      <c r="AK223"/>
      <c r="AL223"/>
      <c r="AM223"/>
      <c r="AN223"/>
      <c r="AO223"/>
      <c r="AP223"/>
      <c r="AQ223"/>
      <c r="AR223"/>
    </row>
    <row r="224" spans="1:44" s="122" customFormat="1">
      <c r="A224"/>
      <c r="B224"/>
      <c r="C224" s="5"/>
      <c r="D224"/>
      <c r="E224" s="152"/>
      <c r="F224" s="5"/>
      <c r="G224"/>
      <c r="H224"/>
      <c r="I224"/>
      <c r="J224" s="294"/>
      <c r="K224" s="294"/>
      <c r="L224"/>
      <c r="M224"/>
      <c r="N224" s="294"/>
      <c r="O224" s="294"/>
      <c r="P224" s="294"/>
      <c r="Q224" s="294"/>
      <c r="R224" s="294"/>
      <c r="S224" s="296"/>
      <c r="T224" s="296"/>
      <c r="U224" s="296"/>
      <c r="V224" s="296"/>
      <c r="W224" s="296"/>
      <c r="X224" s="296"/>
      <c r="Y224" s="296"/>
      <c r="Z224" s="296"/>
      <c r="AA224" s="296"/>
      <c r="AB224" s="296"/>
      <c r="AC224" s="296"/>
      <c r="AD224" s="296"/>
      <c r="AE224" s="296"/>
      <c r="AF224" s="296"/>
      <c r="AG224" s="296"/>
      <c r="AH224" s="294"/>
      <c r="AI224"/>
      <c r="AJ224"/>
      <c r="AK224"/>
      <c r="AL224"/>
      <c r="AM224"/>
      <c r="AN224"/>
      <c r="AO224"/>
      <c r="AP224"/>
      <c r="AQ224"/>
      <c r="AR224"/>
    </row>
    <row r="225" spans="1:44" s="122" customFormat="1">
      <c r="A225"/>
      <c r="B225"/>
      <c r="C225" s="5"/>
      <c r="D225"/>
      <c r="E225" s="152"/>
      <c r="F225" s="5"/>
      <c r="G225"/>
      <c r="H225"/>
      <c r="I225"/>
      <c r="J225" s="294"/>
      <c r="K225" s="294"/>
      <c r="L225"/>
      <c r="M225"/>
      <c r="N225" s="294"/>
      <c r="O225" s="294"/>
      <c r="P225" s="294"/>
      <c r="Q225" s="294"/>
      <c r="R225" s="294"/>
      <c r="S225" s="296"/>
      <c r="T225" s="296"/>
      <c r="U225" s="296"/>
      <c r="V225" s="296"/>
      <c r="W225" s="296"/>
      <c r="X225" s="296"/>
      <c r="Y225" s="296"/>
      <c r="Z225" s="296"/>
      <c r="AA225" s="296"/>
      <c r="AB225" s="296"/>
      <c r="AC225" s="296"/>
      <c r="AD225" s="296"/>
      <c r="AE225" s="296"/>
      <c r="AF225" s="296"/>
      <c r="AG225" s="296"/>
      <c r="AH225" s="294"/>
      <c r="AI225"/>
      <c r="AJ225"/>
      <c r="AK225"/>
      <c r="AL225"/>
      <c r="AM225"/>
      <c r="AN225"/>
      <c r="AO225"/>
      <c r="AP225"/>
      <c r="AQ225"/>
      <c r="AR225"/>
    </row>
    <row r="226" spans="1:44" s="122" customFormat="1">
      <c r="A226"/>
      <c r="B226"/>
      <c r="C226" s="5"/>
      <c r="D226"/>
      <c r="E226" s="152"/>
      <c r="F226" s="5"/>
      <c r="G226"/>
      <c r="H226"/>
      <c r="I226"/>
      <c r="J226" s="294"/>
      <c r="K226" s="294"/>
      <c r="L226"/>
      <c r="M226"/>
      <c r="N226" s="294"/>
      <c r="O226" s="294"/>
      <c r="P226" s="294"/>
      <c r="Q226" s="294"/>
      <c r="R226" s="294"/>
      <c r="S226" s="296"/>
      <c r="T226" s="296"/>
      <c r="U226" s="296"/>
      <c r="V226" s="296"/>
      <c r="W226" s="296"/>
      <c r="X226" s="296"/>
      <c r="Y226" s="296"/>
      <c r="Z226" s="296"/>
      <c r="AA226" s="296"/>
      <c r="AB226" s="296"/>
      <c r="AC226" s="296"/>
      <c r="AD226" s="296"/>
      <c r="AE226" s="296"/>
      <c r="AF226" s="296"/>
      <c r="AG226" s="296"/>
      <c r="AH226" s="294"/>
      <c r="AI226"/>
      <c r="AJ226"/>
      <c r="AK226"/>
      <c r="AL226"/>
      <c r="AM226"/>
      <c r="AN226"/>
      <c r="AO226"/>
      <c r="AP226"/>
      <c r="AQ226"/>
      <c r="AR226"/>
    </row>
    <row r="227" spans="1:44" s="122" customFormat="1">
      <c r="A227"/>
      <c r="B227"/>
      <c r="C227" s="5"/>
      <c r="D227"/>
      <c r="E227" s="152"/>
      <c r="F227" s="5"/>
      <c r="G227"/>
      <c r="H227"/>
      <c r="I227"/>
      <c r="J227" s="294"/>
      <c r="K227" s="294"/>
      <c r="L227"/>
      <c r="M227"/>
      <c r="N227" s="294"/>
      <c r="O227" s="294"/>
      <c r="P227" s="294"/>
      <c r="Q227" s="294"/>
      <c r="R227" s="294"/>
      <c r="S227" s="296"/>
      <c r="T227" s="296"/>
      <c r="U227" s="296"/>
      <c r="V227" s="296"/>
      <c r="W227" s="296"/>
      <c r="X227" s="296"/>
      <c r="Y227" s="296"/>
      <c r="Z227" s="296"/>
      <c r="AA227" s="296"/>
      <c r="AB227" s="296"/>
      <c r="AC227" s="296"/>
      <c r="AD227" s="296"/>
      <c r="AE227" s="296"/>
      <c r="AF227" s="296"/>
      <c r="AG227" s="296"/>
      <c r="AH227" s="294"/>
      <c r="AI227"/>
      <c r="AJ227"/>
      <c r="AK227"/>
      <c r="AL227"/>
      <c r="AM227"/>
      <c r="AN227"/>
      <c r="AO227"/>
      <c r="AP227"/>
      <c r="AQ227"/>
      <c r="AR227"/>
    </row>
    <row r="228" spans="1:44" s="122" customFormat="1">
      <c r="A228"/>
      <c r="B228"/>
      <c r="C228" s="5"/>
      <c r="D228"/>
      <c r="E228" s="152"/>
      <c r="F228" s="5"/>
      <c r="G228"/>
      <c r="H228"/>
      <c r="I228"/>
      <c r="J228" s="294"/>
      <c r="K228" s="294"/>
      <c r="L228"/>
      <c r="M228"/>
      <c r="N228" s="294"/>
      <c r="O228" s="294"/>
      <c r="P228" s="294"/>
      <c r="Q228" s="294"/>
      <c r="R228" s="294"/>
      <c r="S228" s="296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4"/>
      <c r="AI228"/>
      <c r="AJ228"/>
      <c r="AK228"/>
      <c r="AL228"/>
      <c r="AM228"/>
      <c r="AN228"/>
      <c r="AO228"/>
      <c r="AP228"/>
      <c r="AQ228"/>
      <c r="AR228"/>
    </row>
    <row r="229" spans="1:44" s="122" customFormat="1">
      <c r="A229"/>
      <c r="B229"/>
      <c r="C229" s="5"/>
      <c r="D229"/>
      <c r="E229" s="152"/>
      <c r="F229" s="5"/>
      <c r="G229"/>
      <c r="H229"/>
      <c r="I229"/>
      <c r="J229" s="294"/>
      <c r="K229" s="294"/>
      <c r="L229"/>
      <c r="M229"/>
      <c r="N229" s="294"/>
      <c r="O229" s="294"/>
      <c r="P229" s="294"/>
      <c r="Q229" s="294"/>
      <c r="R229" s="294"/>
      <c r="S229" s="296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4"/>
      <c r="AI229"/>
      <c r="AJ229"/>
      <c r="AK229"/>
      <c r="AL229"/>
      <c r="AM229"/>
      <c r="AN229"/>
      <c r="AO229"/>
      <c r="AP229"/>
      <c r="AQ229"/>
      <c r="AR229"/>
    </row>
    <row r="230" spans="1:44" s="122" customFormat="1">
      <c r="A230"/>
      <c r="B230"/>
      <c r="C230" s="5"/>
      <c r="D230"/>
      <c r="E230" s="152"/>
      <c r="F230" s="5"/>
      <c r="G230"/>
      <c r="H230"/>
      <c r="I230"/>
      <c r="J230" s="294"/>
      <c r="K230" s="294"/>
      <c r="L230"/>
      <c r="M230"/>
      <c r="N230" s="294"/>
      <c r="O230" s="294"/>
      <c r="P230" s="294"/>
      <c r="Q230" s="294"/>
      <c r="R230" s="294"/>
      <c r="S230" s="296"/>
      <c r="T230" s="296"/>
      <c r="U230" s="296"/>
      <c r="V230" s="296"/>
      <c r="W230" s="296"/>
      <c r="X230" s="296"/>
      <c r="Y230" s="296"/>
      <c r="Z230" s="296"/>
      <c r="AA230" s="296"/>
      <c r="AB230" s="296"/>
      <c r="AC230" s="296"/>
      <c r="AD230" s="296"/>
      <c r="AE230" s="296"/>
      <c r="AF230" s="296"/>
      <c r="AG230" s="296"/>
      <c r="AH230" s="294"/>
      <c r="AI230"/>
      <c r="AJ230"/>
      <c r="AK230"/>
      <c r="AL230"/>
      <c r="AM230"/>
      <c r="AN230"/>
      <c r="AO230"/>
      <c r="AP230"/>
      <c r="AQ230"/>
      <c r="AR230"/>
    </row>
    <row r="231" spans="1:44" s="122" customFormat="1">
      <c r="A231"/>
      <c r="B231"/>
      <c r="C231" s="5"/>
      <c r="D231"/>
      <c r="E231" s="152"/>
      <c r="F231" s="5"/>
      <c r="G231"/>
      <c r="H231"/>
      <c r="I231"/>
      <c r="J231" s="294"/>
      <c r="K231" s="294"/>
      <c r="L231"/>
      <c r="M231"/>
      <c r="N231" s="294"/>
      <c r="O231" s="294"/>
      <c r="P231" s="294"/>
      <c r="Q231" s="294"/>
      <c r="R231" s="294"/>
      <c r="S231" s="296"/>
      <c r="T231" s="296"/>
      <c r="U231" s="296"/>
      <c r="V231" s="296"/>
      <c r="W231" s="296"/>
      <c r="X231" s="296"/>
      <c r="Y231" s="296"/>
      <c r="Z231" s="296"/>
      <c r="AA231" s="296"/>
      <c r="AB231" s="296"/>
      <c r="AC231" s="296"/>
      <c r="AD231" s="296"/>
      <c r="AE231" s="296"/>
      <c r="AF231" s="296"/>
      <c r="AG231" s="296"/>
      <c r="AH231" s="294"/>
      <c r="AI231"/>
      <c r="AJ231"/>
      <c r="AK231"/>
      <c r="AL231"/>
      <c r="AM231"/>
      <c r="AN231"/>
      <c r="AO231"/>
      <c r="AP231"/>
      <c r="AQ231"/>
      <c r="AR231"/>
    </row>
    <row r="232" spans="1:44" s="122" customFormat="1">
      <c r="A232"/>
      <c r="B232"/>
      <c r="C232" s="5"/>
      <c r="D232"/>
      <c r="E232" s="152"/>
      <c r="F232" s="5"/>
      <c r="G232"/>
      <c r="H232"/>
      <c r="I232"/>
      <c r="J232" s="294"/>
      <c r="K232" s="294"/>
      <c r="L232"/>
      <c r="M232"/>
      <c r="N232" s="294"/>
      <c r="O232" s="294"/>
      <c r="P232" s="294"/>
      <c r="Q232" s="294"/>
      <c r="R232" s="294"/>
      <c r="S232" s="296"/>
      <c r="T232" s="296"/>
      <c r="U232" s="296"/>
      <c r="V232" s="296"/>
      <c r="W232" s="296"/>
      <c r="X232" s="296"/>
      <c r="Y232" s="296"/>
      <c r="Z232" s="296"/>
      <c r="AA232" s="296"/>
      <c r="AB232" s="296"/>
      <c r="AC232" s="296"/>
      <c r="AD232" s="296"/>
      <c r="AE232" s="296"/>
      <c r="AF232" s="296"/>
      <c r="AG232" s="296"/>
      <c r="AH232" s="294"/>
      <c r="AI232"/>
      <c r="AJ232"/>
      <c r="AK232"/>
      <c r="AL232"/>
      <c r="AM232"/>
      <c r="AN232"/>
      <c r="AO232"/>
      <c r="AP232"/>
      <c r="AQ232"/>
      <c r="AR232"/>
    </row>
    <row r="233" spans="1:44" s="122" customFormat="1">
      <c r="A233"/>
      <c r="B233"/>
      <c r="C233" s="5"/>
      <c r="D233"/>
      <c r="E233" s="152"/>
      <c r="F233" s="5"/>
      <c r="G233"/>
      <c r="H233"/>
      <c r="I233"/>
      <c r="J233" s="294"/>
      <c r="K233" s="294"/>
      <c r="L233"/>
      <c r="M233"/>
      <c r="N233" s="294"/>
      <c r="O233" s="294"/>
      <c r="P233" s="294"/>
      <c r="Q233" s="294"/>
      <c r="R233" s="294"/>
      <c r="S233" s="296"/>
      <c r="T233" s="296"/>
      <c r="U233" s="296"/>
      <c r="V233" s="296"/>
      <c r="W233" s="296"/>
      <c r="X233" s="296"/>
      <c r="Y233" s="296"/>
      <c r="Z233" s="296"/>
      <c r="AA233" s="296"/>
      <c r="AB233" s="296"/>
      <c r="AC233" s="296"/>
      <c r="AD233" s="296"/>
      <c r="AE233" s="296"/>
      <c r="AF233" s="296"/>
      <c r="AG233" s="296"/>
      <c r="AH233" s="294"/>
      <c r="AI233"/>
      <c r="AJ233"/>
      <c r="AK233"/>
      <c r="AL233"/>
      <c r="AM233"/>
      <c r="AN233"/>
      <c r="AO233"/>
      <c r="AP233"/>
      <c r="AQ233"/>
      <c r="AR233"/>
    </row>
    <row r="234" spans="1:44" s="122" customFormat="1">
      <c r="A234"/>
      <c r="B234"/>
      <c r="C234" s="5"/>
      <c r="D234"/>
      <c r="E234" s="152"/>
      <c r="F234" s="5"/>
      <c r="G234"/>
      <c r="H234"/>
      <c r="I234"/>
      <c r="J234" s="294"/>
      <c r="K234" s="294"/>
      <c r="L234"/>
      <c r="M234"/>
      <c r="N234" s="294"/>
      <c r="O234" s="294"/>
      <c r="P234" s="294"/>
      <c r="Q234" s="294"/>
      <c r="R234" s="294"/>
      <c r="S234" s="296"/>
      <c r="T234" s="296"/>
      <c r="U234" s="296"/>
      <c r="V234" s="296"/>
      <c r="W234" s="296"/>
      <c r="X234" s="296"/>
      <c r="Y234" s="296"/>
      <c r="Z234" s="296"/>
      <c r="AA234" s="296"/>
      <c r="AB234" s="296"/>
      <c r="AC234" s="296"/>
      <c r="AD234" s="296"/>
      <c r="AE234" s="296"/>
      <c r="AF234" s="296"/>
      <c r="AG234" s="296"/>
      <c r="AH234" s="294"/>
      <c r="AI234"/>
      <c r="AJ234"/>
      <c r="AK234"/>
      <c r="AL234"/>
      <c r="AM234"/>
      <c r="AN234"/>
      <c r="AO234"/>
      <c r="AP234"/>
      <c r="AQ234"/>
      <c r="AR234"/>
    </row>
    <row r="235" spans="1:44" s="122" customFormat="1">
      <c r="A235"/>
      <c r="B235"/>
      <c r="C235" s="5"/>
      <c r="D235"/>
      <c r="E235" s="152"/>
      <c r="F235" s="5"/>
      <c r="G235"/>
      <c r="H235"/>
      <c r="I235"/>
      <c r="J235" s="294"/>
      <c r="K235" s="294"/>
      <c r="L235"/>
      <c r="M235"/>
      <c r="N235" s="294"/>
      <c r="O235" s="294"/>
      <c r="P235" s="294"/>
      <c r="Q235" s="294"/>
      <c r="R235" s="294"/>
      <c r="S235" s="296"/>
      <c r="T235" s="296"/>
      <c r="U235" s="296"/>
      <c r="V235" s="296"/>
      <c r="W235" s="296"/>
      <c r="X235" s="296"/>
      <c r="Y235" s="296"/>
      <c r="Z235" s="296"/>
      <c r="AA235" s="296"/>
      <c r="AB235" s="296"/>
      <c r="AC235" s="296"/>
      <c r="AD235" s="296"/>
      <c r="AE235" s="296"/>
      <c r="AF235" s="296"/>
      <c r="AG235" s="296"/>
      <c r="AH235" s="294"/>
      <c r="AI235"/>
      <c r="AJ235"/>
      <c r="AK235"/>
      <c r="AL235"/>
      <c r="AM235"/>
      <c r="AN235"/>
      <c r="AO235"/>
      <c r="AP235"/>
      <c r="AQ235"/>
      <c r="AR235"/>
    </row>
    <row r="236" spans="1:44" s="122" customFormat="1">
      <c r="A236"/>
      <c r="B236"/>
      <c r="C236" s="5"/>
      <c r="D236"/>
      <c r="E236" s="152"/>
      <c r="F236" s="5"/>
      <c r="G236"/>
      <c r="H236"/>
      <c r="I236"/>
      <c r="J236" s="294"/>
      <c r="K236" s="294"/>
      <c r="L236"/>
      <c r="M236"/>
      <c r="N236" s="294"/>
      <c r="O236" s="294"/>
      <c r="P236" s="294"/>
      <c r="Q236" s="294"/>
      <c r="R236" s="294"/>
      <c r="S236" s="296"/>
      <c r="T236" s="296"/>
      <c r="U236" s="296"/>
      <c r="V236" s="296"/>
      <c r="W236" s="296"/>
      <c r="X236" s="296"/>
      <c r="Y236" s="296"/>
      <c r="Z236" s="296"/>
      <c r="AA236" s="296"/>
      <c r="AB236" s="296"/>
      <c r="AC236" s="296"/>
      <c r="AD236" s="296"/>
      <c r="AE236" s="296"/>
      <c r="AF236" s="296"/>
      <c r="AG236" s="296"/>
      <c r="AH236" s="294"/>
      <c r="AI236"/>
      <c r="AJ236"/>
      <c r="AK236"/>
      <c r="AL236"/>
      <c r="AM236"/>
      <c r="AN236"/>
      <c r="AO236"/>
      <c r="AP236"/>
      <c r="AQ236"/>
      <c r="AR236"/>
    </row>
    <row r="237" spans="1:44" s="122" customFormat="1">
      <c r="A237"/>
      <c r="B237"/>
      <c r="C237" s="5"/>
      <c r="D237"/>
      <c r="E237" s="152"/>
      <c r="F237" s="5"/>
      <c r="G237"/>
      <c r="H237"/>
      <c r="I237"/>
      <c r="J237" s="294"/>
      <c r="K237" s="294"/>
      <c r="L237"/>
      <c r="M237"/>
      <c r="N237" s="294"/>
      <c r="O237" s="294"/>
      <c r="P237" s="294"/>
      <c r="Q237" s="294"/>
      <c r="R237" s="294"/>
      <c r="S237" s="296"/>
      <c r="T237" s="296"/>
      <c r="U237" s="296"/>
      <c r="V237" s="296"/>
      <c r="W237" s="296"/>
      <c r="X237" s="296"/>
      <c r="Y237" s="296"/>
      <c r="Z237" s="296"/>
      <c r="AA237" s="296"/>
      <c r="AB237" s="296"/>
      <c r="AC237" s="296"/>
      <c r="AD237" s="296"/>
      <c r="AE237" s="296"/>
      <c r="AF237" s="296"/>
      <c r="AG237" s="296"/>
      <c r="AH237" s="294"/>
      <c r="AI237"/>
      <c r="AJ237"/>
      <c r="AK237"/>
      <c r="AL237"/>
      <c r="AM237"/>
      <c r="AN237"/>
      <c r="AO237"/>
      <c r="AP237"/>
      <c r="AQ237"/>
      <c r="AR237"/>
    </row>
    <row r="238" spans="1:44" s="122" customFormat="1">
      <c r="A238"/>
      <c r="B238"/>
      <c r="C238" s="5"/>
      <c r="D238"/>
      <c r="E238" s="152"/>
      <c r="F238" s="5"/>
      <c r="G238"/>
      <c r="H238"/>
      <c r="I238"/>
      <c r="J238" s="294"/>
      <c r="K238" s="294"/>
      <c r="L238"/>
      <c r="M238"/>
      <c r="N238" s="294"/>
      <c r="O238" s="294"/>
      <c r="P238" s="294"/>
      <c r="Q238" s="294"/>
      <c r="R238" s="294"/>
      <c r="S238" s="296"/>
      <c r="T238" s="296"/>
      <c r="U238" s="296"/>
      <c r="V238" s="296"/>
      <c r="W238" s="296"/>
      <c r="X238" s="296"/>
      <c r="Y238" s="296"/>
      <c r="Z238" s="296"/>
      <c r="AA238" s="296"/>
      <c r="AB238" s="296"/>
      <c r="AC238" s="296"/>
      <c r="AD238" s="296"/>
      <c r="AE238" s="296"/>
      <c r="AF238" s="296"/>
      <c r="AG238" s="296"/>
      <c r="AH238" s="294"/>
      <c r="AI238"/>
      <c r="AJ238"/>
      <c r="AK238"/>
      <c r="AL238"/>
      <c r="AM238"/>
      <c r="AN238"/>
      <c r="AO238"/>
      <c r="AP238"/>
      <c r="AQ238"/>
      <c r="AR238"/>
    </row>
    <row r="239" spans="1:44" s="122" customFormat="1">
      <c r="A239"/>
      <c r="B239"/>
      <c r="C239" s="5"/>
      <c r="D239"/>
      <c r="E239" s="152"/>
      <c r="F239" s="5"/>
      <c r="G239"/>
      <c r="H239"/>
      <c r="I239"/>
      <c r="J239" s="294"/>
      <c r="K239" s="294"/>
      <c r="L239"/>
      <c r="M239"/>
      <c r="N239" s="294"/>
      <c r="O239" s="294"/>
      <c r="P239" s="294"/>
      <c r="Q239" s="294"/>
      <c r="R239" s="294"/>
      <c r="S239" s="296"/>
      <c r="T239" s="296"/>
      <c r="U239" s="296"/>
      <c r="V239" s="296"/>
      <c r="W239" s="296"/>
      <c r="X239" s="296"/>
      <c r="Y239" s="296"/>
      <c r="Z239" s="296"/>
      <c r="AA239" s="296"/>
      <c r="AB239" s="296"/>
      <c r="AC239" s="296"/>
      <c r="AD239" s="296"/>
      <c r="AE239" s="296"/>
      <c r="AF239" s="296"/>
      <c r="AG239" s="296"/>
      <c r="AH239" s="294"/>
      <c r="AI239"/>
      <c r="AJ239"/>
      <c r="AK239"/>
      <c r="AL239"/>
      <c r="AM239"/>
      <c r="AN239"/>
      <c r="AO239"/>
      <c r="AP239"/>
      <c r="AQ239"/>
      <c r="AR239"/>
    </row>
    <row r="240" spans="1:44" s="122" customFormat="1">
      <c r="A240"/>
      <c r="B240"/>
      <c r="C240" s="5"/>
      <c r="D240"/>
      <c r="E240" s="152"/>
      <c r="F240" s="5"/>
      <c r="G240"/>
      <c r="H240"/>
      <c r="I240"/>
      <c r="J240" s="294"/>
      <c r="K240" s="294"/>
      <c r="L240"/>
      <c r="M240"/>
      <c r="N240" s="294"/>
      <c r="O240" s="294"/>
      <c r="P240" s="294"/>
      <c r="Q240" s="294"/>
      <c r="R240" s="294"/>
      <c r="S240" s="296"/>
      <c r="T240" s="296"/>
      <c r="U240" s="296"/>
      <c r="V240" s="296"/>
      <c r="W240" s="296"/>
      <c r="X240" s="296"/>
      <c r="Y240" s="296"/>
      <c r="Z240" s="296"/>
      <c r="AA240" s="296"/>
      <c r="AB240" s="296"/>
      <c r="AC240" s="296"/>
      <c r="AD240" s="296"/>
      <c r="AE240" s="296"/>
      <c r="AF240" s="296"/>
      <c r="AG240" s="296"/>
      <c r="AH240" s="294"/>
      <c r="AI240"/>
      <c r="AJ240"/>
      <c r="AK240"/>
      <c r="AL240"/>
      <c r="AM240"/>
      <c r="AN240"/>
      <c r="AO240"/>
      <c r="AP240"/>
      <c r="AQ240"/>
      <c r="AR240"/>
    </row>
    <row r="241" spans="1:44" s="122" customFormat="1">
      <c r="A241"/>
      <c r="B241"/>
      <c r="C241" s="5"/>
      <c r="D241"/>
      <c r="E241" s="152"/>
      <c r="F241" s="5"/>
      <c r="G241"/>
      <c r="H241"/>
      <c r="I241"/>
      <c r="J241" s="294"/>
      <c r="K241" s="294"/>
      <c r="L241"/>
      <c r="M241"/>
      <c r="N241" s="294"/>
      <c r="O241" s="294"/>
      <c r="P241" s="294"/>
      <c r="Q241" s="294"/>
      <c r="R241" s="294"/>
      <c r="S241" s="296"/>
      <c r="T241" s="296"/>
      <c r="U241" s="296"/>
      <c r="V241" s="296"/>
      <c r="W241" s="296"/>
      <c r="X241" s="296"/>
      <c r="Y241" s="296"/>
      <c r="Z241" s="296"/>
      <c r="AA241" s="296"/>
      <c r="AB241" s="296"/>
      <c r="AC241" s="296"/>
      <c r="AD241" s="296"/>
      <c r="AE241" s="296"/>
      <c r="AF241" s="296"/>
      <c r="AG241" s="296"/>
      <c r="AH241" s="294"/>
      <c r="AI241"/>
      <c r="AJ241"/>
      <c r="AK241"/>
      <c r="AL241"/>
      <c r="AM241"/>
      <c r="AN241"/>
      <c r="AO241"/>
      <c r="AP241"/>
      <c r="AQ241"/>
      <c r="AR241"/>
    </row>
    <row r="242" spans="1:44" s="122" customFormat="1">
      <c r="A242"/>
      <c r="B242"/>
      <c r="C242" s="5"/>
      <c r="D242"/>
      <c r="E242" s="152"/>
      <c r="F242" s="5"/>
      <c r="G242"/>
      <c r="H242"/>
      <c r="I242"/>
      <c r="J242" s="294"/>
      <c r="K242" s="294"/>
      <c r="L242"/>
      <c r="M242"/>
      <c r="N242" s="294"/>
      <c r="O242" s="294"/>
      <c r="P242" s="294"/>
      <c r="Q242" s="294"/>
      <c r="R242" s="294"/>
      <c r="S242" s="296"/>
      <c r="T242" s="296"/>
      <c r="U242" s="296"/>
      <c r="V242" s="296"/>
      <c r="W242" s="296"/>
      <c r="X242" s="296"/>
      <c r="Y242" s="296"/>
      <c r="Z242" s="296"/>
      <c r="AA242" s="296"/>
      <c r="AB242" s="296"/>
      <c r="AC242" s="296"/>
      <c r="AD242" s="296"/>
      <c r="AE242" s="296"/>
      <c r="AF242" s="296"/>
      <c r="AG242" s="296"/>
      <c r="AH242" s="294"/>
      <c r="AI242"/>
      <c r="AJ242"/>
      <c r="AK242"/>
      <c r="AL242"/>
      <c r="AM242"/>
      <c r="AN242"/>
      <c r="AO242"/>
      <c r="AP242"/>
      <c r="AQ242"/>
      <c r="AR242"/>
    </row>
    <row r="243" spans="1:44" s="122" customFormat="1">
      <c r="A243"/>
      <c r="B243"/>
      <c r="C243" s="5"/>
      <c r="D243"/>
      <c r="E243" s="152"/>
      <c r="F243" s="5"/>
      <c r="G243"/>
      <c r="H243"/>
      <c r="I243"/>
      <c r="J243" s="294"/>
      <c r="K243" s="294"/>
      <c r="L243"/>
      <c r="M243"/>
      <c r="N243" s="294"/>
      <c r="O243" s="294"/>
      <c r="P243" s="294"/>
      <c r="Q243" s="294"/>
      <c r="R243" s="294"/>
      <c r="S243" s="296"/>
      <c r="T243" s="296"/>
      <c r="U243" s="296"/>
      <c r="V243" s="296"/>
      <c r="W243" s="296"/>
      <c r="X243" s="296"/>
      <c r="Y243" s="296"/>
      <c r="Z243" s="296"/>
      <c r="AA243" s="296"/>
      <c r="AB243" s="296"/>
      <c r="AC243" s="296"/>
      <c r="AD243" s="296"/>
      <c r="AE243" s="296"/>
      <c r="AF243" s="296"/>
      <c r="AG243" s="296"/>
      <c r="AH243" s="294"/>
      <c r="AI243"/>
      <c r="AJ243"/>
      <c r="AK243"/>
      <c r="AL243"/>
      <c r="AM243"/>
      <c r="AN243"/>
      <c r="AO243"/>
      <c r="AP243"/>
      <c r="AQ243"/>
      <c r="AR243"/>
    </row>
    <row r="244" spans="1:44" s="122" customFormat="1">
      <c r="A244"/>
      <c r="B244"/>
      <c r="C244" s="5"/>
      <c r="D244"/>
      <c r="E244" s="152"/>
      <c r="F244" s="5"/>
      <c r="G244"/>
      <c r="H244"/>
      <c r="I244"/>
      <c r="J244" s="294"/>
      <c r="K244" s="294"/>
      <c r="L244"/>
      <c r="M244"/>
      <c r="N244" s="294"/>
      <c r="O244" s="294"/>
      <c r="P244" s="294"/>
      <c r="Q244" s="294"/>
      <c r="R244" s="294"/>
      <c r="S244" s="296"/>
      <c r="T244" s="296"/>
      <c r="U244" s="296"/>
      <c r="V244" s="296"/>
      <c r="W244" s="296"/>
      <c r="X244" s="296"/>
      <c r="Y244" s="296"/>
      <c r="Z244" s="296"/>
      <c r="AA244" s="296"/>
      <c r="AB244" s="296"/>
      <c r="AC244" s="296"/>
      <c r="AD244" s="296"/>
      <c r="AE244" s="296"/>
      <c r="AF244" s="296"/>
      <c r="AG244" s="296"/>
      <c r="AH244" s="294"/>
      <c r="AI244"/>
      <c r="AJ244"/>
      <c r="AK244"/>
      <c r="AL244"/>
      <c r="AM244"/>
      <c r="AN244"/>
      <c r="AO244"/>
      <c r="AP244"/>
      <c r="AQ244"/>
      <c r="AR244"/>
    </row>
    <row r="245" spans="1:44" s="122" customFormat="1">
      <c r="A245"/>
      <c r="B245"/>
      <c r="C245" s="5"/>
      <c r="D245"/>
      <c r="E245" s="152"/>
      <c r="F245" s="5"/>
      <c r="G245"/>
      <c r="H245"/>
      <c r="I245"/>
      <c r="J245" s="294"/>
      <c r="K245" s="294"/>
      <c r="L245"/>
      <c r="M245"/>
      <c r="N245" s="294"/>
      <c r="O245" s="294"/>
      <c r="P245" s="294"/>
      <c r="Q245" s="294"/>
      <c r="R245" s="294"/>
      <c r="S245" s="296"/>
      <c r="T245" s="296"/>
      <c r="U245" s="296"/>
      <c r="V245" s="296"/>
      <c r="W245" s="296"/>
      <c r="X245" s="296"/>
      <c r="Y245" s="296"/>
      <c r="Z245" s="296"/>
      <c r="AA245" s="296"/>
      <c r="AB245" s="296"/>
      <c r="AC245" s="296"/>
      <c r="AD245" s="296"/>
      <c r="AE245" s="296"/>
      <c r="AF245" s="296"/>
      <c r="AG245" s="296"/>
      <c r="AH245" s="294"/>
      <c r="AI245"/>
      <c r="AJ245"/>
      <c r="AK245"/>
      <c r="AL245"/>
      <c r="AM245"/>
      <c r="AN245"/>
      <c r="AO245"/>
      <c r="AP245"/>
      <c r="AQ245"/>
      <c r="AR245"/>
    </row>
    <row r="246" spans="1:44" s="122" customFormat="1">
      <c r="A246"/>
      <c r="B246"/>
      <c r="C246" s="5"/>
      <c r="D246"/>
      <c r="E246" s="152"/>
      <c r="F246" s="5"/>
      <c r="G246"/>
      <c r="H246"/>
      <c r="I246"/>
      <c r="J246" s="294"/>
      <c r="K246" s="294"/>
      <c r="L246"/>
      <c r="M246"/>
      <c r="N246" s="294"/>
      <c r="O246" s="294"/>
      <c r="P246" s="294"/>
      <c r="Q246" s="294"/>
      <c r="R246" s="294"/>
      <c r="S246" s="296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4"/>
      <c r="AI246"/>
      <c r="AJ246"/>
      <c r="AK246"/>
      <c r="AL246"/>
      <c r="AM246"/>
      <c r="AN246"/>
      <c r="AO246"/>
      <c r="AP246"/>
      <c r="AQ246"/>
      <c r="AR246"/>
    </row>
    <row r="247" spans="1:44" s="122" customFormat="1">
      <c r="A247"/>
      <c r="B247"/>
      <c r="C247" s="5"/>
      <c r="D247"/>
      <c r="E247" s="152"/>
      <c r="F247" s="5"/>
      <c r="G247"/>
      <c r="H247"/>
      <c r="I247"/>
      <c r="J247" s="294"/>
      <c r="K247" s="294"/>
      <c r="L247"/>
      <c r="M247"/>
      <c r="N247" s="294"/>
      <c r="O247" s="294"/>
      <c r="P247" s="294"/>
      <c r="Q247" s="294"/>
      <c r="R247" s="294"/>
      <c r="S247" s="296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4"/>
      <c r="AI247"/>
      <c r="AJ247"/>
      <c r="AK247"/>
      <c r="AL247"/>
      <c r="AM247"/>
      <c r="AN247"/>
      <c r="AO247"/>
      <c r="AP247"/>
      <c r="AQ247"/>
      <c r="AR247"/>
    </row>
    <row r="248" spans="1:44" s="122" customFormat="1">
      <c r="A248"/>
      <c r="B248"/>
      <c r="C248" s="5"/>
      <c r="D248"/>
      <c r="E248" s="152"/>
      <c r="F248" s="5"/>
      <c r="G248"/>
      <c r="H248"/>
      <c r="I248"/>
      <c r="J248" s="294"/>
      <c r="K248" s="294"/>
      <c r="L248"/>
      <c r="M248"/>
      <c r="N248" s="294"/>
      <c r="O248" s="294"/>
      <c r="P248" s="294"/>
      <c r="Q248" s="294"/>
      <c r="R248" s="294"/>
      <c r="S248" s="296"/>
      <c r="T248" s="296"/>
      <c r="U248" s="296"/>
      <c r="V248" s="296"/>
      <c r="W248" s="296"/>
      <c r="X248" s="296"/>
      <c r="Y248" s="296"/>
      <c r="Z248" s="296"/>
      <c r="AA248" s="296"/>
      <c r="AB248" s="296"/>
      <c r="AC248" s="296"/>
      <c r="AD248" s="296"/>
      <c r="AE248" s="296"/>
      <c r="AF248" s="296"/>
      <c r="AG248" s="296"/>
      <c r="AH248" s="294"/>
      <c r="AI248"/>
      <c r="AJ248"/>
      <c r="AK248"/>
      <c r="AL248"/>
      <c r="AM248"/>
      <c r="AN248"/>
      <c r="AO248"/>
      <c r="AP248"/>
      <c r="AQ248"/>
      <c r="AR248"/>
    </row>
    <row r="249" spans="1:44" s="122" customFormat="1">
      <c r="A249"/>
      <c r="B249"/>
      <c r="C249" s="5"/>
      <c r="D249"/>
      <c r="E249" s="152"/>
      <c r="F249" s="5"/>
      <c r="G249"/>
      <c r="H249"/>
      <c r="I249"/>
      <c r="J249" s="294"/>
      <c r="K249" s="294"/>
      <c r="L249"/>
      <c r="M249"/>
      <c r="N249" s="294"/>
      <c r="O249" s="294"/>
      <c r="P249" s="294"/>
      <c r="Q249" s="294"/>
      <c r="R249" s="294"/>
      <c r="S249" s="296"/>
      <c r="T249" s="296"/>
      <c r="U249" s="296"/>
      <c r="V249" s="296"/>
      <c r="W249" s="296"/>
      <c r="X249" s="296"/>
      <c r="Y249" s="296"/>
      <c r="Z249" s="296"/>
      <c r="AA249" s="296"/>
      <c r="AB249" s="296"/>
      <c r="AC249" s="296"/>
      <c r="AD249" s="296"/>
      <c r="AE249" s="296"/>
      <c r="AF249" s="296"/>
      <c r="AG249" s="296"/>
      <c r="AH249" s="294"/>
      <c r="AI249"/>
      <c r="AJ249"/>
      <c r="AK249"/>
      <c r="AL249"/>
      <c r="AM249"/>
      <c r="AN249"/>
      <c r="AO249"/>
      <c r="AP249"/>
      <c r="AQ249"/>
      <c r="AR249"/>
    </row>
    <row r="250" spans="1:44" s="122" customFormat="1">
      <c r="A250"/>
      <c r="B250"/>
      <c r="C250" s="5"/>
      <c r="D250"/>
      <c r="E250" s="152"/>
      <c r="F250" s="5"/>
      <c r="G250"/>
      <c r="H250"/>
      <c r="I250"/>
      <c r="J250" s="294"/>
      <c r="K250" s="294"/>
      <c r="L250"/>
      <c r="M250"/>
      <c r="N250" s="294"/>
      <c r="O250" s="294"/>
      <c r="P250" s="294"/>
      <c r="Q250" s="294"/>
      <c r="R250" s="294"/>
      <c r="S250" s="296"/>
      <c r="T250" s="296"/>
      <c r="U250" s="296"/>
      <c r="V250" s="296"/>
      <c r="W250" s="296"/>
      <c r="X250" s="296"/>
      <c r="Y250" s="296"/>
      <c r="Z250" s="296"/>
      <c r="AA250" s="296"/>
      <c r="AB250" s="296"/>
      <c r="AC250" s="296"/>
      <c r="AD250" s="296"/>
      <c r="AE250" s="296"/>
      <c r="AF250" s="296"/>
      <c r="AG250" s="296"/>
      <c r="AH250" s="294"/>
      <c r="AI250"/>
      <c r="AJ250"/>
      <c r="AK250"/>
      <c r="AL250"/>
      <c r="AM250"/>
      <c r="AN250"/>
      <c r="AO250"/>
      <c r="AP250"/>
      <c r="AQ250"/>
      <c r="AR250"/>
    </row>
    <row r="251" spans="1:44" s="122" customFormat="1">
      <c r="A251"/>
      <c r="B251"/>
      <c r="C251" s="5"/>
      <c r="D251"/>
      <c r="E251" s="152"/>
      <c r="F251" s="5"/>
      <c r="G251"/>
      <c r="H251"/>
      <c r="I251"/>
      <c r="J251" s="294"/>
      <c r="K251" s="294"/>
      <c r="L251"/>
      <c r="M251"/>
      <c r="N251" s="294"/>
      <c r="O251" s="294"/>
      <c r="P251" s="294"/>
      <c r="Q251" s="294"/>
      <c r="R251" s="294"/>
      <c r="S251" s="296"/>
      <c r="T251" s="296"/>
      <c r="U251" s="296"/>
      <c r="V251" s="296"/>
      <c r="W251" s="296"/>
      <c r="X251" s="296"/>
      <c r="Y251" s="296"/>
      <c r="Z251" s="296"/>
      <c r="AA251" s="296"/>
      <c r="AB251" s="296"/>
      <c r="AC251" s="296"/>
      <c r="AD251" s="296"/>
      <c r="AE251" s="296"/>
      <c r="AF251" s="296"/>
      <c r="AG251" s="296"/>
      <c r="AH251" s="294"/>
      <c r="AI251"/>
      <c r="AJ251"/>
      <c r="AK251"/>
      <c r="AL251"/>
      <c r="AM251"/>
      <c r="AN251"/>
      <c r="AO251"/>
      <c r="AP251"/>
      <c r="AQ251"/>
      <c r="AR251"/>
    </row>
    <row r="252" spans="1:44" s="122" customFormat="1">
      <c r="A252"/>
      <c r="B252"/>
      <c r="C252" s="5"/>
      <c r="D252"/>
      <c r="E252" s="152"/>
      <c r="F252" s="5"/>
      <c r="G252"/>
      <c r="H252"/>
      <c r="I252"/>
      <c r="J252" s="294"/>
      <c r="K252" s="294"/>
      <c r="L252"/>
      <c r="M252"/>
      <c r="N252" s="294"/>
      <c r="O252" s="294"/>
      <c r="P252" s="294"/>
      <c r="Q252" s="294"/>
      <c r="R252" s="294"/>
      <c r="S252" s="296"/>
      <c r="T252" s="296"/>
      <c r="U252" s="296"/>
      <c r="V252" s="296"/>
      <c r="W252" s="296"/>
      <c r="X252" s="296"/>
      <c r="Y252" s="296"/>
      <c r="Z252" s="296"/>
      <c r="AA252" s="296"/>
      <c r="AB252" s="296"/>
      <c r="AC252" s="296"/>
      <c r="AD252" s="296"/>
      <c r="AE252" s="296"/>
      <c r="AF252" s="296"/>
      <c r="AG252" s="296"/>
      <c r="AH252" s="294"/>
      <c r="AI252"/>
      <c r="AJ252"/>
      <c r="AK252"/>
      <c r="AL252"/>
      <c r="AM252"/>
      <c r="AN252"/>
      <c r="AO252"/>
      <c r="AP252"/>
      <c r="AQ252"/>
      <c r="AR252"/>
    </row>
    <row r="253" spans="1:44" s="122" customFormat="1">
      <c r="A253"/>
      <c r="B253"/>
      <c r="C253" s="5"/>
      <c r="D253"/>
      <c r="E253" s="152"/>
      <c r="F253" s="5"/>
      <c r="G253"/>
      <c r="H253"/>
      <c r="I253"/>
      <c r="J253" s="294"/>
      <c r="K253" s="294"/>
      <c r="L253"/>
      <c r="M253"/>
      <c r="N253" s="294"/>
      <c r="O253" s="294"/>
      <c r="P253" s="294"/>
      <c r="Q253" s="294"/>
      <c r="R253" s="294"/>
      <c r="S253" s="296"/>
      <c r="T253" s="296"/>
      <c r="U253" s="296"/>
      <c r="V253" s="296"/>
      <c r="W253" s="296"/>
      <c r="X253" s="296"/>
      <c r="Y253" s="296"/>
      <c r="Z253" s="296"/>
      <c r="AA253" s="296"/>
      <c r="AB253" s="296"/>
      <c r="AC253" s="296"/>
      <c r="AD253" s="296"/>
      <c r="AE253" s="296"/>
      <c r="AF253" s="296"/>
      <c r="AG253" s="296"/>
      <c r="AH253" s="294"/>
      <c r="AI253"/>
      <c r="AJ253"/>
      <c r="AK253"/>
      <c r="AL253"/>
      <c r="AM253"/>
      <c r="AN253"/>
      <c r="AO253"/>
      <c r="AP253"/>
      <c r="AQ253"/>
      <c r="AR253"/>
    </row>
    <row r="254" spans="1:44" s="122" customFormat="1">
      <c r="A254"/>
      <c r="B254"/>
      <c r="C254" s="5"/>
      <c r="D254"/>
      <c r="E254" s="152"/>
      <c r="F254" s="5"/>
      <c r="G254"/>
      <c r="H254"/>
      <c r="I254"/>
      <c r="J254" s="294"/>
      <c r="K254" s="294"/>
      <c r="L254"/>
      <c r="M254"/>
      <c r="N254" s="294"/>
      <c r="O254" s="294"/>
      <c r="P254" s="294"/>
      <c r="Q254" s="294"/>
      <c r="R254" s="294"/>
      <c r="S254" s="296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4"/>
      <c r="AI254"/>
      <c r="AJ254"/>
      <c r="AK254"/>
      <c r="AL254"/>
      <c r="AM254"/>
      <c r="AN254"/>
      <c r="AO254"/>
      <c r="AP254"/>
      <c r="AQ254"/>
      <c r="AR254"/>
    </row>
    <row r="255" spans="1:44" s="122" customFormat="1">
      <c r="A255"/>
      <c r="B255"/>
      <c r="C255" s="5"/>
      <c r="D255"/>
      <c r="E255" s="152"/>
      <c r="F255" s="5"/>
      <c r="G255"/>
      <c r="H255"/>
      <c r="I255"/>
      <c r="J255" s="294"/>
      <c r="K255" s="294"/>
      <c r="L255"/>
      <c r="M255"/>
      <c r="N255" s="294"/>
      <c r="O255" s="294"/>
      <c r="P255" s="294"/>
      <c r="Q255" s="294"/>
      <c r="R255" s="294"/>
      <c r="S255" s="296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4"/>
      <c r="AI255"/>
      <c r="AJ255"/>
      <c r="AK255"/>
      <c r="AL255"/>
      <c r="AM255"/>
      <c r="AN255"/>
      <c r="AO255"/>
      <c r="AP255"/>
      <c r="AQ255"/>
      <c r="AR255"/>
    </row>
    <row r="256" spans="1:44" s="122" customFormat="1">
      <c r="A256"/>
      <c r="B256"/>
      <c r="C256" s="5"/>
      <c r="D256"/>
      <c r="E256" s="152"/>
      <c r="F256" s="5"/>
      <c r="G256"/>
      <c r="H256"/>
      <c r="I256"/>
      <c r="J256" s="294"/>
      <c r="K256" s="294"/>
      <c r="L256"/>
      <c r="M256"/>
      <c r="N256" s="294"/>
      <c r="O256" s="294"/>
      <c r="P256" s="294"/>
      <c r="Q256" s="294"/>
      <c r="R256" s="294"/>
      <c r="S256" s="296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4"/>
      <c r="AI256"/>
      <c r="AJ256"/>
      <c r="AK256"/>
      <c r="AL256"/>
      <c r="AM256"/>
      <c r="AN256"/>
      <c r="AO256"/>
      <c r="AP256"/>
      <c r="AQ256"/>
      <c r="AR256"/>
    </row>
    <row r="257" spans="1:44" s="122" customFormat="1">
      <c r="A257"/>
      <c r="B257"/>
      <c r="C257" s="5"/>
      <c r="D257"/>
      <c r="E257" s="152"/>
      <c r="F257" s="5"/>
      <c r="G257"/>
      <c r="H257"/>
      <c r="I257"/>
      <c r="J257" s="294"/>
      <c r="K257" s="294"/>
      <c r="L257"/>
      <c r="M257"/>
      <c r="N257" s="294"/>
      <c r="O257" s="294"/>
      <c r="P257" s="294"/>
      <c r="Q257" s="294"/>
      <c r="R257" s="294"/>
      <c r="S257" s="296"/>
      <c r="T257" s="296"/>
      <c r="U257" s="296"/>
      <c r="V257" s="296"/>
      <c r="W257" s="296"/>
      <c r="X257" s="296"/>
      <c r="Y257" s="296"/>
      <c r="Z257" s="296"/>
      <c r="AA257" s="296"/>
      <c r="AB257" s="296"/>
      <c r="AC257" s="296"/>
      <c r="AD257" s="296"/>
      <c r="AE257" s="296"/>
      <c r="AF257" s="296"/>
      <c r="AG257" s="296"/>
      <c r="AH257" s="294"/>
      <c r="AI257"/>
      <c r="AJ257"/>
      <c r="AK257"/>
      <c r="AL257"/>
      <c r="AM257"/>
      <c r="AN257"/>
      <c r="AO257"/>
      <c r="AP257"/>
      <c r="AQ257"/>
      <c r="AR257"/>
    </row>
    <row r="258" spans="1:44" s="122" customFormat="1">
      <c r="A258"/>
      <c r="B258"/>
      <c r="C258" s="5"/>
      <c r="D258"/>
      <c r="E258" s="152"/>
      <c r="F258" s="5"/>
      <c r="G258"/>
      <c r="H258"/>
      <c r="I258"/>
      <c r="J258" s="294"/>
      <c r="K258" s="294"/>
      <c r="L258"/>
      <c r="M258"/>
      <c r="N258" s="294"/>
      <c r="O258" s="294"/>
      <c r="P258" s="294"/>
      <c r="Q258" s="294"/>
      <c r="R258" s="294"/>
      <c r="S258" s="296"/>
      <c r="T258" s="296"/>
      <c r="U258" s="296"/>
      <c r="V258" s="296"/>
      <c r="W258" s="296"/>
      <c r="X258" s="296"/>
      <c r="Y258" s="296"/>
      <c r="Z258" s="296"/>
      <c r="AA258" s="296"/>
      <c r="AB258" s="296"/>
      <c r="AC258" s="296"/>
      <c r="AD258" s="296"/>
      <c r="AE258" s="296"/>
      <c r="AF258" s="296"/>
      <c r="AG258" s="296"/>
      <c r="AH258" s="294"/>
      <c r="AI258"/>
      <c r="AJ258"/>
      <c r="AK258"/>
      <c r="AL258"/>
      <c r="AM258"/>
      <c r="AN258"/>
      <c r="AO258"/>
      <c r="AP258"/>
      <c r="AQ258"/>
      <c r="AR258"/>
    </row>
    <row r="259" spans="1:44" s="122" customFormat="1">
      <c r="A259"/>
      <c r="B259"/>
      <c r="C259" s="5"/>
      <c r="D259"/>
      <c r="E259" s="152"/>
      <c r="F259" s="5"/>
      <c r="G259"/>
      <c r="H259"/>
      <c r="I259"/>
      <c r="J259" s="294"/>
      <c r="K259" s="294"/>
      <c r="L259"/>
      <c r="M259"/>
      <c r="N259" s="294"/>
      <c r="O259" s="294"/>
      <c r="P259" s="294"/>
      <c r="Q259" s="294"/>
      <c r="R259" s="294"/>
      <c r="S259" s="296"/>
      <c r="T259" s="296"/>
      <c r="U259" s="296"/>
      <c r="V259" s="296"/>
      <c r="W259" s="296"/>
      <c r="X259" s="296"/>
      <c r="Y259" s="296"/>
      <c r="Z259" s="296"/>
      <c r="AA259" s="296"/>
      <c r="AB259" s="296"/>
      <c r="AC259" s="296"/>
      <c r="AD259" s="296"/>
      <c r="AE259" s="296"/>
      <c r="AF259" s="296"/>
      <c r="AG259" s="296"/>
      <c r="AH259" s="294"/>
      <c r="AI259"/>
      <c r="AJ259"/>
      <c r="AK259"/>
      <c r="AL259"/>
      <c r="AM259"/>
      <c r="AN259"/>
      <c r="AO259"/>
      <c r="AP259"/>
      <c r="AQ259"/>
      <c r="AR259"/>
    </row>
    <row r="260" spans="1:44" s="122" customFormat="1">
      <c r="A260"/>
      <c r="B260"/>
      <c r="C260" s="5"/>
      <c r="D260"/>
      <c r="E260" s="152"/>
      <c r="F260" s="5"/>
      <c r="G260"/>
      <c r="H260"/>
      <c r="I260"/>
      <c r="J260" s="294"/>
      <c r="K260" s="294"/>
      <c r="L260"/>
      <c r="M260"/>
      <c r="N260" s="294"/>
      <c r="O260" s="294"/>
      <c r="P260" s="294"/>
      <c r="Q260" s="294"/>
      <c r="R260" s="294"/>
      <c r="S260" s="296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4"/>
      <c r="AI260"/>
      <c r="AJ260"/>
      <c r="AK260"/>
      <c r="AL260"/>
      <c r="AM260"/>
      <c r="AN260"/>
      <c r="AO260"/>
      <c r="AP260"/>
      <c r="AQ260"/>
      <c r="AR260"/>
    </row>
    <row r="261" spans="1:44" s="122" customFormat="1">
      <c r="A261"/>
      <c r="B261"/>
      <c r="C261" s="5"/>
      <c r="D261"/>
      <c r="E261" s="152"/>
      <c r="F261" s="5"/>
      <c r="G261"/>
      <c r="H261"/>
      <c r="I261"/>
      <c r="J261" s="294"/>
      <c r="K261" s="294"/>
      <c r="L261"/>
      <c r="M261"/>
      <c r="N261" s="294"/>
      <c r="O261" s="294"/>
      <c r="P261" s="294"/>
      <c r="Q261" s="294"/>
      <c r="R261" s="294"/>
      <c r="S261" s="296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4"/>
      <c r="AI261"/>
      <c r="AJ261"/>
      <c r="AK261"/>
      <c r="AL261"/>
      <c r="AM261"/>
      <c r="AN261"/>
      <c r="AO261"/>
      <c r="AP261"/>
      <c r="AQ261"/>
      <c r="AR261"/>
    </row>
    <row r="262" spans="1:44" s="122" customFormat="1">
      <c r="A262"/>
      <c r="B262"/>
      <c r="C262" s="5"/>
      <c r="D262"/>
      <c r="E262" s="152"/>
      <c r="F262" s="5"/>
      <c r="G262"/>
      <c r="H262"/>
      <c r="I262"/>
      <c r="J262" s="294"/>
      <c r="K262" s="294"/>
      <c r="L262"/>
      <c r="M262"/>
      <c r="N262" s="294"/>
      <c r="O262" s="294"/>
      <c r="P262" s="294"/>
      <c r="Q262" s="294"/>
      <c r="R262" s="294"/>
      <c r="S262" s="296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4"/>
      <c r="AI262"/>
      <c r="AJ262"/>
      <c r="AK262"/>
      <c r="AL262"/>
      <c r="AM262"/>
      <c r="AN262"/>
      <c r="AO262"/>
      <c r="AP262"/>
      <c r="AQ262"/>
      <c r="AR262"/>
    </row>
    <row r="263" spans="1:44" s="122" customFormat="1">
      <c r="A263"/>
      <c r="B263"/>
      <c r="C263" s="5"/>
      <c r="D263"/>
      <c r="E263" s="152"/>
      <c r="F263" s="5"/>
      <c r="G263"/>
      <c r="H263"/>
      <c r="I263"/>
      <c r="J263" s="294"/>
      <c r="K263" s="294"/>
      <c r="L263"/>
      <c r="M263"/>
      <c r="N263" s="294"/>
      <c r="O263" s="294"/>
      <c r="P263" s="294"/>
      <c r="Q263" s="294"/>
      <c r="R263" s="294"/>
      <c r="S263" s="296"/>
      <c r="T263" s="296"/>
      <c r="U263" s="296"/>
      <c r="V263" s="296"/>
      <c r="W263" s="296"/>
      <c r="X263" s="296"/>
      <c r="Y263" s="296"/>
      <c r="Z263" s="296"/>
      <c r="AA263" s="296"/>
      <c r="AB263" s="296"/>
      <c r="AC263" s="296"/>
      <c r="AD263" s="296"/>
      <c r="AE263" s="296"/>
      <c r="AF263" s="296"/>
      <c r="AG263" s="296"/>
      <c r="AH263" s="294"/>
      <c r="AI263"/>
      <c r="AJ263"/>
      <c r="AK263"/>
      <c r="AL263"/>
      <c r="AM263"/>
      <c r="AN263"/>
      <c r="AO263"/>
      <c r="AP263"/>
      <c r="AQ263"/>
      <c r="AR263"/>
    </row>
    <row r="264" spans="1:44" s="122" customFormat="1">
      <c r="A264"/>
      <c r="B264"/>
      <c r="C264" s="5"/>
      <c r="D264"/>
      <c r="E264" s="152"/>
      <c r="F264" s="5"/>
      <c r="G264"/>
      <c r="H264"/>
      <c r="I264"/>
      <c r="J264" s="294"/>
      <c r="K264" s="294"/>
      <c r="L264"/>
      <c r="M264"/>
      <c r="N264" s="294"/>
      <c r="O264" s="294"/>
      <c r="P264" s="294"/>
      <c r="Q264" s="294"/>
      <c r="R264" s="294"/>
      <c r="S264" s="296"/>
      <c r="T264" s="296"/>
      <c r="U264" s="296"/>
      <c r="V264" s="296"/>
      <c r="W264" s="296"/>
      <c r="X264" s="296"/>
      <c r="Y264" s="296"/>
      <c r="Z264" s="296"/>
      <c r="AA264" s="296"/>
      <c r="AB264" s="296"/>
      <c r="AC264" s="296"/>
      <c r="AD264" s="296"/>
      <c r="AE264" s="296"/>
      <c r="AF264" s="296"/>
      <c r="AG264" s="296"/>
      <c r="AH264" s="294"/>
      <c r="AI264"/>
      <c r="AJ264"/>
      <c r="AK264"/>
      <c r="AL264"/>
      <c r="AM264"/>
      <c r="AN264"/>
      <c r="AO264"/>
      <c r="AP264"/>
      <c r="AQ264"/>
      <c r="AR264"/>
    </row>
    <row r="265" spans="1:44" s="122" customFormat="1">
      <c r="A265"/>
      <c r="B265"/>
      <c r="C265" s="5"/>
      <c r="D265"/>
      <c r="E265" s="152"/>
      <c r="F265" s="5"/>
      <c r="G265"/>
      <c r="H265"/>
      <c r="I265"/>
      <c r="J265" s="294"/>
      <c r="K265" s="294"/>
      <c r="L265"/>
      <c r="M265"/>
      <c r="N265" s="294"/>
      <c r="O265" s="294"/>
      <c r="P265" s="294"/>
      <c r="Q265" s="294"/>
      <c r="R265" s="294"/>
      <c r="S265" s="296"/>
      <c r="T265" s="296"/>
      <c r="U265" s="296"/>
      <c r="V265" s="296"/>
      <c r="W265" s="296"/>
      <c r="X265" s="296"/>
      <c r="Y265" s="296"/>
      <c r="Z265" s="296"/>
      <c r="AA265" s="296"/>
      <c r="AB265" s="296"/>
      <c r="AC265" s="296"/>
      <c r="AD265" s="296"/>
      <c r="AE265" s="296"/>
      <c r="AF265" s="296"/>
      <c r="AG265" s="296"/>
      <c r="AH265" s="294"/>
      <c r="AI265"/>
      <c r="AJ265"/>
      <c r="AK265"/>
      <c r="AL265"/>
      <c r="AM265"/>
      <c r="AN265"/>
      <c r="AO265"/>
      <c r="AP265"/>
      <c r="AQ265"/>
      <c r="AR265"/>
    </row>
    <row r="266" spans="1:44" s="122" customFormat="1">
      <c r="A266"/>
      <c r="B266"/>
      <c r="C266" s="5"/>
      <c r="D266"/>
      <c r="E266" s="152"/>
      <c r="F266" s="5"/>
      <c r="G266"/>
      <c r="H266"/>
      <c r="I266"/>
      <c r="J266" s="294"/>
      <c r="K266" s="294"/>
      <c r="L266"/>
      <c r="M266"/>
      <c r="N266" s="294"/>
      <c r="O266" s="294"/>
      <c r="P266" s="294"/>
      <c r="Q266" s="294"/>
      <c r="R266" s="294"/>
      <c r="S266" s="296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4"/>
      <c r="AI266"/>
      <c r="AJ266"/>
      <c r="AK266"/>
      <c r="AL266"/>
      <c r="AM266"/>
      <c r="AN266"/>
      <c r="AO266"/>
      <c r="AP266"/>
      <c r="AQ266"/>
      <c r="AR266"/>
    </row>
    <row r="267" spans="1:44" s="122" customFormat="1">
      <c r="A267"/>
      <c r="B267"/>
      <c r="C267" s="5"/>
      <c r="D267"/>
      <c r="E267" s="152"/>
      <c r="F267" s="5"/>
      <c r="G267"/>
      <c r="H267"/>
      <c r="I267"/>
      <c r="J267" s="294"/>
      <c r="K267" s="294"/>
      <c r="L267"/>
      <c r="M267"/>
      <c r="N267" s="294"/>
      <c r="O267" s="294"/>
      <c r="P267" s="294"/>
      <c r="Q267" s="294"/>
      <c r="R267" s="294"/>
      <c r="S267" s="296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4"/>
      <c r="AI267"/>
      <c r="AJ267"/>
      <c r="AK267"/>
      <c r="AL267"/>
      <c r="AM267"/>
      <c r="AN267"/>
      <c r="AO267"/>
      <c r="AP267"/>
      <c r="AQ267"/>
      <c r="AR267"/>
    </row>
    <row r="268" spans="1:44" s="122" customFormat="1">
      <c r="A268"/>
      <c r="B268"/>
      <c r="C268" s="5"/>
      <c r="D268"/>
      <c r="E268" s="152"/>
      <c r="F268" s="5"/>
      <c r="G268"/>
      <c r="H268"/>
      <c r="I268"/>
      <c r="J268" s="294"/>
      <c r="K268" s="294"/>
      <c r="L268"/>
      <c r="M268"/>
      <c r="N268" s="294"/>
      <c r="O268" s="294"/>
      <c r="P268" s="294"/>
      <c r="Q268" s="294"/>
      <c r="R268" s="294"/>
      <c r="S268" s="296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4"/>
      <c r="AI268"/>
      <c r="AJ268"/>
      <c r="AK268"/>
      <c r="AL268"/>
      <c r="AM268"/>
      <c r="AN268"/>
      <c r="AO268"/>
      <c r="AP268"/>
      <c r="AQ268"/>
      <c r="AR268"/>
    </row>
    <row r="269" spans="1:44" s="122" customFormat="1">
      <c r="A269"/>
      <c r="B269"/>
      <c r="C269" s="5"/>
      <c r="D269"/>
      <c r="E269" s="152"/>
      <c r="F269" s="5"/>
      <c r="G269"/>
      <c r="H269"/>
      <c r="I269"/>
      <c r="J269" s="294"/>
      <c r="K269" s="294"/>
      <c r="L269"/>
      <c r="M269"/>
      <c r="N269" s="294"/>
      <c r="O269" s="294"/>
      <c r="P269" s="294"/>
      <c r="Q269" s="294"/>
      <c r="R269" s="294"/>
      <c r="S269" s="296"/>
      <c r="T269" s="296"/>
      <c r="U269" s="296"/>
      <c r="V269" s="296"/>
      <c r="W269" s="296"/>
      <c r="X269" s="296"/>
      <c r="Y269" s="296"/>
      <c r="Z269" s="296"/>
      <c r="AA269" s="296"/>
      <c r="AB269" s="296"/>
      <c r="AC269" s="296"/>
      <c r="AD269" s="296"/>
      <c r="AE269" s="296"/>
      <c r="AF269" s="296"/>
      <c r="AG269" s="296"/>
      <c r="AH269" s="294"/>
      <c r="AI269"/>
      <c r="AJ269"/>
      <c r="AK269"/>
      <c r="AL269"/>
      <c r="AM269"/>
      <c r="AN269"/>
      <c r="AO269"/>
      <c r="AP269"/>
      <c r="AQ269"/>
      <c r="AR269"/>
    </row>
    <row r="270" spans="1:44" s="122" customFormat="1">
      <c r="A270"/>
      <c r="B270"/>
      <c r="C270" s="5"/>
      <c r="D270"/>
      <c r="E270" s="152"/>
      <c r="F270" s="5"/>
      <c r="G270"/>
      <c r="H270"/>
      <c r="I270"/>
      <c r="J270" s="294"/>
      <c r="K270" s="294"/>
      <c r="L270"/>
      <c r="M270"/>
      <c r="N270" s="294"/>
      <c r="O270" s="294"/>
      <c r="P270" s="294"/>
      <c r="Q270" s="294"/>
      <c r="R270" s="294"/>
      <c r="S270" s="296"/>
      <c r="T270" s="296"/>
      <c r="U270" s="296"/>
      <c r="V270" s="296"/>
      <c r="W270" s="296"/>
      <c r="X270" s="296"/>
      <c r="Y270" s="296"/>
      <c r="Z270" s="296"/>
      <c r="AA270" s="296"/>
      <c r="AB270" s="296"/>
      <c r="AC270" s="296"/>
      <c r="AD270" s="296"/>
      <c r="AE270" s="296"/>
      <c r="AF270" s="296"/>
      <c r="AG270" s="296"/>
      <c r="AH270" s="294"/>
      <c r="AI270"/>
      <c r="AJ270"/>
      <c r="AK270"/>
      <c r="AL270"/>
      <c r="AM270"/>
      <c r="AN270"/>
      <c r="AO270"/>
      <c r="AP270"/>
      <c r="AQ270"/>
      <c r="AR270"/>
    </row>
    <row r="271" spans="1:44" s="122" customFormat="1">
      <c r="A271"/>
      <c r="B271"/>
      <c r="C271" s="5"/>
      <c r="D271"/>
      <c r="E271" s="152"/>
      <c r="F271" s="5"/>
      <c r="G271"/>
      <c r="H271"/>
      <c r="I271"/>
      <c r="J271" s="294"/>
      <c r="K271" s="294"/>
      <c r="L271"/>
      <c r="M271"/>
      <c r="N271" s="294"/>
      <c r="O271" s="294"/>
      <c r="P271" s="294"/>
      <c r="Q271" s="294"/>
      <c r="R271" s="294"/>
      <c r="S271" s="296"/>
      <c r="T271" s="296"/>
      <c r="U271" s="296"/>
      <c r="V271" s="296"/>
      <c r="W271" s="296"/>
      <c r="X271" s="296"/>
      <c r="Y271" s="296"/>
      <c r="Z271" s="296"/>
      <c r="AA271" s="296"/>
      <c r="AB271" s="296"/>
      <c r="AC271" s="296"/>
      <c r="AD271" s="296"/>
      <c r="AE271" s="296"/>
      <c r="AF271" s="296"/>
      <c r="AG271" s="296"/>
      <c r="AH271" s="294"/>
      <c r="AI271"/>
      <c r="AJ271"/>
      <c r="AK271"/>
      <c r="AL271"/>
      <c r="AM271"/>
      <c r="AN271"/>
      <c r="AO271"/>
      <c r="AP271"/>
      <c r="AQ271"/>
      <c r="AR271"/>
    </row>
    <row r="272" spans="1:44" s="122" customFormat="1">
      <c r="A272"/>
      <c r="B272"/>
      <c r="C272" s="5"/>
      <c r="D272"/>
      <c r="E272" s="152"/>
      <c r="F272" s="5"/>
      <c r="G272"/>
      <c r="H272"/>
      <c r="I272"/>
      <c r="J272" s="294"/>
      <c r="K272" s="294"/>
      <c r="L272"/>
      <c r="M272"/>
      <c r="N272" s="294"/>
      <c r="O272" s="294"/>
      <c r="P272" s="294"/>
      <c r="Q272" s="294"/>
      <c r="R272" s="294"/>
      <c r="S272" s="296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4"/>
      <c r="AI272"/>
      <c r="AJ272"/>
      <c r="AK272"/>
      <c r="AL272"/>
      <c r="AM272"/>
      <c r="AN272"/>
      <c r="AO272"/>
      <c r="AP272"/>
      <c r="AQ272"/>
      <c r="AR272"/>
    </row>
    <row r="273" spans="1:44" s="122" customFormat="1">
      <c r="A273"/>
      <c r="B273"/>
      <c r="C273" s="5"/>
      <c r="D273"/>
      <c r="E273" s="152"/>
      <c r="F273" s="5"/>
      <c r="G273"/>
      <c r="H273"/>
      <c r="I273"/>
      <c r="J273" s="294"/>
      <c r="K273" s="294"/>
      <c r="L273"/>
      <c r="M273"/>
      <c r="N273" s="294"/>
      <c r="O273" s="294"/>
      <c r="P273" s="294"/>
      <c r="Q273" s="294"/>
      <c r="R273" s="294"/>
      <c r="S273" s="296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4"/>
      <c r="AI273"/>
      <c r="AJ273"/>
      <c r="AK273"/>
      <c r="AL273"/>
      <c r="AM273"/>
      <c r="AN273"/>
      <c r="AO273"/>
      <c r="AP273"/>
      <c r="AQ273"/>
      <c r="AR273"/>
    </row>
    <row r="274" spans="1:44" s="122" customFormat="1">
      <c r="A274"/>
      <c r="B274"/>
      <c r="C274" s="5"/>
      <c r="D274"/>
      <c r="E274" s="152"/>
      <c r="F274" s="5"/>
      <c r="G274"/>
      <c r="H274"/>
      <c r="I274"/>
      <c r="J274" s="294"/>
      <c r="K274" s="294"/>
      <c r="L274"/>
      <c r="M274"/>
      <c r="N274" s="294"/>
      <c r="O274" s="294"/>
      <c r="P274" s="294"/>
      <c r="Q274" s="294"/>
      <c r="R274" s="294"/>
      <c r="S274" s="296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4"/>
      <c r="AI274"/>
      <c r="AJ274"/>
      <c r="AK274"/>
      <c r="AL274"/>
      <c r="AM274"/>
      <c r="AN274"/>
      <c r="AO274"/>
      <c r="AP274"/>
      <c r="AQ274"/>
      <c r="AR274"/>
    </row>
    <row r="275" spans="1:44" s="122" customFormat="1">
      <c r="A275"/>
      <c r="B275"/>
      <c r="C275" s="5"/>
      <c r="D275"/>
      <c r="E275" s="152"/>
      <c r="F275" s="5"/>
      <c r="G275"/>
      <c r="H275"/>
      <c r="I275"/>
      <c r="J275" s="294"/>
      <c r="K275" s="294"/>
      <c r="L275"/>
      <c r="M275"/>
      <c r="N275" s="294"/>
      <c r="O275" s="294"/>
      <c r="P275" s="294"/>
      <c r="Q275" s="294"/>
      <c r="R275" s="294"/>
      <c r="S275" s="296"/>
      <c r="T275" s="296"/>
      <c r="U275" s="296"/>
      <c r="V275" s="296"/>
      <c r="W275" s="296"/>
      <c r="X275" s="296"/>
      <c r="Y275" s="296"/>
      <c r="Z275" s="296"/>
      <c r="AA275" s="296"/>
      <c r="AB275" s="296"/>
      <c r="AC275" s="296"/>
      <c r="AD275" s="296"/>
      <c r="AE275" s="296"/>
      <c r="AF275" s="296"/>
      <c r="AG275" s="296"/>
      <c r="AH275" s="294"/>
      <c r="AI275"/>
      <c r="AJ275"/>
      <c r="AK275"/>
      <c r="AL275"/>
      <c r="AM275"/>
      <c r="AN275"/>
      <c r="AO275"/>
      <c r="AP275"/>
      <c r="AQ275"/>
      <c r="AR275"/>
    </row>
    <row r="276" spans="1:44" s="122" customFormat="1">
      <c r="A276"/>
      <c r="B276"/>
      <c r="C276" s="5"/>
      <c r="D276"/>
      <c r="E276" s="152"/>
      <c r="F276" s="5"/>
      <c r="G276"/>
      <c r="H276"/>
      <c r="I276"/>
      <c r="J276" s="294"/>
      <c r="K276" s="294"/>
      <c r="L276"/>
      <c r="M276"/>
      <c r="N276" s="294"/>
      <c r="O276" s="294"/>
      <c r="P276" s="294"/>
      <c r="Q276" s="294"/>
      <c r="R276" s="294"/>
      <c r="S276" s="296"/>
      <c r="T276" s="296"/>
      <c r="U276" s="296"/>
      <c r="V276" s="296"/>
      <c r="W276" s="296"/>
      <c r="X276" s="296"/>
      <c r="Y276" s="296"/>
      <c r="Z276" s="296"/>
      <c r="AA276" s="296"/>
      <c r="AB276" s="296"/>
      <c r="AC276" s="296"/>
      <c r="AD276" s="296"/>
      <c r="AE276" s="296"/>
      <c r="AF276" s="296"/>
      <c r="AG276" s="296"/>
      <c r="AH276" s="294"/>
      <c r="AI276"/>
      <c r="AJ276"/>
      <c r="AK276"/>
      <c r="AL276"/>
      <c r="AM276"/>
      <c r="AN276"/>
      <c r="AO276"/>
      <c r="AP276"/>
      <c r="AQ276"/>
      <c r="AR276"/>
    </row>
    <row r="277" spans="1:44" s="122" customFormat="1">
      <c r="A277"/>
      <c r="B277"/>
      <c r="C277" s="5"/>
      <c r="D277"/>
      <c r="E277" s="152"/>
      <c r="F277" s="5"/>
      <c r="G277"/>
      <c r="H277"/>
      <c r="I277"/>
      <c r="J277" s="294"/>
      <c r="K277" s="294"/>
      <c r="L277"/>
      <c r="M277"/>
      <c r="N277" s="294"/>
      <c r="O277" s="294"/>
      <c r="P277" s="294"/>
      <c r="Q277" s="294"/>
      <c r="R277" s="294"/>
      <c r="S277" s="296"/>
      <c r="T277" s="296"/>
      <c r="U277" s="296"/>
      <c r="V277" s="296"/>
      <c r="W277" s="296"/>
      <c r="X277" s="296"/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4"/>
      <c r="AI277"/>
      <c r="AJ277"/>
      <c r="AK277"/>
      <c r="AL277"/>
      <c r="AM277"/>
      <c r="AN277"/>
      <c r="AO277"/>
      <c r="AP277"/>
      <c r="AQ277"/>
      <c r="AR277"/>
    </row>
    <row r="278" spans="1:44" s="122" customFormat="1">
      <c r="A278"/>
      <c r="B278"/>
      <c r="C278" s="5"/>
      <c r="D278"/>
      <c r="E278" s="152"/>
      <c r="F278" s="5"/>
      <c r="G278"/>
      <c r="H278"/>
      <c r="I278"/>
      <c r="J278" s="294"/>
      <c r="K278" s="294"/>
      <c r="L278"/>
      <c r="M278"/>
      <c r="N278" s="294"/>
      <c r="O278" s="294"/>
      <c r="P278" s="294"/>
      <c r="Q278" s="294"/>
      <c r="R278" s="294"/>
      <c r="S278" s="296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4"/>
      <c r="AI278"/>
      <c r="AJ278"/>
      <c r="AK278"/>
      <c r="AL278"/>
      <c r="AM278"/>
      <c r="AN278"/>
      <c r="AO278"/>
      <c r="AP278"/>
      <c r="AQ278"/>
      <c r="AR278"/>
    </row>
    <row r="279" spans="1:44" s="122" customFormat="1">
      <c r="A279"/>
      <c r="B279"/>
      <c r="C279" s="5"/>
      <c r="D279"/>
      <c r="E279" s="152"/>
      <c r="F279" s="5"/>
      <c r="G279"/>
      <c r="H279"/>
      <c r="I279"/>
      <c r="J279" s="294"/>
      <c r="K279" s="294"/>
      <c r="L279"/>
      <c r="M279"/>
      <c r="N279" s="294"/>
      <c r="O279" s="294"/>
      <c r="P279" s="294"/>
      <c r="Q279" s="294"/>
      <c r="R279" s="294"/>
      <c r="S279" s="296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4"/>
      <c r="AI279"/>
      <c r="AJ279"/>
      <c r="AK279"/>
      <c r="AL279"/>
      <c r="AM279"/>
      <c r="AN279"/>
      <c r="AO279"/>
      <c r="AP279"/>
      <c r="AQ279"/>
      <c r="AR279"/>
    </row>
    <row r="280" spans="1:44" s="122" customFormat="1">
      <c r="A280"/>
      <c r="B280"/>
      <c r="C280" s="5"/>
      <c r="D280"/>
      <c r="E280" s="152"/>
      <c r="F280" s="5"/>
      <c r="G280"/>
      <c r="H280"/>
      <c r="I280"/>
      <c r="J280" s="294"/>
      <c r="K280" s="294"/>
      <c r="L280"/>
      <c r="M280"/>
      <c r="N280" s="294"/>
      <c r="O280" s="294"/>
      <c r="P280" s="294"/>
      <c r="Q280" s="294"/>
      <c r="R280" s="294"/>
      <c r="S280" s="296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4"/>
      <c r="AI280"/>
      <c r="AJ280"/>
      <c r="AK280"/>
      <c r="AL280"/>
      <c r="AM280"/>
      <c r="AN280"/>
      <c r="AO280"/>
      <c r="AP280"/>
      <c r="AQ280"/>
      <c r="AR280"/>
    </row>
    <row r="281" spans="1:44" s="122" customFormat="1">
      <c r="A281"/>
      <c r="B281"/>
      <c r="C281" s="5"/>
      <c r="D281"/>
      <c r="E281" s="152"/>
      <c r="F281" s="5"/>
      <c r="G281"/>
      <c r="H281"/>
      <c r="I281"/>
      <c r="J281" s="294"/>
      <c r="K281" s="294"/>
      <c r="L281"/>
      <c r="M281"/>
      <c r="N281" s="294"/>
      <c r="O281" s="294"/>
      <c r="P281" s="294"/>
      <c r="Q281" s="294"/>
      <c r="R281" s="294"/>
      <c r="S281" s="296"/>
      <c r="T281" s="296"/>
      <c r="U281" s="296"/>
      <c r="V281" s="296"/>
      <c r="W281" s="296"/>
      <c r="X281" s="296"/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4"/>
      <c r="AI281"/>
      <c r="AJ281"/>
      <c r="AK281"/>
      <c r="AL281"/>
      <c r="AM281"/>
      <c r="AN281"/>
      <c r="AO281"/>
      <c r="AP281"/>
      <c r="AQ281"/>
      <c r="AR281"/>
    </row>
    <row r="282" spans="1:44" s="122" customFormat="1">
      <c r="A282"/>
      <c r="B282"/>
      <c r="C282" s="5"/>
      <c r="D282"/>
      <c r="E282" s="152"/>
      <c r="F282" s="5"/>
      <c r="G282"/>
      <c r="H282"/>
      <c r="I282"/>
      <c r="J282" s="294"/>
      <c r="K282" s="294"/>
      <c r="L282"/>
      <c r="M282"/>
      <c r="N282" s="294"/>
      <c r="O282" s="294"/>
      <c r="P282" s="294"/>
      <c r="Q282" s="294"/>
      <c r="R282" s="294"/>
      <c r="S282" s="296"/>
      <c r="T282" s="296"/>
      <c r="U282" s="296"/>
      <c r="V282" s="296"/>
      <c r="W282" s="296"/>
      <c r="X282" s="296"/>
      <c r="Y282" s="296"/>
      <c r="Z282" s="296"/>
      <c r="AA282" s="296"/>
      <c r="AB282" s="296"/>
      <c r="AC282" s="296"/>
      <c r="AD282" s="296"/>
      <c r="AE282" s="296"/>
      <c r="AF282" s="296"/>
      <c r="AG282" s="296"/>
      <c r="AH282" s="294"/>
      <c r="AI282"/>
      <c r="AJ282"/>
      <c r="AK282"/>
      <c r="AL282"/>
      <c r="AM282"/>
      <c r="AN282"/>
      <c r="AO282"/>
      <c r="AP282"/>
      <c r="AQ282"/>
      <c r="AR282"/>
    </row>
    <row r="283" spans="1:44" s="122" customFormat="1">
      <c r="A283"/>
      <c r="B283"/>
      <c r="C283" s="5"/>
      <c r="D283"/>
      <c r="E283" s="152"/>
      <c r="F283" s="5"/>
      <c r="G283"/>
      <c r="H283"/>
      <c r="I283"/>
      <c r="J283" s="294"/>
      <c r="K283" s="294"/>
      <c r="L283"/>
      <c r="M283"/>
      <c r="N283" s="294"/>
      <c r="O283" s="294"/>
      <c r="P283" s="294"/>
      <c r="Q283" s="294"/>
      <c r="R283" s="294"/>
      <c r="S283" s="296"/>
      <c r="T283" s="296"/>
      <c r="U283" s="296"/>
      <c r="V283" s="296"/>
      <c r="W283" s="296"/>
      <c r="X283" s="296"/>
      <c r="Y283" s="296"/>
      <c r="Z283" s="296"/>
      <c r="AA283" s="296"/>
      <c r="AB283" s="296"/>
      <c r="AC283" s="296"/>
      <c r="AD283" s="296"/>
      <c r="AE283" s="296"/>
      <c r="AF283" s="296"/>
      <c r="AG283" s="296"/>
      <c r="AH283" s="294"/>
      <c r="AI283"/>
      <c r="AJ283"/>
      <c r="AK283"/>
      <c r="AL283"/>
      <c r="AM283"/>
      <c r="AN283"/>
      <c r="AO283"/>
      <c r="AP283"/>
      <c r="AQ283"/>
      <c r="AR283"/>
    </row>
    <row r="284" spans="1:44" s="122" customFormat="1">
      <c r="A284"/>
      <c r="B284"/>
      <c r="C284" s="5"/>
      <c r="D284"/>
      <c r="E284" s="152"/>
      <c r="F284" s="5"/>
      <c r="G284"/>
      <c r="H284"/>
      <c r="I284"/>
      <c r="J284" s="294"/>
      <c r="K284" s="294"/>
      <c r="L284"/>
      <c r="M284"/>
      <c r="N284" s="294"/>
      <c r="O284" s="294"/>
      <c r="P284" s="294"/>
      <c r="Q284" s="294"/>
      <c r="R284" s="294"/>
      <c r="S284" s="296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4"/>
      <c r="AI284"/>
      <c r="AJ284"/>
      <c r="AK284"/>
      <c r="AL284"/>
      <c r="AM284"/>
      <c r="AN284"/>
      <c r="AO284"/>
      <c r="AP284"/>
      <c r="AQ284"/>
      <c r="AR284"/>
    </row>
    <row r="285" spans="1:44" s="122" customFormat="1">
      <c r="A285"/>
      <c r="B285"/>
      <c r="C285" s="5"/>
      <c r="D285"/>
      <c r="E285" s="152"/>
      <c r="F285" s="5"/>
      <c r="G285"/>
      <c r="H285"/>
      <c r="I285"/>
      <c r="J285" s="294"/>
      <c r="K285" s="294"/>
      <c r="L285"/>
      <c r="M285"/>
      <c r="N285" s="294"/>
      <c r="O285" s="294"/>
      <c r="P285" s="294"/>
      <c r="Q285" s="294"/>
      <c r="R285" s="294"/>
      <c r="S285" s="296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4"/>
      <c r="AI285"/>
      <c r="AJ285"/>
      <c r="AK285"/>
      <c r="AL285"/>
      <c r="AM285"/>
      <c r="AN285"/>
      <c r="AO285"/>
      <c r="AP285"/>
      <c r="AQ285"/>
      <c r="AR285"/>
    </row>
    <row r="286" spans="1:44" s="122" customFormat="1">
      <c r="A286"/>
      <c r="B286"/>
      <c r="C286" s="5"/>
      <c r="D286"/>
      <c r="E286" s="152"/>
      <c r="F286" s="5"/>
      <c r="G286"/>
      <c r="H286"/>
      <c r="I286"/>
      <c r="J286" s="294"/>
      <c r="K286" s="294"/>
      <c r="L286"/>
      <c r="M286"/>
      <c r="N286" s="294"/>
      <c r="O286" s="294"/>
      <c r="P286" s="294"/>
      <c r="Q286" s="294"/>
      <c r="R286" s="294"/>
      <c r="S286" s="296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4"/>
      <c r="AI286"/>
      <c r="AJ286"/>
      <c r="AK286"/>
      <c r="AL286"/>
      <c r="AM286"/>
      <c r="AN286"/>
      <c r="AO286"/>
      <c r="AP286"/>
      <c r="AQ286"/>
      <c r="AR286"/>
    </row>
    <row r="287" spans="1:44" s="122" customFormat="1">
      <c r="A287"/>
      <c r="B287"/>
      <c r="C287" s="5"/>
      <c r="D287"/>
      <c r="E287" s="152"/>
      <c r="F287" s="5"/>
      <c r="G287"/>
      <c r="H287"/>
      <c r="I287"/>
      <c r="J287" s="294"/>
      <c r="K287" s="294"/>
      <c r="L287"/>
      <c r="M287"/>
      <c r="N287" s="294"/>
      <c r="O287" s="294"/>
      <c r="P287" s="294"/>
      <c r="Q287" s="294"/>
      <c r="R287" s="294"/>
      <c r="S287" s="296"/>
      <c r="T287" s="296"/>
      <c r="U287" s="296"/>
      <c r="V287" s="296"/>
      <c r="W287" s="296"/>
      <c r="X287" s="296"/>
      <c r="Y287" s="296"/>
      <c r="Z287" s="296"/>
      <c r="AA287" s="296"/>
      <c r="AB287" s="296"/>
      <c r="AC287" s="296"/>
      <c r="AD287" s="296"/>
      <c r="AE287" s="296"/>
      <c r="AF287" s="296"/>
      <c r="AG287" s="296"/>
      <c r="AH287" s="294"/>
      <c r="AI287"/>
      <c r="AJ287"/>
      <c r="AK287"/>
      <c r="AL287"/>
      <c r="AM287"/>
      <c r="AN287"/>
      <c r="AO287"/>
      <c r="AP287"/>
      <c r="AQ287"/>
      <c r="AR287"/>
    </row>
    <row r="288" spans="1:44" s="122" customFormat="1">
      <c r="A288"/>
      <c r="B288"/>
      <c r="C288" s="5"/>
      <c r="D288"/>
      <c r="E288" s="152"/>
      <c r="F288" s="5"/>
      <c r="G288"/>
      <c r="H288"/>
      <c r="I288"/>
      <c r="J288" s="294"/>
      <c r="K288" s="294"/>
      <c r="L288"/>
      <c r="M288"/>
      <c r="N288" s="294"/>
      <c r="O288" s="294"/>
      <c r="P288" s="294"/>
      <c r="Q288" s="294"/>
      <c r="R288" s="294"/>
      <c r="S288" s="296"/>
      <c r="T288" s="296"/>
      <c r="U288" s="296"/>
      <c r="V288" s="296"/>
      <c r="W288" s="296"/>
      <c r="X288" s="296"/>
      <c r="Y288" s="296"/>
      <c r="Z288" s="296"/>
      <c r="AA288" s="296"/>
      <c r="AB288" s="296"/>
      <c r="AC288" s="296"/>
      <c r="AD288" s="296"/>
      <c r="AE288" s="296"/>
      <c r="AF288" s="296"/>
      <c r="AG288" s="296"/>
      <c r="AH288" s="294"/>
      <c r="AI288"/>
      <c r="AJ288"/>
      <c r="AK288"/>
      <c r="AL288"/>
      <c r="AM288"/>
      <c r="AN288"/>
      <c r="AO288"/>
      <c r="AP288"/>
      <c r="AQ288"/>
      <c r="AR288"/>
    </row>
    <row r="289" spans="1:44" s="122" customFormat="1">
      <c r="A289"/>
      <c r="B289"/>
      <c r="C289" s="5"/>
      <c r="D289"/>
      <c r="E289" s="152"/>
      <c r="F289" s="5"/>
      <c r="G289"/>
      <c r="H289"/>
      <c r="I289"/>
      <c r="J289" s="294"/>
      <c r="K289" s="294"/>
      <c r="L289"/>
      <c r="M289"/>
      <c r="N289" s="294"/>
      <c r="O289" s="294"/>
      <c r="P289" s="294"/>
      <c r="Q289" s="294"/>
      <c r="R289" s="294"/>
      <c r="S289" s="296"/>
      <c r="T289" s="296"/>
      <c r="U289" s="296"/>
      <c r="V289" s="296"/>
      <c r="W289" s="296"/>
      <c r="X289" s="296"/>
      <c r="Y289" s="296"/>
      <c r="Z289" s="296"/>
      <c r="AA289" s="296"/>
      <c r="AB289" s="296"/>
      <c r="AC289" s="296"/>
      <c r="AD289" s="296"/>
      <c r="AE289" s="296"/>
      <c r="AF289" s="296"/>
      <c r="AG289" s="296"/>
      <c r="AH289" s="294"/>
      <c r="AI289"/>
      <c r="AJ289"/>
      <c r="AK289"/>
      <c r="AL289"/>
      <c r="AM289"/>
      <c r="AN289"/>
      <c r="AO289"/>
      <c r="AP289"/>
      <c r="AQ289"/>
      <c r="AR289"/>
    </row>
    <row r="290" spans="1:44" s="122" customFormat="1">
      <c r="A290"/>
      <c r="B290"/>
      <c r="C290" s="5"/>
      <c r="D290"/>
      <c r="E290" s="152"/>
      <c r="F290" s="5"/>
      <c r="G290"/>
      <c r="H290"/>
      <c r="I290"/>
      <c r="J290" s="294"/>
      <c r="K290" s="294"/>
      <c r="L290"/>
      <c r="M290"/>
      <c r="N290" s="294"/>
      <c r="O290" s="294"/>
      <c r="P290" s="294"/>
      <c r="Q290" s="294"/>
      <c r="R290" s="294"/>
      <c r="S290" s="296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4"/>
      <c r="AI290"/>
      <c r="AJ290"/>
      <c r="AK290"/>
      <c r="AL290"/>
      <c r="AM290"/>
      <c r="AN290"/>
      <c r="AO290"/>
      <c r="AP290"/>
      <c r="AQ290"/>
      <c r="AR290"/>
    </row>
    <row r="291" spans="1:44" s="122" customFormat="1">
      <c r="A291"/>
      <c r="B291"/>
      <c r="C291" s="5"/>
      <c r="D291"/>
      <c r="E291" s="152"/>
      <c r="F291" s="5"/>
      <c r="G291"/>
      <c r="H291"/>
      <c r="I291"/>
      <c r="J291" s="294"/>
      <c r="K291" s="294"/>
      <c r="L291"/>
      <c r="M291"/>
      <c r="N291" s="294"/>
      <c r="O291" s="294"/>
      <c r="P291" s="294"/>
      <c r="Q291" s="294"/>
      <c r="R291" s="294"/>
      <c r="S291" s="296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4"/>
      <c r="AI291"/>
      <c r="AJ291"/>
      <c r="AK291"/>
      <c r="AL291"/>
      <c r="AM291"/>
      <c r="AN291"/>
      <c r="AO291"/>
      <c r="AP291"/>
      <c r="AQ291"/>
      <c r="AR291"/>
    </row>
    <row r="292" spans="1:44" s="122" customFormat="1">
      <c r="A292"/>
      <c r="B292"/>
      <c r="C292" s="5"/>
      <c r="D292"/>
      <c r="E292" s="152"/>
      <c r="F292" s="5"/>
      <c r="G292"/>
      <c r="H292"/>
      <c r="I292"/>
      <c r="J292" s="294"/>
      <c r="K292" s="294"/>
      <c r="L292"/>
      <c r="M292"/>
      <c r="N292" s="294"/>
      <c r="O292" s="294"/>
      <c r="P292" s="294"/>
      <c r="Q292" s="294"/>
      <c r="R292" s="294"/>
      <c r="S292" s="296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4"/>
      <c r="AI292"/>
      <c r="AJ292"/>
      <c r="AK292"/>
      <c r="AL292"/>
      <c r="AM292"/>
      <c r="AN292"/>
      <c r="AO292"/>
      <c r="AP292"/>
      <c r="AQ292"/>
      <c r="AR292"/>
    </row>
    <row r="293" spans="1:44" s="122" customFormat="1">
      <c r="A293"/>
      <c r="B293"/>
      <c r="C293" s="5"/>
      <c r="D293"/>
      <c r="E293" s="152"/>
      <c r="F293" s="5"/>
      <c r="G293"/>
      <c r="H293"/>
      <c r="I293"/>
      <c r="J293" s="294"/>
      <c r="K293" s="294"/>
      <c r="L293"/>
      <c r="M293"/>
      <c r="N293" s="294"/>
      <c r="O293" s="294"/>
      <c r="P293" s="294"/>
      <c r="Q293" s="294"/>
      <c r="R293" s="294"/>
      <c r="S293" s="296"/>
      <c r="T293" s="296"/>
      <c r="U293" s="296"/>
      <c r="V293" s="296"/>
      <c r="W293" s="296"/>
      <c r="X293" s="296"/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4"/>
      <c r="AI293"/>
      <c r="AJ293"/>
      <c r="AK293"/>
      <c r="AL293"/>
      <c r="AM293"/>
      <c r="AN293"/>
      <c r="AO293"/>
      <c r="AP293"/>
      <c r="AQ293"/>
      <c r="AR293"/>
    </row>
    <row r="294" spans="1:44" s="122" customFormat="1">
      <c r="A294"/>
      <c r="B294"/>
      <c r="C294" s="5"/>
      <c r="D294"/>
      <c r="E294" s="152"/>
      <c r="F294" s="5"/>
      <c r="G294"/>
      <c r="H294"/>
      <c r="I294"/>
      <c r="J294" s="294"/>
      <c r="K294" s="294"/>
      <c r="L294"/>
      <c r="M294"/>
      <c r="N294" s="294"/>
      <c r="O294" s="294"/>
      <c r="P294" s="294"/>
      <c r="Q294" s="294"/>
      <c r="R294" s="294"/>
      <c r="S294" s="296"/>
      <c r="T294" s="296"/>
      <c r="U294" s="296"/>
      <c r="V294" s="296"/>
      <c r="W294" s="296"/>
      <c r="X294" s="296"/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4"/>
      <c r="AI294"/>
      <c r="AJ294"/>
      <c r="AK294"/>
      <c r="AL294"/>
      <c r="AM294"/>
      <c r="AN294"/>
      <c r="AO294"/>
      <c r="AP294"/>
      <c r="AQ294"/>
      <c r="AR294"/>
    </row>
    <row r="295" spans="1:44" s="122" customFormat="1">
      <c r="A295"/>
      <c r="B295"/>
      <c r="C295" s="5"/>
      <c r="D295"/>
      <c r="E295" s="152"/>
      <c r="F295" s="5"/>
      <c r="G295"/>
      <c r="H295"/>
      <c r="I295"/>
      <c r="J295" s="294"/>
      <c r="K295" s="294"/>
      <c r="L295"/>
      <c r="M295"/>
      <c r="N295" s="294"/>
      <c r="O295" s="294"/>
      <c r="P295" s="294"/>
      <c r="Q295" s="294"/>
      <c r="R295" s="294"/>
      <c r="S295" s="296"/>
      <c r="T295" s="296"/>
      <c r="U295" s="296"/>
      <c r="V295" s="296"/>
      <c r="W295" s="296"/>
      <c r="X295" s="296"/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4"/>
      <c r="AI295"/>
      <c r="AJ295"/>
      <c r="AK295"/>
      <c r="AL295"/>
      <c r="AM295"/>
      <c r="AN295"/>
      <c r="AO295"/>
      <c r="AP295"/>
      <c r="AQ295"/>
      <c r="AR295"/>
    </row>
    <row r="296" spans="1:44" s="122" customFormat="1">
      <c r="A296"/>
      <c r="B296"/>
      <c r="C296" s="5"/>
      <c r="D296"/>
      <c r="E296" s="152"/>
      <c r="F296" s="5"/>
      <c r="G296"/>
      <c r="H296"/>
      <c r="I296"/>
      <c r="J296" s="294"/>
      <c r="K296" s="294"/>
      <c r="L296"/>
      <c r="M296"/>
      <c r="N296" s="294"/>
      <c r="O296" s="294"/>
      <c r="P296" s="294"/>
      <c r="Q296" s="294"/>
      <c r="R296" s="294"/>
      <c r="S296" s="296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4"/>
      <c r="AI296"/>
      <c r="AJ296"/>
      <c r="AK296"/>
      <c r="AL296"/>
      <c r="AM296"/>
      <c r="AN296"/>
      <c r="AO296"/>
      <c r="AP296"/>
      <c r="AQ296"/>
      <c r="AR296"/>
    </row>
    <row r="297" spans="1:44" s="122" customFormat="1">
      <c r="A297"/>
      <c r="B297"/>
      <c r="C297" s="5"/>
      <c r="D297"/>
      <c r="E297" s="152"/>
      <c r="F297" s="5"/>
      <c r="G297"/>
      <c r="H297"/>
      <c r="I297"/>
      <c r="J297" s="294"/>
      <c r="K297" s="294"/>
      <c r="L297"/>
      <c r="M297"/>
      <c r="N297" s="294"/>
      <c r="O297" s="294"/>
      <c r="P297" s="294"/>
      <c r="Q297" s="294"/>
      <c r="R297" s="294"/>
      <c r="S297" s="296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4"/>
      <c r="AI297"/>
      <c r="AJ297"/>
      <c r="AK297"/>
      <c r="AL297"/>
      <c r="AM297"/>
      <c r="AN297"/>
      <c r="AO297"/>
      <c r="AP297"/>
      <c r="AQ297"/>
      <c r="AR297"/>
    </row>
    <row r="298" spans="1:44" s="122" customFormat="1">
      <c r="A298"/>
      <c r="B298"/>
      <c r="C298" s="5"/>
      <c r="D298"/>
      <c r="E298" s="152"/>
      <c r="F298" s="5"/>
      <c r="G298"/>
      <c r="H298"/>
      <c r="I298"/>
      <c r="J298" s="294"/>
      <c r="K298" s="294"/>
      <c r="L298"/>
      <c r="M298"/>
      <c r="N298" s="294"/>
      <c r="O298" s="294"/>
      <c r="P298" s="294"/>
      <c r="Q298" s="294"/>
      <c r="R298" s="294"/>
      <c r="S298" s="296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4"/>
      <c r="AI298"/>
      <c r="AJ298"/>
      <c r="AK298"/>
      <c r="AL298"/>
      <c r="AM298"/>
      <c r="AN298"/>
      <c r="AO298"/>
      <c r="AP298"/>
      <c r="AQ298"/>
      <c r="AR298"/>
    </row>
    <row r="299" spans="1:44" s="122" customFormat="1">
      <c r="A299"/>
      <c r="B299"/>
      <c r="C299" s="5"/>
      <c r="D299"/>
      <c r="E299" s="152"/>
      <c r="F299" s="5"/>
      <c r="G299"/>
      <c r="H299"/>
      <c r="I299"/>
      <c r="J299" s="294"/>
      <c r="K299" s="294"/>
      <c r="L299"/>
      <c r="M299"/>
      <c r="N299" s="294"/>
      <c r="O299" s="294"/>
      <c r="P299" s="294"/>
      <c r="Q299" s="294"/>
      <c r="R299" s="294"/>
      <c r="S299" s="296"/>
      <c r="T299" s="296"/>
      <c r="U299" s="296"/>
      <c r="V299" s="296"/>
      <c r="W299" s="296"/>
      <c r="X299" s="296"/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4"/>
      <c r="AI299"/>
      <c r="AJ299"/>
      <c r="AK299"/>
      <c r="AL299"/>
      <c r="AM299"/>
      <c r="AN299"/>
      <c r="AO299"/>
      <c r="AP299"/>
      <c r="AQ299"/>
      <c r="AR299"/>
    </row>
    <row r="300" spans="1:44" s="122" customFormat="1">
      <c r="A300"/>
      <c r="B300"/>
      <c r="C300" s="5"/>
      <c r="D300"/>
      <c r="E300" s="152"/>
      <c r="F300" s="5"/>
      <c r="G300"/>
      <c r="H300"/>
      <c r="I300"/>
      <c r="J300" s="294"/>
      <c r="K300" s="294"/>
      <c r="L300"/>
      <c r="M300"/>
      <c r="N300" s="294"/>
      <c r="O300" s="294"/>
      <c r="P300" s="294"/>
      <c r="Q300" s="294"/>
      <c r="R300" s="294"/>
      <c r="S300" s="296"/>
      <c r="T300" s="296"/>
      <c r="U300" s="296"/>
      <c r="V300" s="296"/>
      <c r="W300" s="296"/>
      <c r="X300" s="296"/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4"/>
      <c r="AI300"/>
      <c r="AJ300"/>
      <c r="AK300"/>
      <c r="AL300"/>
      <c r="AM300"/>
      <c r="AN300"/>
      <c r="AO300"/>
      <c r="AP300"/>
      <c r="AQ300"/>
      <c r="AR300"/>
    </row>
    <row r="301" spans="1:44" s="122" customFormat="1">
      <c r="A301"/>
      <c r="B301"/>
      <c r="C301" s="5"/>
      <c r="D301"/>
      <c r="E301" s="152"/>
      <c r="F301" s="5"/>
      <c r="G301"/>
      <c r="H301"/>
      <c r="I301"/>
      <c r="J301" s="294"/>
      <c r="K301" s="294"/>
      <c r="L301"/>
      <c r="M301"/>
      <c r="N301" s="294"/>
      <c r="O301" s="294"/>
      <c r="P301" s="294"/>
      <c r="Q301" s="294"/>
      <c r="R301" s="294"/>
      <c r="S301" s="296"/>
      <c r="T301" s="296"/>
      <c r="U301" s="296"/>
      <c r="V301" s="296"/>
      <c r="W301" s="296"/>
      <c r="X301" s="296"/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4"/>
      <c r="AI301"/>
      <c r="AJ301"/>
      <c r="AK301"/>
      <c r="AL301"/>
      <c r="AM301"/>
      <c r="AN301"/>
      <c r="AO301"/>
      <c r="AP301"/>
      <c r="AQ301"/>
      <c r="AR301"/>
    </row>
    <row r="302" spans="1:44" s="122" customFormat="1">
      <c r="A302"/>
      <c r="B302"/>
      <c r="C302" s="5"/>
      <c r="D302"/>
      <c r="E302" s="152"/>
      <c r="F302" s="5"/>
      <c r="G302"/>
      <c r="H302"/>
      <c r="I302"/>
      <c r="J302" s="294"/>
      <c r="K302" s="294"/>
      <c r="L302"/>
      <c r="M302"/>
      <c r="N302" s="294"/>
      <c r="O302" s="294"/>
      <c r="P302" s="294"/>
      <c r="Q302" s="294"/>
      <c r="R302" s="294"/>
      <c r="S302" s="296"/>
      <c r="T302" s="296"/>
      <c r="U302" s="296"/>
      <c r="V302" s="296"/>
      <c r="W302" s="296"/>
      <c r="X302" s="296"/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4"/>
      <c r="AI302"/>
      <c r="AJ302"/>
      <c r="AK302"/>
      <c r="AL302"/>
      <c r="AM302"/>
      <c r="AN302"/>
      <c r="AO302"/>
      <c r="AP302"/>
      <c r="AQ302"/>
      <c r="AR302"/>
    </row>
    <row r="303" spans="1:44" s="122" customFormat="1">
      <c r="A303"/>
      <c r="B303"/>
      <c r="C303" s="5"/>
      <c r="D303"/>
      <c r="E303" s="152"/>
      <c r="F303" s="5"/>
      <c r="G303"/>
      <c r="H303"/>
      <c r="I303"/>
      <c r="J303" s="294"/>
      <c r="K303" s="294"/>
      <c r="L303"/>
      <c r="M303"/>
      <c r="N303" s="294"/>
      <c r="O303" s="294"/>
      <c r="P303" s="294"/>
      <c r="Q303" s="294"/>
      <c r="R303" s="294"/>
      <c r="S303" s="296"/>
      <c r="T303" s="296"/>
      <c r="U303" s="296"/>
      <c r="V303" s="296"/>
      <c r="W303" s="296"/>
      <c r="X303" s="296"/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4"/>
      <c r="AI303"/>
      <c r="AJ303"/>
      <c r="AK303"/>
      <c r="AL303"/>
      <c r="AM303"/>
      <c r="AN303"/>
      <c r="AO303"/>
      <c r="AP303"/>
      <c r="AQ303"/>
      <c r="AR303"/>
    </row>
    <row r="304" spans="1:44" s="122" customFormat="1">
      <c r="A304"/>
      <c r="B304"/>
      <c r="C304" s="5"/>
      <c r="D304"/>
      <c r="E304" s="152"/>
      <c r="F304" s="5"/>
      <c r="G304"/>
      <c r="H304"/>
      <c r="I304"/>
      <c r="J304" s="294"/>
      <c r="K304" s="294"/>
      <c r="L304"/>
      <c r="M304"/>
      <c r="N304" s="294"/>
      <c r="O304" s="294"/>
      <c r="P304" s="294"/>
      <c r="Q304" s="294"/>
      <c r="R304" s="294"/>
      <c r="S304" s="296"/>
      <c r="T304" s="296"/>
      <c r="U304" s="296"/>
      <c r="V304" s="296"/>
      <c r="W304" s="296"/>
      <c r="X304" s="296"/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4"/>
      <c r="AI304"/>
      <c r="AJ304"/>
      <c r="AK304"/>
      <c r="AL304"/>
      <c r="AM304"/>
      <c r="AN304"/>
      <c r="AO304"/>
      <c r="AP304"/>
      <c r="AQ304"/>
      <c r="AR304"/>
    </row>
    <row r="305" spans="1:44" s="122" customFormat="1">
      <c r="A305"/>
      <c r="B305"/>
      <c r="C305" s="5"/>
      <c r="D305"/>
      <c r="E305" s="152"/>
      <c r="F305" s="5"/>
      <c r="G305"/>
      <c r="H305"/>
      <c r="I305"/>
      <c r="J305" s="294"/>
      <c r="K305" s="294"/>
      <c r="L305"/>
      <c r="M305"/>
      <c r="N305" s="294"/>
      <c r="O305" s="294"/>
      <c r="P305" s="294"/>
      <c r="Q305" s="294"/>
      <c r="R305" s="294"/>
      <c r="S305" s="296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4"/>
      <c r="AI305"/>
      <c r="AJ305"/>
      <c r="AK305"/>
      <c r="AL305"/>
      <c r="AM305"/>
      <c r="AN305"/>
      <c r="AO305"/>
      <c r="AP305"/>
      <c r="AQ305"/>
      <c r="AR305"/>
    </row>
    <row r="306" spans="1:44" s="122" customFormat="1">
      <c r="A306"/>
      <c r="B306"/>
      <c r="C306" s="5"/>
      <c r="D306"/>
      <c r="E306" s="152"/>
      <c r="F306" s="5"/>
      <c r="G306"/>
      <c r="H306"/>
      <c r="I306"/>
      <c r="J306" s="294"/>
      <c r="K306" s="294"/>
      <c r="L306"/>
      <c r="M306"/>
      <c r="N306" s="294"/>
      <c r="O306" s="294"/>
      <c r="P306" s="294"/>
      <c r="Q306" s="294"/>
      <c r="R306" s="294"/>
      <c r="S306" s="296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4"/>
      <c r="AI306"/>
      <c r="AJ306"/>
      <c r="AK306"/>
      <c r="AL306"/>
      <c r="AM306"/>
      <c r="AN306"/>
      <c r="AO306"/>
      <c r="AP306"/>
      <c r="AQ306"/>
      <c r="AR306"/>
    </row>
    <row r="307" spans="1:44" s="122" customFormat="1">
      <c r="A307"/>
      <c r="B307"/>
      <c r="C307" s="5"/>
      <c r="D307"/>
      <c r="E307" s="152"/>
      <c r="F307" s="5"/>
      <c r="G307"/>
      <c r="H307"/>
      <c r="I307"/>
      <c r="J307" s="294"/>
      <c r="K307" s="294"/>
      <c r="L307"/>
      <c r="M307"/>
      <c r="N307" s="294"/>
      <c r="O307" s="294"/>
      <c r="P307" s="294"/>
      <c r="Q307" s="294"/>
      <c r="R307" s="294"/>
      <c r="S307" s="296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4"/>
      <c r="AI307"/>
      <c r="AJ307"/>
      <c r="AK307"/>
      <c r="AL307"/>
      <c r="AM307"/>
      <c r="AN307"/>
      <c r="AO307"/>
      <c r="AP307"/>
      <c r="AQ307"/>
      <c r="AR307"/>
    </row>
    <row r="308" spans="1:44" s="122" customFormat="1">
      <c r="A308"/>
      <c r="B308"/>
      <c r="C308" s="5"/>
      <c r="D308"/>
      <c r="E308" s="152"/>
      <c r="F308" s="5"/>
      <c r="G308"/>
      <c r="H308"/>
      <c r="I308"/>
      <c r="J308" s="294"/>
      <c r="K308" s="294"/>
      <c r="L308"/>
      <c r="M308"/>
      <c r="N308" s="294"/>
      <c r="O308" s="294"/>
      <c r="P308" s="294"/>
      <c r="Q308" s="294"/>
      <c r="R308" s="294"/>
      <c r="S308" s="296"/>
      <c r="T308" s="296"/>
      <c r="U308" s="296"/>
      <c r="V308" s="296"/>
      <c r="W308" s="296"/>
      <c r="X308" s="296"/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4"/>
      <c r="AI308"/>
      <c r="AJ308"/>
      <c r="AK308"/>
      <c r="AL308"/>
      <c r="AM308"/>
      <c r="AN308"/>
      <c r="AO308"/>
      <c r="AP308"/>
      <c r="AQ308"/>
      <c r="AR308"/>
    </row>
    <row r="309" spans="1:44" s="122" customFormat="1">
      <c r="A309"/>
      <c r="B309"/>
      <c r="C309" s="5"/>
      <c r="D309"/>
      <c r="E309" s="152"/>
      <c r="F309" s="5"/>
      <c r="G309"/>
      <c r="H309"/>
      <c r="I309"/>
      <c r="J309" s="294"/>
      <c r="K309" s="294"/>
      <c r="L309"/>
      <c r="M309"/>
      <c r="N309" s="294"/>
      <c r="O309" s="294"/>
      <c r="P309" s="294"/>
      <c r="Q309" s="294"/>
      <c r="R309" s="294"/>
      <c r="S309" s="296"/>
      <c r="T309" s="296"/>
      <c r="U309" s="296"/>
      <c r="V309" s="296"/>
      <c r="W309" s="296"/>
      <c r="X309" s="296"/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4"/>
      <c r="AI309"/>
      <c r="AJ309"/>
      <c r="AK309"/>
      <c r="AL309"/>
      <c r="AM309"/>
      <c r="AN309"/>
      <c r="AO309"/>
      <c r="AP309"/>
      <c r="AQ309"/>
      <c r="AR309"/>
    </row>
    <row r="310" spans="1:44" s="122" customFormat="1">
      <c r="A310"/>
      <c r="B310"/>
      <c r="C310" s="5"/>
      <c r="D310"/>
      <c r="E310" s="152"/>
      <c r="F310" s="5"/>
      <c r="G310"/>
      <c r="H310"/>
      <c r="I310"/>
      <c r="J310" s="294"/>
      <c r="K310" s="294"/>
      <c r="L310"/>
      <c r="M310"/>
      <c r="N310" s="294"/>
      <c r="O310" s="294"/>
      <c r="P310" s="294"/>
      <c r="Q310" s="294"/>
      <c r="R310" s="294"/>
      <c r="S310" s="296"/>
      <c r="T310" s="296"/>
      <c r="U310" s="296"/>
      <c r="V310" s="296"/>
      <c r="W310" s="296"/>
      <c r="X310" s="296"/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4"/>
      <c r="AI310"/>
      <c r="AJ310"/>
      <c r="AK310"/>
      <c r="AL310"/>
      <c r="AM310"/>
      <c r="AN310"/>
      <c r="AO310"/>
      <c r="AP310"/>
      <c r="AQ310"/>
      <c r="AR310"/>
    </row>
    <row r="311" spans="1:44" s="122" customFormat="1">
      <c r="A311"/>
      <c r="B311"/>
      <c r="C311" s="5"/>
      <c r="D311"/>
      <c r="E311" s="152"/>
      <c r="F311" s="5"/>
      <c r="G311"/>
      <c r="H311"/>
      <c r="I311"/>
      <c r="J311" s="294"/>
      <c r="K311" s="294"/>
      <c r="L311"/>
      <c r="M311"/>
      <c r="N311" s="294"/>
      <c r="O311" s="294"/>
      <c r="P311" s="294"/>
      <c r="Q311" s="294"/>
      <c r="R311" s="294"/>
      <c r="S311" s="296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4"/>
      <c r="AI311"/>
      <c r="AJ311"/>
      <c r="AK311"/>
      <c r="AL311"/>
      <c r="AM311"/>
      <c r="AN311"/>
      <c r="AO311"/>
      <c r="AP311"/>
      <c r="AQ311"/>
      <c r="AR311"/>
    </row>
    <row r="312" spans="1:44" s="122" customFormat="1">
      <c r="A312"/>
      <c r="B312"/>
      <c r="C312" s="5"/>
      <c r="D312"/>
      <c r="E312" s="152"/>
      <c r="F312" s="5"/>
      <c r="G312"/>
      <c r="H312"/>
      <c r="I312"/>
      <c r="J312" s="294"/>
      <c r="K312" s="294"/>
      <c r="L312"/>
      <c r="M312"/>
      <c r="N312" s="294"/>
      <c r="O312" s="294"/>
      <c r="P312" s="294"/>
      <c r="Q312" s="294"/>
      <c r="R312" s="294"/>
      <c r="S312" s="296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4"/>
      <c r="AI312"/>
      <c r="AJ312"/>
      <c r="AK312"/>
      <c r="AL312"/>
      <c r="AM312"/>
      <c r="AN312"/>
      <c r="AO312"/>
      <c r="AP312"/>
      <c r="AQ312"/>
      <c r="AR312"/>
    </row>
    <row r="313" spans="1:44" s="122" customFormat="1">
      <c r="A313"/>
      <c r="B313"/>
      <c r="C313" s="5"/>
      <c r="D313"/>
      <c r="E313" s="152"/>
      <c r="F313" s="5"/>
      <c r="G313"/>
      <c r="H313"/>
      <c r="I313"/>
      <c r="J313" s="294"/>
      <c r="K313" s="294"/>
      <c r="L313"/>
      <c r="M313"/>
      <c r="N313" s="294"/>
      <c r="O313" s="294"/>
      <c r="P313" s="294"/>
      <c r="Q313" s="294"/>
      <c r="R313" s="294"/>
      <c r="S313" s="296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4"/>
      <c r="AI313"/>
      <c r="AJ313"/>
      <c r="AK313"/>
      <c r="AL313"/>
      <c r="AM313"/>
      <c r="AN313"/>
      <c r="AO313"/>
      <c r="AP313"/>
      <c r="AQ313"/>
      <c r="AR313"/>
    </row>
    <row r="314" spans="1:44" s="122" customFormat="1">
      <c r="A314"/>
      <c r="B314"/>
      <c r="C314" s="5"/>
      <c r="D314"/>
      <c r="E314" s="152"/>
      <c r="F314" s="5"/>
      <c r="G314"/>
      <c r="H314"/>
      <c r="I314"/>
      <c r="J314" s="294"/>
      <c r="K314" s="294"/>
      <c r="L314"/>
      <c r="M314"/>
      <c r="N314" s="294"/>
      <c r="O314" s="294"/>
      <c r="P314" s="294"/>
      <c r="Q314" s="294"/>
      <c r="R314" s="296"/>
      <c r="S314" s="296"/>
      <c r="T314" s="296"/>
      <c r="U314" s="296"/>
      <c r="V314" s="296"/>
      <c r="W314" s="296"/>
      <c r="X314" s="296"/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4"/>
      <c r="AI314"/>
      <c r="AJ314"/>
      <c r="AK314"/>
      <c r="AL314"/>
      <c r="AM314"/>
      <c r="AN314"/>
      <c r="AO314"/>
      <c r="AP314"/>
      <c r="AQ314"/>
      <c r="AR314"/>
    </row>
    <row r="315" spans="1:44" s="122" customFormat="1">
      <c r="A315"/>
      <c r="B315"/>
      <c r="C315" s="5"/>
      <c r="D315"/>
      <c r="E315" s="152"/>
      <c r="F315" s="5"/>
      <c r="G315"/>
      <c r="H315"/>
      <c r="I315"/>
      <c r="J315" s="294"/>
      <c r="K315" s="294"/>
      <c r="L315"/>
      <c r="M315"/>
      <c r="N315" s="294"/>
      <c r="O315" s="294"/>
      <c r="P315" s="294"/>
      <c r="Q315" s="294"/>
      <c r="R315" s="296"/>
      <c r="S315" s="296"/>
      <c r="T315" s="296"/>
      <c r="U315" s="296"/>
      <c r="V315" s="296"/>
      <c r="W315" s="296"/>
      <c r="X315" s="296"/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4"/>
      <c r="AI315"/>
      <c r="AJ315"/>
      <c r="AK315"/>
      <c r="AL315"/>
      <c r="AM315"/>
      <c r="AN315"/>
      <c r="AO315"/>
      <c r="AP315"/>
      <c r="AQ315"/>
      <c r="AR315"/>
    </row>
    <row r="316" spans="1:44" s="122" customFormat="1">
      <c r="A316"/>
      <c r="B316"/>
      <c r="C316" s="5"/>
      <c r="D316"/>
      <c r="E316" s="152"/>
      <c r="F316" s="5"/>
      <c r="G316"/>
      <c r="H316"/>
      <c r="I316"/>
      <c r="J316" s="294"/>
      <c r="K316" s="294"/>
      <c r="L316"/>
      <c r="M316"/>
      <c r="N316" s="294"/>
      <c r="O316" s="294"/>
      <c r="P316" s="294"/>
      <c r="Q316" s="294"/>
      <c r="R316" s="296"/>
      <c r="S316" s="296"/>
      <c r="T316" s="296"/>
      <c r="U316" s="296"/>
      <c r="V316" s="296"/>
      <c r="W316" s="296"/>
      <c r="X316" s="296"/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4"/>
      <c r="AI316"/>
      <c r="AJ316"/>
      <c r="AK316"/>
      <c r="AL316"/>
      <c r="AM316"/>
      <c r="AN316"/>
      <c r="AO316"/>
      <c r="AP316"/>
      <c r="AQ316"/>
      <c r="AR316"/>
    </row>
    <row r="317" spans="1:44" s="122" customFormat="1">
      <c r="A317"/>
      <c r="B317"/>
      <c r="C317" s="5"/>
      <c r="D317"/>
      <c r="E317" s="152"/>
      <c r="F317" s="5"/>
      <c r="G317"/>
      <c r="H317"/>
      <c r="I317"/>
      <c r="J317" s="294"/>
      <c r="K317" s="294"/>
      <c r="L317"/>
      <c r="M317"/>
      <c r="N317" s="294"/>
      <c r="O317" s="294"/>
      <c r="P317" s="294"/>
      <c r="Q317" s="294"/>
      <c r="R317" s="296"/>
      <c r="S317" s="296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4"/>
      <c r="AI317"/>
      <c r="AJ317"/>
      <c r="AK317"/>
      <c r="AL317"/>
      <c r="AM317"/>
      <c r="AN317"/>
      <c r="AO317"/>
      <c r="AP317"/>
      <c r="AQ317"/>
      <c r="AR317"/>
    </row>
    <row r="318" spans="1:44" s="122" customFormat="1">
      <c r="A318"/>
      <c r="B318"/>
      <c r="C318" s="5"/>
      <c r="D318"/>
      <c r="E318" s="152"/>
      <c r="F318" s="5"/>
      <c r="G318"/>
      <c r="H318"/>
      <c r="I318"/>
      <c r="J318" s="294"/>
      <c r="K318" s="294"/>
      <c r="L318"/>
      <c r="M318"/>
      <c r="N318" s="294"/>
      <c r="O318" s="294"/>
      <c r="P318" s="294"/>
      <c r="Q318" s="294"/>
      <c r="R318" s="296"/>
      <c r="S318" s="296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4"/>
      <c r="AI318"/>
      <c r="AJ318"/>
      <c r="AK318"/>
      <c r="AL318"/>
      <c r="AM318"/>
      <c r="AN318"/>
      <c r="AO318"/>
      <c r="AP318"/>
      <c r="AQ318"/>
      <c r="AR318"/>
    </row>
    <row r="319" spans="1:44" s="122" customFormat="1">
      <c r="A319"/>
      <c r="B319"/>
      <c r="C319" s="5"/>
      <c r="D319"/>
      <c r="E319" s="152"/>
      <c r="F319" s="5"/>
      <c r="G319"/>
      <c r="H319"/>
      <c r="I319"/>
      <c r="J319" s="294"/>
      <c r="K319" s="294"/>
      <c r="L319"/>
      <c r="M319"/>
      <c r="N319" s="294"/>
      <c r="O319" s="294"/>
      <c r="P319" s="294"/>
      <c r="Q319" s="294"/>
      <c r="R319" s="296"/>
      <c r="S319" s="296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4"/>
      <c r="AI319"/>
      <c r="AJ319"/>
      <c r="AK319"/>
      <c r="AL319"/>
      <c r="AM319"/>
      <c r="AN319"/>
      <c r="AO319"/>
      <c r="AP319"/>
      <c r="AQ319"/>
      <c r="AR319"/>
    </row>
    <row r="320" spans="1:44" s="122" customFormat="1">
      <c r="A320"/>
      <c r="B320"/>
      <c r="C320" s="5"/>
      <c r="D320"/>
      <c r="E320" s="152"/>
      <c r="F320" s="5"/>
      <c r="G320"/>
      <c r="H320"/>
      <c r="I320"/>
      <c r="J320" s="294"/>
      <c r="K320" s="294"/>
      <c r="L320"/>
      <c r="M320"/>
      <c r="N320" s="294"/>
      <c r="O320" s="294"/>
      <c r="P320" s="294"/>
      <c r="Q320" s="294"/>
      <c r="R320" s="296"/>
      <c r="S320" s="296"/>
      <c r="T320" s="296"/>
      <c r="U320" s="296"/>
      <c r="V320" s="296"/>
      <c r="W320" s="296"/>
      <c r="X320" s="296"/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4"/>
      <c r="AI320"/>
      <c r="AJ320"/>
      <c r="AK320"/>
      <c r="AL320"/>
      <c r="AM320"/>
      <c r="AN320"/>
      <c r="AO320"/>
      <c r="AP320"/>
      <c r="AQ320"/>
      <c r="AR320"/>
    </row>
    <row r="321" spans="1:44" s="122" customFormat="1">
      <c r="A321"/>
      <c r="B321"/>
      <c r="C321" s="5"/>
      <c r="D321"/>
      <c r="E321" s="152"/>
      <c r="F321" s="5"/>
      <c r="G321"/>
      <c r="H321"/>
      <c r="I321"/>
      <c r="J321" s="294"/>
      <c r="K321" s="294"/>
      <c r="L321"/>
      <c r="M321"/>
      <c r="N321" s="294"/>
      <c r="O321" s="294"/>
      <c r="P321" s="294"/>
      <c r="Q321" s="294"/>
      <c r="R321" s="296"/>
      <c r="S321" s="296"/>
      <c r="T321" s="296"/>
      <c r="U321" s="296"/>
      <c r="V321" s="296"/>
      <c r="W321" s="296"/>
      <c r="X321" s="296"/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4"/>
      <c r="AI321"/>
      <c r="AJ321"/>
      <c r="AK321"/>
      <c r="AL321"/>
      <c r="AM321"/>
      <c r="AN321"/>
      <c r="AO321"/>
      <c r="AP321"/>
      <c r="AQ321"/>
      <c r="AR321"/>
    </row>
    <row r="322" spans="1:44" s="122" customFormat="1">
      <c r="A322"/>
      <c r="B322"/>
      <c r="C322" s="5"/>
      <c r="D322"/>
      <c r="E322" s="152"/>
      <c r="F322" s="5"/>
      <c r="G322"/>
      <c r="H322"/>
      <c r="I322"/>
      <c r="J322" s="294"/>
      <c r="K322" s="294"/>
      <c r="L322"/>
      <c r="M322"/>
      <c r="N322" s="294"/>
      <c r="O322" s="294"/>
      <c r="P322" s="294"/>
      <c r="Q322" s="294"/>
      <c r="R322" s="296"/>
      <c r="S322" s="296"/>
      <c r="T322" s="296"/>
      <c r="U322" s="296"/>
      <c r="V322" s="296"/>
      <c r="W322" s="296"/>
      <c r="X322" s="296"/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4"/>
      <c r="AI322"/>
      <c r="AJ322"/>
      <c r="AK322"/>
      <c r="AL322"/>
      <c r="AM322"/>
      <c r="AN322"/>
      <c r="AO322"/>
      <c r="AP322"/>
      <c r="AQ322"/>
      <c r="AR322"/>
    </row>
    <row r="323" spans="1:44" s="122" customFormat="1">
      <c r="A323"/>
      <c r="B323"/>
      <c r="C323" s="5"/>
      <c r="D323"/>
      <c r="E323" s="152"/>
      <c r="F323" s="5"/>
      <c r="G323"/>
      <c r="H323"/>
      <c r="I323"/>
      <c r="J323" s="294"/>
      <c r="K323" s="294"/>
      <c r="L323"/>
      <c r="M323"/>
      <c r="N323" s="294"/>
      <c r="O323" s="294"/>
      <c r="P323" s="294"/>
      <c r="Q323" s="294"/>
      <c r="R323" s="296"/>
      <c r="S323" s="296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4"/>
      <c r="AI323"/>
      <c r="AJ323"/>
      <c r="AK323"/>
      <c r="AL323"/>
      <c r="AM323"/>
      <c r="AN323"/>
      <c r="AO323"/>
      <c r="AP323"/>
      <c r="AQ323"/>
      <c r="AR323"/>
    </row>
    <row r="324" spans="1:44" s="122" customFormat="1">
      <c r="A324"/>
      <c r="B324"/>
      <c r="C324" s="5"/>
      <c r="D324"/>
      <c r="E324" s="152"/>
      <c r="F324" s="5"/>
      <c r="G324"/>
      <c r="H324"/>
      <c r="I324"/>
      <c r="J324" s="294"/>
      <c r="K324" s="294"/>
      <c r="L324"/>
      <c r="M324"/>
      <c r="N324" s="294"/>
      <c r="O324" s="294"/>
      <c r="P324" s="294"/>
      <c r="Q324" s="294"/>
      <c r="R324" s="296"/>
      <c r="S324" s="296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4"/>
      <c r="AI324"/>
      <c r="AJ324"/>
      <c r="AK324"/>
      <c r="AL324"/>
      <c r="AM324"/>
      <c r="AN324"/>
      <c r="AO324"/>
      <c r="AP324"/>
      <c r="AQ324"/>
      <c r="AR324"/>
    </row>
    <row r="325" spans="1:44" s="122" customFormat="1">
      <c r="A325"/>
      <c r="B325"/>
      <c r="C325" s="5"/>
      <c r="D325"/>
      <c r="E325" s="152"/>
      <c r="F325" s="5"/>
      <c r="G325"/>
      <c r="H325"/>
      <c r="I325"/>
      <c r="J325" s="294"/>
      <c r="K325" s="294"/>
      <c r="L325"/>
      <c r="M325"/>
      <c r="N325" s="294"/>
      <c r="O325" s="294"/>
      <c r="P325" s="294"/>
      <c r="Q325" s="294"/>
      <c r="R325" s="296"/>
      <c r="S325" s="296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4"/>
      <c r="AI325"/>
      <c r="AJ325"/>
      <c r="AK325"/>
      <c r="AL325"/>
      <c r="AM325"/>
      <c r="AN325"/>
      <c r="AO325"/>
      <c r="AP325"/>
      <c r="AQ325"/>
      <c r="AR325"/>
    </row>
    <row r="326" spans="1:44" s="122" customFormat="1">
      <c r="A326"/>
      <c r="B326"/>
      <c r="C326" s="5"/>
      <c r="D326"/>
      <c r="E326" s="152"/>
      <c r="F326" s="5"/>
      <c r="G326"/>
      <c r="H326"/>
      <c r="I326"/>
      <c r="J326" s="294"/>
      <c r="K326" s="294"/>
      <c r="L326"/>
      <c r="M326"/>
      <c r="N326" s="294"/>
      <c r="O326" s="294"/>
      <c r="P326" s="294"/>
      <c r="Q326" s="294"/>
      <c r="R326" s="296"/>
      <c r="S326" s="296"/>
      <c r="T326" s="296"/>
      <c r="U326" s="296"/>
      <c r="V326" s="296"/>
      <c r="W326" s="296"/>
      <c r="X326" s="296"/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4"/>
      <c r="AI326"/>
      <c r="AJ326"/>
      <c r="AK326"/>
      <c r="AL326"/>
      <c r="AM326"/>
      <c r="AN326"/>
      <c r="AO326"/>
      <c r="AP326"/>
      <c r="AQ326"/>
      <c r="AR326"/>
    </row>
    <row r="327" spans="1:44" s="122" customFormat="1">
      <c r="A327"/>
      <c r="B327"/>
      <c r="C327" s="5"/>
      <c r="D327"/>
      <c r="E327" s="152"/>
      <c r="F327" s="5"/>
      <c r="G327"/>
      <c r="H327"/>
      <c r="I327"/>
      <c r="J327" s="294"/>
      <c r="K327" s="294"/>
      <c r="L327"/>
      <c r="M327"/>
      <c r="N327" s="294"/>
      <c r="O327" s="294"/>
      <c r="P327" s="294"/>
      <c r="Q327" s="294"/>
      <c r="R327" s="296"/>
      <c r="S327" s="296"/>
      <c r="T327" s="296"/>
      <c r="U327" s="296"/>
      <c r="V327" s="296"/>
      <c r="W327" s="296"/>
      <c r="X327" s="296"/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4"/>
      <c r="AI327"/>
      <c r="AJ327"/>
      <c r="AK327"/>
      <c r="AL327"/>
      <c r="AM327"/>
      <c r="AN327"/>
      <c r="AO327"/>
      <c r="AP327"/>
      <c r="AQ327"/>
      <c r="AR327"/>
    </row>
    <row r="328" spans="1:44" s="122" customFormat="1">
      <c r="A328"/>
      <c r="B328"/>
      <c r="C328" s="5"/>
      <c r="D328"/>
      <c r="E328" s="152"/>
      <c r="F328" s="5"/>
      <c r="G328"/>
      <c r="H328"/>
      <c r="I328"/>
      <c r="J328" s="294"/>
      <c r="K328" s="294"/>
      <c r="L328"/>
      <c r="M328"/>
      <c r="N328" s="294"/>
      <c r="O328" s="294"/>
      <c r="P328" s="294"/>
      <c r="Q328" s="294"/>
      <c r="R328" s="296"/>
      <c r="S328" s="296"/>
      <c r="T328" s="296"/>
      <c r="U328" s="296"/>
      <c r="V328" s="296"/>
      <c r="W328" s="296"/>
      <c r="X328" s="296"/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4"/>
      <c r="AI328"/>
      <c r="AJ328"/>
      <c r="AK328"/>
      <c r="AL328"/>
      <c r="AM328"/>
      <c r="AN328"/>
      <c r="AO328"/>
      <c r="AP328"/>
      <c r="AQ328"/>
      <c r="AR328"/>
    </row>
    <row r="329" spans="1:44" s="122" customFormat="1">
      <c r="A329"/>
      <c r="B329"/>
      <c r="C329" s="5"/>
      <c r="D329"/>
      <c r="E329" s="152"/>
      <c r="F329" s="5"/>
      <c r="G329"/>
      <c r="H329"/>
      <c r="I329"/>
      <c r="J329" s="294"/>
      <c r="K329" s="294"/>
      <c r="L329"/>
      <c r="M329"/>
      <c r="N329" s="294"/>
      <c r="O329" s="294"/>
      <c r="P329" s="294"/>
      <c r="Q329" s="294"/>
      <c r="R329" s="296"/>
      <c r="S329" s="296"/>
      <c r="T329" s="296"/>
      <c r="U329" s="296"/>
      <c r="V329" s="296"/>
      <c r="W329" s="296"/>
      <c r="X329" s="296"/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4"/>
      <c r="AI329"/>
      <c r="AJ329"/>
      <c r="AK329"/>
      <c r="AL329"/>
      <c r="AM329"/>
      <c r="AN329"/>
      <c r="AO329"/>
      <c r="AP329"/>
      <c r="AQ329"/>
      <c r="AR329"/>
    </row>
    <row r="330" spans="1:44" s="122" customFormat="1">
      <c r="A330"/>
      <c r="B330"/>
      <c r="C330" s="5"/>
      <c r="D330"/>
      <c r="E330" s="152"/>
      <c r="F330" s="5"/>
      <c r="G330"/>
      <c r="H330"/>
      <c r="I330"/>
      <c r="J330" s="294"/>
      <c r="K330" s="294"/>
      <c r="L330"/>
      <c r="M330"/>
      <c r="N330" s="294"/>
      <c r="O330" s="294"/>
      <c r="P330" s="294"/>
      <c r="Q330" s="294"/>
      <c r="R330" s="296"/>
      <c r="S330" s="296"/>
      <c r="T330" s="296"/>
      <c r="U330" s="296"/>
      <c r="V330" s="296"/>
      <c r="W330" s="296"/>
      <c r="X330" s="296"/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4"/>
      <c r="AI330"/>
      <c r="AJ330"/>
      <c r="AK330"/>
      <c r="AL330"/>
      <c r="AM330"/>
      <c r="AN330"/>
      <c r="AO330"/>
      <c r="AP330"/>
      <c r="AQ330"/>
      <c r="AR330"/>
    </row>
    <row r="331" spans="1:44" s="122" customFormat="1">
      <c r="A331"/>
      <c r="B331"/>
      <c r="C331" s="5"/>
      <c r="D331"/>
      <c r="E331" s="152"/>
      <c r="F331" s="5"/>
      <c r="G331"/>
      <c r="H331"/>
      <c r="I331"/>
      <c r="J331" s="294"/>
      <c r="K331" s="294"/>
      <c r="L331"/>
      <c r="M331"/>
      <c r="N331" s="294"/>
      <c r="O331" s="294"/>
      <c r="P331" s="294"/>
      <c r="Q331" s="294"/>
      <c r="R331" s="296"/>
      <c r="S331" s="296"/>
      <c r="T331" s="296"/>
      <c r="U331" s="296"/>
      <c r="V331" s="296"/>
      <c r="W331" s="296"/>
      <c r="X331" s="296"/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4"/>
      <c r="AI331"/>
      <c r="AJ331"/>
      <c r="AK331"/>
      <c r="AL331"/>
      <c r="AM331"/>
      <c r="AN331"/>
      <c r="AO331"/>
      <c r="AP331"/>
      <c r="AQ331"/>
      <c r="AR331"/>
    </row>
    <row r="332" spans="1:44" s="122" customFormat="1">
      <c r="A332"/>
      <c r="B332"/>
      <c r="C332" s="5"/>
      <c r="D332"/>
      <c r="E332" s="152"/>
      <c r="F332" s="5"/>
      <c r="G332"/>
      <c r="H332"/>
      <c r="I332"/>
      <c r="J332" s="294"/>
      <c r="K332" s="294"/>
      <c r="L332"/>
      <c r="M332"/>
      <c r="N332" s="294"/>
      <c r="O332" s="294"/>
      <c r="P332" s="294"/>
      <c r="Q332" s="294"/>
      <c r="R332" s="296"/>
      <c r="S332" s="296"/>
      <c r="T332" s="296"/>
      <c r="U332" s="296"/>
      <c r="V332" s="296"/>
      <c r="W332" s="296"/>
      <c r="X332" s="296"/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4"/>
      <c r="AI332"/>
      <c r="AJ332"/>
      <c r="AK332"/>
      <c r="AL332"/>
      <c r="AM332"/>
      <c r="AN332"/>
      <c r="AO332"/>
      <c r="AP332"/>
      <c r="AQ332"/>
      <c r="AR332"/>
    </row>
    <row r="333" spans="1:44" s="122" customFormat="1">
      <c r="A333"/>
      <c r="B333"/>
      <c r="C333" s="5"/>
      <c r="D333"/>
      <c r="E333" s="152"/>
      <c r="F333" s="5"/>
      <c r="G333"/>
      <c r="H333"/>
      <c r="I333"/>
      <c r="J333" s="294"/>
      <c r="K333" s="294"/>
      <c r="L333"/>
      <c r="M333"/>
      <c r="N333" s="294"/>
      <c r="O333" s="294"/>
      <c r="P333" s="294"/>
      <c r="Q333" s="294"/>
      <c r="R333" s="296"/>
      <c r="S333" s="296"/>
      <c r="T333" s="296"/>
      <c r="U333" s="296"/>
      <c r="V333" s="296"/>
      <c r="W333" s="296"/>
      <c r="X333" s="296"/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4"/>
      <c r="AI333"/>
      <c r="AJ333"/>
      <c r="AK333"/>
      <c r="AL333"/>
      <c r="AM333"/>
      <c r="AN333"/>
      <c r="AO333"/>
      <c r="AP333"/>
      <c r="AQ333"/>
      <c r="AR333"/>
    </row>
    <row r="334" spans="1:44" s="122" customFormat="1">
      <c r="A334"/>
      <c r="B334"/>
      <c r="C334" s="5"/>
      <c r="D334"/>
      <c r="E334" s="152"/>
      <c r="F334" s="5"/>
      <c r="G334"/>
      <c r="H334"/>
      <c r="I334"/>
      <c r="J334" s="294"/>
      <c r="K334" s="294"/>
      <c r="L334"/>
      <c r="M334"/>
      <c r="N334" s="294"/>
      <c r="O334" s="294"/>
      <c r="P334" s="294"/>
      <c r="Q334" s="294"/>
      <c r="R334" s="296"/>
      <c r="S334" s="296"/>
      <c r="T334" s="296"/>
      <c r="U334" s="296"/>
      <c r="V334" s="296"/>
      <c r="W334" s="296"/>
      <c r="X334" s="296"/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4"/>
      <c r="AI334"/>
      <c r="AJ334"/>
      <c r="AK334"/>
      <c r="AL334"/>
      <c r="AM334"/>
      <c r="AN334"/>
      <c r="AO334"/>
      <c r="AP334"/>
      <c r="AQ334"/>
      <c r="AR334"/>
    </row>
    <row r="335" spans="1:44" s="122" customFormat="1">
      <c r="A335"/>
      <c r="B335"/>
      <c r="C335" s="5"/>
      <c r="D335"/>
      <c r="E335" s="152"/>
      <c r="F335" s="5"/>
      <c r="G335"/>
      <c r="H335"/>
      <c r="I335"/>
      <c r="J335" s="294"/>
      <c r="K335" s="294"/>
      <c r="L335"/>
      <c r="M335"/>
      <c r="N335" s="294"/>
      <c r="O335" s="294"/>
      <c r="P335" s="294"/>
      <c r="Q335" s="294"/>
      <c r="R335" s="296"/>
      <c r="S335" s="296"/>
      <c r="T335" s="296"/>
      <c r="U335" s="296"/>
      <c r="V335" s="296"/>
      <c r="W335" s="296"/>
      <c r="X335" s="296"/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4"/>
      <c r="AI335"/>
      <c r="AJ335"/>
      <c r="AK335"/>
      <c r="AL335"/>
      <c r="AM335"/>
      <c r="AN335"/>
      <c r="AO335"/>
      <c r="AP335"/>
      <c r="AQ335"/>
      <c r="AR335"/>
    </row>
    <row r="336" spans="1:44" s="122" customFormat="1">
      <c r="A336"/>
      <c r="B336"/>
      <c r="C336" s="5"/>
      <c r="D336"/>
      <c r="E336" s="152"/>
      <c r="F336" s="5"/>
      <c r="G336"/>
      <c r="H336"/>
      <c r="I336"/>
      <c r="J336" s="294"/>
      <c r="K336" s="294"/>
      <c r="L336"/>
      <c r="M336"/>
      <c r="N336" s="294"/>
      <c r="O336" s="294"/>
      <c r="P336" s="294"/>
      <c r="Q336" s="294"/>
      <c r="R336" s="296"/>
      <c r="S336" s="296"/>
      <c r="T336" s="296"/>
      <c r="U336" s="296"/>
      <c r="V336" s="296"/>
      <c r="W336" s="296"/>
      <c r="X336" s="296"/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4"/>
      <c r="AI336"/>
      <c r="AJ336"/>
      <c r="AK336"/>
      <c r="AL336"/>
      <c r="AM336"/>
      <c r="AN336"/>
      <c r="AO336"/>
      <c r="AP336"/>
      <c r="AQ336"/>
      <c r="AR336"/>
    </row>
    <row r="337" spans="1:44" s="122" customFormat="1">
      <c r="A337"/>
      <c r="B337"/>
      <c r="C337" s="5"/>
      <c r="D337"/>
      <c r="E337" s="152"/>
      <c r="F337" s="5"/>
      <c r="G337"/>
      <c r="H337"/>
      <c r="I337"/>
      <c r="J337" s="294"/>
      <c r="K337" s="294"/>
      <c r="L337"/>
      <c r="M337"/>
      <c r="N337" s="294"/>
      <c r="O337" s="294"/>
      <c r="P337" s="294"/>
      <c r="Q337" s="294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4"/>
      <c r="AI337"/>
      <c r="AJ337"/>
      <c r="AK337"/>
      <c r="AL337"/>
      <c r="AM337"/>
      <c r="AN337"/>
      <c r="AO337"/>
      <c r="AP337"/>
      <c r="AQ337"/>
      <c r="AR337"/>
    </row>
    <row r="338" spans="1:44" s="122" customFormat="1">
      <c r="A338"/>
      <c r="B338"/>
      <c r="C338" s="5"/>
      <c r="D338"/>
      <c r="E338" s="152"/>
      <c r="F338" s="5"/>
      <c r="G338"/>
      <c r="H338"/>
      <c r="I338"/>
      <c r="J338" s="294"/>
      <c r="K338" s="294"/>
      <c r="L338"/>
      <c r="M338"/>
      <c r="N338" s="294"/>
      <c r="O338" s="294"/>
      <c r="P338" s="294"/>
      <c r="Q338" s="294"/>
      <c r="R338" s="296"/>
      <c r="S338" s="296"/>
      <c r="T338" s="296"/>
      <c r="U338" s="296"/>
      <c r="V338" s="296"/>
      <c r="W338" s="296"/>
      <c r="X338" s="296"/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4"/>
      <c r="AI338"/>
      <c r="AJ338"/>
      <c r="AK338"/>
      <c r="AL338"/>
      <c r="AM338"/>
      <c r="AN338"/>
      <c r="AO338"/>
      <c r="AP338"/>
      <c r="AQ338"/>
      <c r="AR338"/>
    </row>
    <row r="339" spans="1:44" s="122" customFormat="1">
      <c r="A339"/>
      <c r="B339"/>
      <c r="C339" s="5"/>
      <c r="D339"/>
      <c r="E339" s="152"/>
      <c r="F339" s="5"/>
      <c r="G339"/>
      <c r="H339"/>
      <c r="I339"/>
      <c r="J339" s="294"/>
      <c r="K339" s="294"/>
      <c r="L339"/>
      <c r="M339"/>
      <c r="N339" s="294"/>
      <c r="O339" s="294"/>
      <c r="P339" s="294"/>
      <c r="Q339" s="294"/>
      <c r="R339" s="296"/>
      <c r="S339" s="296"/>
      <c r="T339" s="296"/>
      <c r="U339" s="296"/>
      <c r="V339" s="296"/>
      <c r="W339" s="296"/>
      <c r="X339" s="296"/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4"/>
      <c r="AI339"/>
      <c r="AJ339"/>
      <c r="AK339"/>
      <c r="AL339"/>
      <c r="AM339"/>
      <c r="AN339"/>
      <c r="AO339"/>
      <c r="AP339"/>
      <c r="AQ339"/>
      <c r="AR339"/>
    </row>
    <row r="340" spans="1:44" s="122" customFormat="1">
      <c r="A340"/>
      <c r="B340"/>
      <c r="C340" s="5"/>
      <c r="D340"/>
      <c r="E340" s="152"/>
      <c r="F340" s="5"/>
      <c r="G340"/>
      <c r="H340"/>
      <c r="I340"/>
      <c r="J340" s="294"/>
      <c r="K340" s="294"/>
      <c r="L340"/>
      <c r="M340"/>
      <c r="N340" s="294"/>
      <c r="O340" s="294"/>
      <c r="P340" s="294"/>
      <c r="Q340" s="294"/>
      <c r="R340" s="296"/>
      <c r="S340" s="296"/>
      <c r="T340" s="296"/>
      <c r="U340" s="296"/>
      <c r="V340" s="296"/>
      <c r="W340" s="296"/>
      <c r="X340" s="296"/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4"/>
      <c r="AI340"/>
      <c r="AJ340"/>
      <c r="AK340"/>
      <c r="AL340"/>
      <c r="AM340"/>
      <c r="AN340"/>
      <c r="AO340"/>
      <c r="AP340"/>
      <c r="AQ340"/>
      <c r="AR340"/>
    </row>
    <row r="341" spans="1:44" s="122" customFormat="1">
      <c r="A341"/>
      <c r="B341"/>
      <c r="C341" s="5"/>
      <c r="D341"/>
      <c r="E341" s="152"/>
      <c r="F341" s="5"/>
      <c r="G341"/>
      <c r="H341"/>
      <c r="I341"/>
      <c r="J341" s="294"/>
      <c r="K341" s="294"/>
      <c r="L341"/>
      <c r="M341"/>
      <c r="N341" s="294"/>
      <c r="O341" s="294"/>
      <c r="P341" s="294"/>
      <c r="Q341" s="294"/>
      <c r="R341" s="296"/>
      <c r="S341" s="296"/>
      <c r="T341" s="296"/>
      <c r="U341" s="296"/>
      <c r="V341" s="296"/>
      <c r="W341" s="296"/>
      <c r="X341" s="296"/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4"/>
      <c r="AI341"/>
      <c r="AJ341"/>
      <c r="AK341"/>
      <c r="AL341"/>
      <c r="AM341"/>
      <c r="AN341"/>
      <c r="AO341"/>
      <c r="AP341"/>
      <c r="AQ341"/>
      <c r="AR341"/>
    </row>
    <row r="342" spans="1:44" s="122" customFormat="1">
      <c r="A342"/>
      <c r="B342"/>
      <c r="C342" s="5"/>
      <c r="D342"/>
      <c r="E342" s="152"/>
      <c r="F342" s="5"/>
      <c r="G342"/>
      <c r="H342"/>
      <c r="I342"/>
      <c r="J342" s="294"/>
      <c r="K342" s="294"/>
      <c r="L342"/>
      <c r="M342"/>
      <c r="N342" s="294"/>
      <c r="O342" s="294"/>
      <c r="P342" s="294"/>
      <c r="Q342" s="294"/>
      <c r="R342" s="296"/>
      <c r="S342" s="296"/>
      <c r="T342" s="296"/>
      <c r="U342" s="296"/>
      <c r="V342" s="296"/>
      <c r="W342" s="296"/>
      <c r="X342" s="296"/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4"/>
      <c r="AI342"/>
      <c r="AJ342"/>
      <c r="AK342"/>
      <c r="AL342"/>
      <c r="AM342"/>
      <c r="AN342"/>
      <c r="AO342"/>
      <c r="AP342"/>
      <c r="AQ342"/>
      <c r="AR342"/>
    </row>
    <row r="343" spans="1:44" s="122" customFormat="1">
      <c r="A343"/>
      <c r="B343"/>
      <c r="C343" s="5"/>
      <c r="D343"/>
      <c r="E343" s="152"/>
      <c r="F343" s="5"/>
      <c r="G343"/>
      <c r="H343"/>
      <c r="I343"/>
      <c r="J343" s="294"/>
      <c r="K343" s="294"/>
      <c r="L343"/>
      <c r="M343"/>
      <c r="N343" s="294"/>
      <c r="O343" s="294"/>
      <c r="P343" s="294"/>
      <c r="Q343" s="294"/>
      <c r="R343" s="296"/>
      <c r="S343" s="296"/>
      <c r="T343" s="296"/>
      <c r="U343" s="296"/>
      <c r="V343" s="296"/>
      <c r="W343" s="296"/>
      <c r="X343" s="296"/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4"/>
      <c r="AI343"/>
      <c r="AJ343"/>
      <c r="AK343"/>
      <c r="AL343"/>
      <c r="AM343"/>
      <c r="AN343"/>
      <c r="AO343"/>
      <c r="AP343"/>
      <c r="AQ343"/>
      <c r="AR343"/>
    </row>
    <row r="344" spans="1:44" s="122" customFormat="1">
      <c r="A344"/>
      <c r="B344"/>
      <c r="C344" s="5"/>
      <c r="D344"/>
      <c r="E344" s="152"/>
      <c r="F344" s="5"/>
      <c r="G344"/>
      <c r="H344"/>
      <c r="I344"/>
      <c r="J344" s="294"/>
      <c r="K344" s="294"/>
      <c r="L344"/>
      <c r="M344"/>
      <c r="N344" s="294"/>
      <c r="O344" s="294"/>
      <c r="P344" s="294"/>
      <c r="Q344" s="294"/>
      <c r="R344" s="296"/>
      <c r="S344" s="296"/>
      <c r="T344" s="296"/>
      <c r="U344" s="296"/>
      <c r="V344" s="296"/>
      <c r="W344" s="296"/>
      <c r="X344" s="296"/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4"/>
      <c r="AI344"/>
      <c r="AJ344"/>
      <c r="AK344"/>
      <c r="AL344"/>
      <c r="AM344"/>
      <c r="AN344"/>
      <c r="AO344"/>
      <c r="AP344"/>
      <c r="AQ344"/>
      <c r="AR344"/>
    </row>
    <row r="345" spans="1:44" s="122" customFormat="1">
      <c r="A345"/>
      <c r="B345"/>
      <c r="C345" s="5"/>
      <c r="D345"/>
      <c r="E345" s="152"/>
      <c r="F345" s="5"/>
      <c r="G345"/>
      <c r="H345"/>
      <c r="I345"/>
      <c r="J345" s="294"/>
      <c r="K345" s="294"/>
      <c r="L345"/>
      <c r="M345"/>
      <c r="N345" s="294"/>
      <c r="O345" s="294"/>
      <c r="P345" s="294"/>
      <c r="Q345" s="294"/>
      <c r="R345" s="296"/>
      <c r="S345" s="296"/>
      <c r="T345" s="296"/>
      <c r="U345" s="296"/>
      <c r="V345" s="296"/>
      <c r="W345" s="296"/>
      <c r="X345" s="296"/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4"/>
      <c r="AI345"/>
      <c r="AJ345"/>
      <c r="AK345"/>
      <c r="AL345"/>
      <c r="AM345"/>
      <c r="AN345"/>
      <c r="AO345"/>
      <c r="AP345"/>
      <c r="AQ345"/>
      <c r="AR345"/>
    </row>
    <row r="346" spans="1:44" s="122" customFormat="1">
      <c r="A346"/>
      <c r="B346"/>
      <c r="C346" s="5"/>
      <c r="D346"/>
      <c r="E346" s="152"/>
      <c r="F346" s="5"/>
      <c r="G346"/>
      <c r="H346"/>
      <c r="I346"/>
      <c r="J346" s="294"/>
      <c r="K346" s="294"/>
      <c r="L346"/>
      <c r="M346"/>
      <c r="N346" s="294"/>
      <c r="O346" s="294"/>
      <c r="P346" s="294"/>
      <c r="Q346" s="294"/>
      <c r="R346" s="296"/>
      <c r="S346" s="296"/>
      <c r="T346" s="296"/>
      <c r="U346" s="296"/>
      <c r="V346" s="296"/>
      <c r="W346" s="296"/>
      <c r="X346" s="296"/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4"/>
      <c r="AI346"/>
      <c r="AJ346"/>
      <c r="AK346"/>
      <c r="AL346"/>
      <c r="AM346"/>
      <c r="AN346"/>
      <c r="AO346"/>
      <c r="AP346"/>
      <c r="AQ346"/>
      <c r="AR346"/>
    </row>
    <row r="347" spans="1:44" s="122" customFormat="1">
      <c r="A347"/>
      <c r="B347"/>
      <c r="C347" s="5"/>
      <c r="D347"/>
      <c r="E347" s="152"/>
      <c r="F347" s="5"/>
      <c r="G347"/>
      <c r="H347"/>
      <c r="I347"/>
      <c r="J347" s="294"/>
      <c r="K347" s="294"/>
      <c r="L347"/>
      <c r="M347"/>
      <c r="N347" s="294"/>
      <c r="O347" s="294"/>
      <c r="P347" s="294"/>
      <c r="Q347" s="294"/>
      <c r="R347" s="296"/>
      <c r="S347" s="296"/>
      <c r="T347" s="296"/>
      <c r="U347" s="296"/>
      <c r="V347" s="296"/>
      <c r="W347" s="296"/>
      <c r="X347" s="296"/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4"/>
      <c r="AI347"/>
      <c r="AJ347"/>
      <c r="AK347"/>
      <c r="AL347"/>
      <c r="AM347"/>
      <c r="AN347"/>
      <c r="AO347"/>
      <c r="AP347"/>
      <c r="AQ347"/>
      <c r="AR347"/>
    </row>
    <row r="348" spans="1:44" s="122" customFormat="1">
      <c r="A348"/>
      <c r="B348"/>
      <c r="C348" s="5"/>
      <c r="D348"/>
      <c r="E348" s="152"/>
      <c r="F348" s="5"/>
      <c r="G348"/>
      <c r="H348"/>
      <c r="I348"/>
      <c r="J348" s="294"/>
      <c r="K348" s="294"/>
      <c r="L348"/>
      <c r="M348"/>
      <c r="N348" s="294"/>
      <c r="O348" s="294"/>
      <c r="P348" s="294"/>
      <c r="Q348" s="294"/>
      <c r="R348" s="296"/>
      <c r="S348" s="296"/>
      <c r="T348" s="296"/>
      <c r="U348" s="296"/>
      <c r="V348" s="296"/>
      <c r="W348" s="296"/>
      <c r="X348" s="296"/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4"/>
      <c r="AI348"/>
      <c r="AJ348"/>
      <c r="AK348"/>
      <c r="AL348"/>
      <c r="AM348"/>
      <c r="AN348"/>
      <c r="AO348"/>
      <c r="AP348"/>
      <c r="AQ348"/>
      <c r="AR348"/>
    </row>
    <row r="349" spans="1:44" s="122" customFormat="1">
      <c r="A349"/>
      <c r="B349"/>
      <c r="C349" s="5"/>
      <c r="D349"/>
      <c r="E349" s="152"/>
      <c r="F349" s="5"/>
      <c r="G349"/>
      <c r="H349"/>
      <c r="I349"/>
      <c r="J349" s="294"/>
      <c r="K349" s="294"/>
      <c r="L349"/>
      <c r="M349"/>
      <c r="N349" s="294"/>
      <c r="O349" s="294"/>
      <c r="P349" s="294"/>
      <c r="Q349" s="294"/>
      <c r="R349" s="296"/>
      <c r="S349" s="296"/>
      <c r="T349" s="296"/>
      <c r="U349" s="296"/>
      <c r="V349" s="296"/>
      <c r="W349" s="296"/>
      <c r="X349" s="296"/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4"/>
      <c r="AI349"/>
      <c r="AJ349"/>
      <c r="AK349"/>
      <c r="AL349"/>
      <c r="AM349"/>
      <c r="AN349"/>
      <c r="AO349"/>
      <c r="AP349"/>
      <c r="AQ349"/>
      <c r="AR349"/>
    </row>
    <row r="350" spans="1:44" s="122" customFormat="1">
      <c r="A350"/>
      <c r="B350"/>
      <c r="C350" s="5"/>
      <c r="D350"/>
      <c r="E350" s="152"/>
      <c r="F350" s="5"/>
      <c r="G350"/>
      <c r="H350"/>
      <c r="I350"/>
      <c r="J350" s="294"/>
      <c r="K350" s="294"/>
      <c r="L350"/>
      <c r="M350"/>
      <c r="N350" s="294"/>
      <c r="O350" s="294"/>
      <c r="P350" s="294"/>
      <c r="Q350" s="294"/>
      <c r="R350" s="296"/>
      <c r="S350" s="296"/>
      <c r="T350" s="296"/>
      <c r="U350" s="296"/>
      <c r="V350" s="296"/>
      <c r="W350" s="296"/>
      <c r="X350" s="296"/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4"/>
      <c r="AI350"/>
      <c r="AJ350"/>
      <c r="AK350"/>
      <c r="AL350"/>
      <c r="AM350"/>
      <c r="AN350"/>
      <c r="AO350"/>
      <c r="AP350"/>
      <c r="AQ350"/>
      <c r="AR350"/>
    </row>
    <row r="351" spans="1:44" s="122" customFormat="1">
      <c r="A351"/>
      <c r="B351"/>
      <c r="C351" s="5"/>
      <c r="D351"/>
      <c r="E351" s="152"/>
      <c r="F351" s="5"/>
      <c r="G351"/>
      <c r="H351"/>
      <c r="I351"/>
      <c r="J351" s="294"/>
      <c r="K351" s="294"/>
      <c r="L351"/>
      <c r="M351"/>
      <c r="N351" s="294"/>
      <c r="O351" s="294"/>
      <c r="P351" s="294"/>
      <c r="Q351" s="294"/>
      <c r="R351" s="296"/>
      <c r="S351" s="296"/>
      <c r="T351" s="296"/>
      <c r="U351" s="296"/>
      <c r="V351" s="296"/>
      <c r="W351" s="296"/>
      <c r="X351" s="296"/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4"/>
      <c r="AI351"/>
      <c r="AJ351"/>
      <c r="AK351"/>
      <c r="AL351"/>
      <c r="AM351"/>
      <c r="AN351"/>
      <c r="AO351"/>
      <c r="AP351"/>
      <c r="AQ351"/>
      <c r="AR351"/>
    </row>
    <row r="352" spans="1:44" s="122" customFormat="1">
      <c r="A352"/>
      <c r="B352"/>
      <c r="C352" s="5"/>
      <c r="D352"/>
      <c r="E352" s="152"/>
      <c r="F352" s="5"/>
      <c r="G352"/>
      <c r="H352"/>
      <c r="I352"/>
      <c r="J352" s="294"/>
      <c r="K352" s="294"/>
      <c r="L352"/>
      <c r="M352"/>
      <c r="N352" s="294"/>
      <c r="O352" s="294"/>
      <c r="P352" s="294"/>
      <c r="Q352" s="294"/>
      <c r="R352" s="296"/>
      <c r="S352" s="296"/>
      <c r="T352" s="296"/>
      <c r="U352" s="296"/>
      <c r="V352" s="296"/>
      <c r="W352" s="296"/>
      <c r="X352" s="296"/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4"/>
      <c r="AI352"/>
      <c r="AJ352"/>
      <c r="AK352"/>
      <c r="AL352"/>
      <c r="AM352"/>
      <c r="AN352"/>
      <c r="AO352"/>
      <c r="AP352"/>
      <c r="AQ352"/>
      <c r="AR352"/>
    </row>
    <row r="353" spans="1:44" s="122" customFormat="1">
      <c r="A353"/>
      <c r="B353"/>
      <c r="C353" s="5"/>
      <c r="D353"/>
      <c r="E353" s="152"/>
      <c r="F353" s="5"/>
      <c r="G353"/>
      <c r="H353"/>
      <c r="I353"/>
      <c r="J353" s="294"/>
      <c r="K353" s="294"/>
      <c r="L353"/>
      <c r="M353"/>
      <c r="N353" s="294"/>
      <c r="O353" s="294"/>
      <c r="P353" s="294"/>
      <c r="Q353" s="294"/>
      <c r="R353" s="296"/>
      <c r="S353" s="296"/>
      <c r="T353" s="296"/>
      <c r="U353" s="296"/>
      <c r="V353" s="296"/>
      <c r="W353" s="296"/>
      <c r="X353" s="296"/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4"/>
      <c r="AI353"/>
      <c r="AJ353"/>
      <c r="AK353"/>
      <c r="AL353"/>
      <c r="AM353"/>
      <c r="AN353"/>
      <c r="AO353"/>
      <c r="AP353"/>
      <c r="AQ353"/>
      <c r="AR353"/>
    </row>
    <row r="354" spans="1:44" s="122" customFormat="1">
      <c r="A354"/>
      <c r="B354"/>
      <c r="C354" s="5"/>
      <c r="D354"/>
      <c r="E354" s="152"/>
      <c r="F354" s="5"/>
      <c r="G354"/>
      <c r="H354"/>
      <c r="I354"/>
      <c r="J354" s="294"/>
      <c r="K354" s="294"/>
      <c r="L354"/>
      <c r="M354"/>
      <c r="N354" s="294"/>
      <c r="O354" s="294"/>
      <c r="P354" s="294"/>
      <c r="Q354" s="294"/>
      <c r="R354" s="296"/>
      <c r="S354" s="296"/>
      <c r="T354" s="296"/>
      <c r="U354" s="296"/>
      <c r="V354" s="296"/>
      <c r="W354" s="296"/>
      <c r="X354" s="296"/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4"/>
      <c r="AI354"/>
      <c r="AJ354"/>
      <c r="AK354"/>
      <c r="AL354"/>
      <c r="AM354"/>
      <c r="AN354"/>
      <c r="AO354"/>
      <c r="AP354"/>
      <c r="AQ354"/>
      <c r="AR354"/>
    </row>
    <row r="355" spans="1:44" s="122" customFormat="1">
      <c r="A355"/>
      <c r="B355"/>
      <c r="C355" s="5"/>
      <c r="D355"/>
      <c r="E355" s="152"/>
      <c r="F355" s="5"/>
      <c r="G355"/>
      <c r="H355"/>
      <c r="I355"/>
      <c r="J355" s="294"/>
      <c r="K355" s="294"/>
      <c r="L355"/>
      <c r="M355"/>
      <c r="N355" s="294"/>
      <c r="O355" s="294"/>
      <c r="P355" s="294"/>
      <c r="Q355" s="294"/>
      <c r="R355" s="296"/>
      <c r="S355" s="296"/>
      <c r="T355" s="296"/>
      <c r="U355" s="296"/>
      <c r="V355" s="296"/>
      <c r="W355" s="296"/>
      <c r="X355" s="296"/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4"/>
      <c r="AI355"/>
      <c r="AJ355"/>
      <c r="AK355"/>
      <c r="AL355"/>
      <c r="AM355"/>
      <c r="AN355"/>
      <c r="AO355"/>
      <c r="AP355"/>
      <c r="AQ355"/>
      <c r="AR355"/>
    </row>
    <row r="356" spans="1:44" s="122" customFormat="1">
      <c r="A356"/>
      <c r="B356"/>
      <c r="C356" s="5"/>
      <c r="D356"/>
      <c r="E356" s="152"/>
      <c r="F356" s="5"/>
      <c r="G356"/>
      <c r="H356"/>
      <c r="I356"/>
      <c r="J356" s="294"/>
      <c r="K356" s="294"/>
      <c r="L356"/>
      <c r="M356"/>
      <c r="N356" s="294"/>
      <c r="O356" s="294"/>
      <c r="P356" s="294"/>
      <c r="Q356" s="294"/>
      <c r="R356" s="296"/>
      <c r="S356" s="296"/>
      <c r="T356" s="296"/>
      <c r="U356" s="296"/>
      <c r="V356" s="296"/>
      <c r="W356" s="296"/>
      <c r="X356" s="296"/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4"/>
      <c r="AI356"/>
      <c r="AJ356"/>
      <c r="AK356"/>
      <c r="AL356"/>
      <c r="AM356"/>
      <c r="AN356"/>
      <c r="AO356"/>
      <c r="AP356"/>
      <c r="AQ356"/>
      <c r="AR356"/>
    </row>
    <row r="357" spans="1:44" s="122" customFormat="1">
      <c r="A357"/>
      <c r="B357"/>
      <c r="C357" s="5"/>
      <c r="D357"/>
      <c r="E357" s="152"/>
      <c r="F357" s="5"/>
      <c r="G357"/>
      <c r="H357"/>
      <c r="I357"/>
      <c r="J357" s="294"/>
      <c r="K357" s="294"/>
      <c r="L357"/>
      <c r="M357"/>
      <c r="N357" s="294"/>
      <c r="O357" s="294"/>
      <c r="P357" s="294"/>
      <c r="Q357" s="294"/>
      <c r="R357" s="296"/>
      <c r="S357" s="296"/>
      <c r="T357" s="296"/>
      <c r="U357" s="296"/>
      <c r="V357" s="296"/>
      <c r="W357" s="296"/>
      <c r="X357" s="296"/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4"/>
      <c r="AI357"/>
      <c r="AJ357"/>
      <c r="AK357"/>
      <c r="AL357"/>
      <c r="AM357"/>
      <c r="AN357"/>
      <c r="AO357"/>
      <c r="AP357"/>
      <c r="AQ357"/>
      <c r="AR357"/>
    </row>
    <row r="358" spans="1:44" s="122" customFormat="1">
      <c r="A358"/>
      <c r="B358"/>
      <c r="C358" s="5"/>
      <c r="D358"/>
      <c r="E358" s="152"/>
      <c r="F358" s="5"/>
      <c r="G358"/>
      <c r="H358"/>
      <c r="I358"/>
      <c r="J358" s="294"/>
      <c r="K358" s="294"/>
      <c r="L358"/>
      <c r="M358"/>
      <c r="N358" s="294"/>
      <c r="O358" s="294"/>
      <c r="P358" s="294"/>
      <c r="Q358" s="294"/>
      <c r="R358" s="296"/>
      <c r="S358" s="296"/>
      <c r="T358" s="296"/>
      <c r="U358" s="296"/>
      <c r="V358" s="296"/>
      <c r="W358" s="296"/>
      <c r="X358" s="296"/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4"/>
      <c r="AI358"/>
      <c r="AJ358"/>
      <c r="AK358"/>
      <c r="AL358"/>
      <c r="AM358"/>
      <c r="AN358"/>
      <c r="AO358"/>
      <c r="AP358"/>
      <c r="AQ358"/>
      <c r="AR358"/>
    </row>
    <row r="359" spans="1:44" s="122" customFormat="1">
      <c r="A359"/>
      <c r="B359"/>
      <c r="C359" s="5"/>
      <c r="D359"/>
      <c r="E359" s="152"/>
      <c r="F359" s="5"/>
      <c r="G359"/>
      <c r="H359"/>
      <c r="I359"/>
      <c r="J359" s="294"/>
      <c r="K359" s="294"/>
      <c r="L359"/>
      <c r="M359"/>
      <c r="N359" s="294"/>
      <c r="O359" s="294"/>
      <c r="P359" s="294"/>
      <c r="Q359" s="294"/>
      <c r="R359" s="296"/>
      <c r="S359" s="296"/>
      <c r="T359" s="296"/>
      <c r="U359" s="296"/>
      <c r="V359" s="296"/>
      <c r="W359" s="296"/>
      <c r="X359" s="296"/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4"/>
      <c r="AI359"/>
      <c r="AJ359"/>
      <c r="AK359"/>
      <c r="AL359"/>
      <c r="AM359"/>
      <c r="AN359"/>
      <c r="AO359"/>
      <c r="AP359"/>
      <c r="AQ359"/>
      <c r="AR359"/>
    </row>
    <row r="360" spans="1:44" s="122" customFormat="1">
      <c r="A360"/>
      <c r="B360"/>
      <c r="C360" s="5"/>
      <c r="D360"/>
      <c r="E360" s="152"/>
      <c r="F360" s="5"/>
      <c r="G360"/>
      <c r="H360"/>
      <c r="I360"/>
      <c r="J360" s="294"/>
      <c r="K360" s="294"/>
      <c r="L360"/>
      <c r="M360"/>
      <c r="N360" s="294"/>
      <c r="O360" s="294"/>
      <c r="P360" s="294"/>
      <c r="Q360" s="294"/>
      <c r="R360" s="296"/>
      <c r="S360" s="296"/>
      <c r="T360" s="296"/>
      <c r="U360" s="296"/>
      <c r="V360" s="296"/>
      <c r="W360" s="296"/>
      <c r="X360" s="296"/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4"/>
      <c r="AI360"/>
      <c r="AJ360"/>
      <c r="AK360"/>
      <c r="AL360"/>
      <c r="AM360"/>
      <c r="AN360"/>
      <c r="AO360"/>
      <c r="AP360"/>
      <c r="AQ360"/>
      <c r="AR360"/>
    </row>
    <row r="361" spans="1:44" s="122" customFormat="1">
      <c r="A361"/>
      <c r="B361"/>
      <c r="C361" s="5"/>
      <c r="D361"/>
      <c r="E361" s="152"/>
      <c r="F361" s="5"/>
      <c r="G361"/>
      <c r="H361"/>
      <c r="I361"/>
      <c r="J361" s="294"/>
      <c r="K361" s="294"/>
      <c r="L361"/>
      <c r="M361"/>
      <c r="N361" s="294"/>
      <c r="O361" s="294"/>
      <c r="P361" s="294"/>
      <c r="Q361" s="294"/>
      <c r="R361" s="296"/>
      <c r="S361" s="296"/>
      <c r="T361" s="296"/>
      <c r="U361" s="296"/>
      <c r="V361" s="296"/>
      <c r="W361" s="296"/>
      <c r="X361" s="296"/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4"/>
      <c r="AI361"/>
      <c r="AJ361"/>
      <c r="AK361"/>
      <c r="AL361"/>
      <c r="AM361"/>
      <c r="AN361"/>
      <c r="AO361"/>
      <c r="AP361"/>
      <c r="AQ361"/>
      <c r="AR361"/>
    </row>
    <row r="362" spans="1:44" s="122" customFormat="1">
      <c r="A362"/>
      <c r="B362"/>
      <c r="C362" s="5"/>
      <c r="D362"/>
      <c r="E362" s="152"/>
      <c r="F362" s="5"/>
      <c r="G362"/>
      <c r="H362"/>
      <c r="I362"/>
      <c r="J362" s="294"/>
      <c r="K362" s="294"/>
      <c r="L362"/>
      <c r="M362"/>
      <c r="N362" s="294"/>
      <c r="O362" s="294"/>
      <c r="P362" s="294"/>
      <c r="Q362" s="294"/>
      <c r="R362" s="296"/>
      <c r="S362" s="296"/>
      <c r="T362" s="296"/>
      <c r="U362" s="296"/>
      <c r="V362" s="296"/>
      <c r="W362" s="296"/>
      <c r="X362" s="296"/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4"/>
      <c r="AI362"/>
      <c r="AJ362"/>
      <c r="AK362"/>
      <c r="AL362"/>
      <c r="AM362"/>
      <c r="AN362"/>
      <c r="AO362"/>
      <c r="AP362"/>
      <c r="AQ362"/>
      <c r="AR362"/>
    </row>
    <row r="363" spans="1:44" s="122" customFormat="1">
      <c r="A363"/>
      <c r="B363"/>
      <c r="C363" s="5"/>
      <c r="D363"/>
      <c r="E363" s="152"/>
      <c r="F363" s="5"/>
      <c r="G363"/>
      <c r="H363"/>
      <c r="I363"/>
      <c r="J363" s="294"/>
      <c r="K363" s="294"/>
      <c r="L363"/>
      <c r="M363"/>
      <c r="N363" s="294"/>
      <c r="O363" s="294"/>
      <c r="P363" s="294"/>
      <c r="Q363" s="294"/>
      <c r="R363" s="296"/>
      <c r="S363" s="296"/>
      <c r="T363" s="296"/>
      <c r="U363" s="296"/>
      <c r="V363" s="296"/>
      <c r="W363" s="296"/>
      <c r="X363" s="296"/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4"/>
      <c r="AI363"/>
      <c r="AJ363"/>
      <c r="AK363"/>
      <c r="AL363"/>
      <c r="AM363"/>
      <c r="AN363"/>
      <c r="AO363"/>
      <c r="AP363"/>
      <c r="AQ363"/>
      <c r="AR363"/>
    </row>
    <row r="364" spans="1:44" s="122" customFormat="1">
      <c r="A364"/>
      <c r="B364"/>
      <c r="C364" s="5"/>
      <c r="D364"/>
      <c r="E364" s="152"/>
      <c r="F364" s="5"/>
      <c r="G364"/>
      <c r="H364"/>
      <c r="I364"/>
      <c r="J364" s="294"/>
      <c r="K364" s="294"/>
      <c r="L364"/>
      <c r="M364"/>
      <c r="N364" s="294"/>
      <c r="O364" s="294"/>
      <c r="P364" s="294"/>
      <c r="Q364" s="294"/>
      <c r="R364" s="296"/>
      <c r="S364" s="296"/>
      <c r="T364" s="296"/>
      <c r="U364" s="296"/>
      <c r="V364" s="296"/>
      <c r="W364" s="296"/>
      <c r="X364" s="296"/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4"/>
      <c r="AI364"/>
      <c r="AJ364"/>
      <c r="AK364"/>
      <c r="AL364"/>
      <c r="AM364"/>
      <c r="AN364"/>
      <c r="AO364"/>
      <c r="AP364"/>
      <c r="AQ364"/>
      <c r="AR364"/>
    </row>
    <row r="365" spans="1:44" s="122" customFormat="1">
      <c r="A365"/>
      <c r="B365"/>
      <c r="C365" s="5"/>
      <c r="D365"/>
      <c r="E365" s="152"/>
      <c r="F365" s="5"/>
      <c r="G365"/>
      <c r="H365"/>
      <c r="I365"/>
      <c r="J365" s="294"/>
      <c r="K365" s="294"/>
      <c r="L365"/>
      <c r="M365"/>
      <c r="N365" s="294"/>
      <c r="O365" s="294"/>
      <c r="P365" s="294"/>
      <c r="Q365" s="294"/>
      <c r="R365" s="296"/>
      <c r="S365" s="296"/>
      <c r="T365" s="296"/>
      <c r="U365" s="296"/>
      <c r="V365" s="296"/>
      <c r="W365" s="296"/>
      <c r="X365" s="296"/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4"/>
      <c r="AI365"/>
      <c r="AJ365"/>
      <c r="AK365"/>
      <c r="AL365"/>
      <c r="AM365"/>
      <c r="AN365"/>
      <c r="AO365"/>
      <c r="AP365"/>
      <c r="AQ365"/>
      <c r="AR365"/>
    </row>
    <row r="366" spans="1:44" s="122" customFormat="1">
      <c r="A366"/>
      <c r="B366"/>
      <c r="C366" s="5"/>
      <c r="D366"/>
      <c r="E366" s="152"/>
      <c r="F366" s="5"/>
      <c r="G366"/>
      <c r="H366"/>
      <c r="I366"/>
      <c r="J366" s="294"/>
      <c r="K366" s="294"/>
      <c r="L366"/>
      <c r="M366"/>
      <c r="N366" s="294"/>
      <c r="O366" s="294"/>
      <c r="P366" s="294"/>
      <c r="Q366" s="294"/>
      <c r="R366" s="296"/>
      <c r="S366" s="296"/>
      <c r="T366" s="296"/>
      <c r="U366" s="296"/>
      <c r="V366" s="296"/>
      <c r="W366" s="296"/>
      <c r="X366" s="296"/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4"/>
      <c r="AI366"/>
      <c r="AJ366"/>
      <c r="AK366"/>
      <c r="AL366"/>
      <c r="AM366"/>
      <c r="AN366"/>
      <c r="AO366"/>
      <c r="AP366"/>
      <c r="AQ366"/>
      <c r="AR366"/>
    </row>
    <row r="367" spans="1:44" s="122" customFormat="1">
      <c r="A367"/>
      <c r="B367"/>
      <c r="C367" s="5"/>
      <c r="D367"/>
      <c r="E367" s="152"/>
      <c r="F367" s="5"/>
      <c r="G367"/>
      <c r="H367"/>
      <c r="I367"/>
      <c r="J367" s="294"/>
      <c r="K367" s="294"/>
      <c r="L367"/>
      <c r="M367"/>
      <c r="N367" s="294"/>
      <c r="O367" s="294"/>
      <c r="P367" s="294"/>
      <c r="Q367" s="294"/>
      <c r="R367" s="296"/>
      <c r="S367" s="296"/>
      <c r="T367" s="296"/>
      <c r="U367" s="296"/>
      <c r="V367" s="296"/>
      <c r="W367" s="296"/>
      <c r="X367" s="296"/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4"/>
      <c r="AI367"/>
      <c r="AJ367"/>
      <c r="AK367"/>
      <c r="AL367"/>
      <c r="AM367"/>
      <c r="AN367"/>
      <c r="AO367"/>
      <c r="AP367"/>
      <c r="AQ367"/>
      <c r="AR367"/>
    </row>
    <row r="368" spans="1:44" s="122" customFormat="1">
      <c r="A368"/>
      <c r="B368"/>
      <c r="C368" s="5"/>
      <c r="D368"/>
      <c r="E368" s="152"/>
      <c r="F368" s="5"/>
      <c r="G368"/>
      <c r="H368"/>
      <c r="I368"/>
      <c r="J368" s="294"/>
      <c r="K368" s="294"/>
      <c r="L368"/>
      <c r="M368"/>
      <c r="N368" s="294"/>
      <c r="O368" s="294"/>
      <c r="P368" s="294"/>
      <c r="Q368" s="294"/>
      <c r="R368" s="296"/>
      <c r="S368" s="296"/>
      <c r="T368" s="296"/>
      <c r="U368" s="296"/>
      <c r="V368" s="296"/>
      <c r="W368" s="296"/>
      <c r="X368" s="296"/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4"/>
      <c r="AI368"/>
      <c r="AJ368"/>
      <c r="AK368"/>
      <c r="AL368"/>
      <c r="AM368"/>
      <c r="AN368"/>
      <c r="AO368"/>
      <c r="AP368"/>
      <c r="AQ368"/>
      <c r="AR368"/>
    </row>
    <row r="369" spans="1:44" s="122" customFormat="1">
      <c r="A369"/>
      <c r="B369"/>
      <c r="C369" s="5"/>
      <c r="D369"/>
      <c r="E369" s="152"/>
      <c r="F369" s="5"/>
      <c r="G369"/>
      <c r="H369"/>
      <c r="I369"/>
      <c r="J369" s="294"/>
      <c r="K369" s="294"/>
      <c r="L369"/>
      <c r="M369"/>
      <c r="N369" s="294"/>
      <c r="O369" s="294"/>
      <c r="P369" s="294"/>
      <c r="Q369" s="294"/>
      <c r="R369" s="296"/>
      <c r="S369" s="296"/>
      <c r="T369" s="296"/>
      <c r="U369" s="296"/>
      <c r="V369" s="296"/>
      <c r="W369" s="296"/>
      <c r="X369" s="296"/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4"/>
      <c r="AI369"/>
      <c r="AJ369"/>
      <c r="AK369"/>
      <c r="AL369"/>
      <c r="AM369"/>
      <c r="AN369"/>
      <c r="AO369"/>
      <c r="AP369"/>
      <c r="AQ369"/>
      <c r="AR369"/>
    </row>
    <row r="370" spans="1:44" s="122" customFormat="1">
      <c r="A370"/>
      <c r="B370"/>
      <c r="C370" s="5"/>
      <c r="D370"/>
      <c r="E370" s="152"/>
      <c r="F370" s="5"/>
      <c r="G370"/>
      <c r="H370"/>
      <c r="I370"/>
      <c r="J370" s="294"/>
      <c r="K370" s="294"/>
      <c r="L370"/>
      <c r="M370"/>
      <c r="N370" s="294"/>
      <c r="O370" s="294"/>
      <c r="P370" s="294"/>
      <c r="Q370" s="294"/>
      <c r="R370" s="296"/>
      <c r="S370" s="296"/>
      <c r="T370" s="296"/>
      <c r="U370" s="296"/>
      <c r="V370" s="296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4"/>
      <c r="AI370"/>
      <c r="AJ370"/>
      <c r="AK370"/>
      <c r="AL370"/>
      <c r="AM370"/>
      <c r="AN370"/>
      <c r="AO370"/>
      <c r="AP370"/>
      <c r="AQ370"/>
      <c r="AR370"/>
    </row>
    <row r="371" spans="1:44" s="122" customFormat="1">
      <c r="A371"/>
      <c r="B371"/>
      <c r="C371" s="5"/>
      <c r="D371"/>
      <c r="E371" s="152"/>
      <c r="F371" s="5"/>
      <c r="G371"/>
      <c r="H371"/>
      <c r="I371"/>
      <c r="J371" s="294"/>
      <c r="K371" s="294"/>
      <c r="L371"/>
      <c r="M371"/>
      <c r="N371" s="294"/>
      <c r="O371" s="294"/>
      <c r="P371" s="294"/>
      <c r="Q371" s="294"/>
      <c r="R371" s="296"/>
      <c r="S371" s="296"/>
      <c r="T371" s="296"/>
      <c r="U371" s="296"/>
      <c r="V371" s="296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4"/>
      <c r="AI371"/>
      <c r="AJ371"/>
      <c r="AK371"/>
      <c r="AL371"/>
      <c r="AM371"/>
      <c r="AN371"/>
      <c r="AO371"/>
      <c r="AP371"/>
      <c r="AQ371"/>
      <c r="AR371"/>
    </row>
    <row r="372" spans="1:44" s="122" customFormat="1">
      <c r="A372"/>
      <c r="B372"/>
      <c r="C372" s="5"/>
      <c r="D372"/>
      <c r="E372" s="152"/>
      <c r="F372" s="5"/>
      <c r="G372"/>
      <c r="H372"/>
      <c r="I372"/>
      <c r="J372" s="294"/>
      <c r="K372" s="294"/>
      <c r="L372"/>
      <c r="M372"/>
      <c r="N372" s="294"/>
      <c r="O372" s="294"/>
      <c r="P372" s="294"/>
      <c r="Q372" s="294"/>
      <c r="R372" s="296"/>
      <c r="S372" s="296"/>
      <c r="T372" s="296"/>
      <c r="U372" s="296"/>
      <c r="V372" s="296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4"/>
      <c r="AI372"/>
      <c r="AJ372"/>
      <c r="AK372"/>
      <c r="AL372"/>
      <c r="AM372"/>
      <c r="AN372"/>
      <c r="AO372"/>
      <c r="AP372"/>
      <c r="AQ372"/>
      <c r="AR372"/>
    </row>
    <row r="373" spans="1:44" s="122" customFormat="1">
      <c r="A373"/>
      <c r="B373"/>
      <c r="C373" s="5"/>
      <c r="D373"/>
      <c r="E373" s="152"/>
      <c r="F373" s="5"/>
      <c r="G373"/>
      <c r="H373"/>
      <c r="I373"/>
      <c r="J373" s="294"/>
      <c r="K373" s="294"/>
      <c r="L373"/>
      <c r="M373"/>
      <c r="N373" s="294"/>
      <c r="O373" s="294"/>
      <c r="P373" s="294"/>
      <c r="Q373" s="294"/>
      <c r="R373" s="296"/>
      <c r="S373" s="296"/>
      <c r="T373" s="296"/>
      <c r="U373" s="296"/>
      <c r="V373" s="296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4"/>
      <c r="AI373"/>
      <c r="AJ373"/>
      <c r="AK373"/>
      <c r="AL373"/>
      <c r="AM373"/>
      <c r="AN373"/>
      <c r="AO373"/>
      <c r="AP373"/>
      <c r="AQ373"/>
      <c r="AR373"/>
    </row>
    <row r="374" spans="1:44" s="122" customFormat="1">
      <c r="A374"/>
      <c r="B374"/>
      <c r="C374" s="5"/>
      <c r="D374"/>
      <c r="E374" s="152"/>
      <c r="F374" s="5"/>
      <c r="G374"/>
      <c r="H374"/>
      <c r="I374"/>
      <c r="J374" s="294"/>
      <c r="K374" s="294"/>
      <c r="L374"/>
      <c r="M374"/>
      <c r="N374" s="294"/>
      <c r="O374" s="294"/>
      <c r="P374" s="294"/>
      <c r="Q374" s="294"/>
      <c r="R374" s="296"/>
      <c r="S374" s="296"/>
      <c r="T374" s="296"/>
      <c r="U374" s="296"/>
      <c r="V374" s="296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4"/>
      <c r="AI374"/>
      <c r="AJ374"/>
      <c r="AK374"/>
      <c r="AL374"/>
      <c r="AM374"/>
      <c r="AN374"/>
      <c r="AO374"/>
      <c r="AP374"/>
      <c r="AQ374"/>
      <c r="AR374"/>
    </row>
    <row r="375" spans="1:44" s="122" customFormat="1">
      <c r="A375"/>
      <c r="B375"/>
      <c r="C375" s="5"/>
      <c r="D375"/>
      <c r="E375" s="152"/>
      <c r="F375" s="5"/>
      <c r="G375"/>
      <c r="H375"/>
      <c r="I375"/>
      <c r="J375" s="294"/>
      <c r="K375" s="294"/>
      <c r="L375"/>
      <c r="M375"/>
      <c r="N375" s="294"/>
      <c r="O375" s="294"/>
      <c r="P375" s="294"/>
      <c r="Q375" s="294"/>
      <c r="R375" s="296"/>
      <c r="S375" s="296"/>
      <c r="T375" s="296"/>
      <c r="U375" s="296"/>
      <c r="V375" s="296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4"/>
      <c r="AI375"/>
      <c r="AJ375"/>
      <c r="AK375"/>
      <c r="AL375"/>
      <c r="AM375"/>
      <c r="AN375"/>
      <c r="AO375"/>
      <c r="AP375"/>
      <c r="AQ375"/>
      <c r="AR375"/>
    </row>
    <row r="376" spans="1:44" s="122" customFormat="1">
      <c r="A376"/>
      <c r="B376"/>
      <c r="C376" s="5"/>
      <c r="D376"/>
      <c r="E376" s="152"/>
      <c r="F376" s="5"/>
      <c r="G376"/>
      <c r="H376"/>
      <c r="I376"/>
      <c r="J376" s="294"/>
      <c r="K376" s="294"/>
      <c r="L376"/>
      <c r="M376"/>
      <c r="N376" s="294"/>
      <c r="O376" s="294"/>
      <c r="P376" s="294"/>
      <c r="Q376" s="294"/>
      <c r="R376" s="296"/>
      <c r="S376" s="296"/>
      <c r="T376" s="296"/>
      <c r="U376" s="296"/>
      <c r="V376" s="296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4"/>
      <c r="AI376"/>
      <c r="AJ376"/>
      <c r="AK376"/>
      <c r="AL376"/>
      <c r="AM376"/>
      <c r="AN376"/>
      <c r="AO376"/>
      <c r="AP376"/>
      <c r="AQ376"/>
      <c r="AR376"/>
    </row>
    <row r="377" spans="1:44" s="122" customFormat="1">
      <c r="A377"/>
      <c r="B377"/>
      <c r="C377" s="5"/>
      <c r="D377"/>
      <c r="E377" s="152"/>
      <c r="F377" s="5"/>
      <c r="G377"/>
      <c r="H377"/>
      <c r="I377"/>
      <c r="J377" s="294"/>
      <c r="K377" s="294"/>
      <c r="L377"/>
      <c r="M377"/>
      <c r="N377" s="294"/>
      <c r="O377" s="294"/>
      <c r="P377" s="294"/>
      <c r="Q377" s="294"/>
      <c r="R377" s="296"/>
      <c r="S377" s="296"/>
      <c r="T377" s="296"/>
      <c r="U377" s="296"/>
      <c r="V377" s="296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4"/>
      <c r="AI377"/>
      <c r="AJ377"/>
      <c r="AK377"/>
      <c r="AL377"/>
      <c r="AM377"/>
      <c r="AN377"/>
      <c r="AO377"/>
      <c r="AP377"/>
      <c r="AQ377"/>
      <c r="AR377"/>
    </row>
    <row r="378" spans="1:44" s="122" customFormat="1">
      <c r="A378"/>
      <c r="B378"/>
      <c r="C378" s="5"/>
      <c r="D378"/>
      <c r="E378" s="152"/>
      <c r="F378" s="5"/>
      <c r="G378"/>
      <c r="H378"/>
      <c r="I378"/>
      <c r="J378" s="294"/>
      <c r="K378" s="294"/>
      <c r="L378"/>
      <c r="M378"/>
      <c r="N378" s="294"/>
      <c r="O378" s="294"/>
      <c r="P378" s="294"/>
      <c r="Q378" s="294"/>
      <c r="R378" s="296"/>
      <c r="S378" s="296"/>
      <c r="T378" s="296"/>
      <c r="U378" s="296"/>
      <c r="V378" s="296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4"/>
      <c r="AI378"/>
      <c r="AJ378"/>
      <c r="AK378"/>
      <c r="AL378"/>
      <c r="AM378"/>
      <c r="AN378"/>
      <c r="AO378"/>
      <c r="AP378"/>
      <c r="AQ378"/>
      <c r="AR378"/>
    </row>
    <row r="379" spans="1:44" s="122" customFormat="1">
      <c r="A379"/>
      <c r="B379"/>
      <c r="C379" s="5"/>
      <c r="D379"/>
      <c r="E379" s="152"/>
      <c r="F379" s="5"/>
      <c r="G379"/>
      <c r="H379"/>
      <c r="I379"/>
      <c r="J379" s="294"/>
      <c r="K379" s="294"/>
      <c r="L379"/>
      <c r="M379"/>
      <c r="N379" s="294"/>
      <c r="O379" s="294"/>
      <c r="P379" s="294"/>
      <c r="Q379" s="294"/>
      <c r="R379" s="296"/>
      <c r="S379" s="296"/>
      <c r="T379" s="296"/>
      <c r="U379" s="296"/>
      <c r="V379" s="296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4"/>
      <c r="AI379"/>
      <c r="AJ379"/>
      <c r="AK379"/>
      <c r="AL379"/>
      <c r="AM379"/>
      <c r="AN379"/>
      <c r="AO379"/>
      <c r="AP379"/>
      <c r="AQ379"/>
      <c r="AR379"/>
    </row>
    <row r="380" spans="1:44" s="122" customFormat="1">
      <c r="A380"/>
      <c r="B380"/>
      <c r="C380" s="5"/>
      <c r="D380"/>
      <c r="E380" s="152"/>
      <c r="F380" s="5"/>
      <c r="G380"/>
      <c r="H380"/>
      <c r="I380"/>
      <c r="J380" s="294"/>
      <c r="K380" s="294"/>
      <c r="L380"/>
      <c r="M380"/>
      <c r="N380" s="294"/>
      <c r="O380" s="294"/>
      <c r="P380" s="294"/>
      <c r="Q380" s="294"/>
      <c r="R380" s="296"/>
      <c r="S380" s="296"/>
      <c r="T380" s="296"/>
      <c r="U380" s="296"/>
      <c r="V380" s="296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4"/>
      <c r="AI380"/>
      <c r="AJ380"/>
      <c r="AK380"/>
      <c r="AL380"/>
      <c r="AM380"/>
      <c r="AN380"/>
      <c r="AO380"/>
      <c r="AP380"/>
      <c r="AQ380"/>
      <c r="AR380"/>
    </row>
    <row r="381" spans="1:44" s="122" customFormat="1">
      <c r="A381"/>
      <c r="B381"/>
      <c r="C381" s="5"/>
      <c r="D381"/>
      <c r="E381" s="152"/>
      <c r="F381" s="5"/>
      <c r="G381"/>
      <c r="H381"/>
      <c r="I381"/>
      <c r="J381" s="294"/>
      <c r="K381" s="294"/>
      <c r="L381"/>
      <c r="M381"/>
      <c r="N381" s="294"/>
      <c r="O381" s="294"/>
      <c r="P381" s="294"/>
      <c r="Q381" s="294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4"/>
      <c r="AI381"/>
      <c r="AJ381"/>
      <c r="AK381"/>
      <c r="AL381"/>
      <c r="AM381"/>
      <c r="AN381"/>
      <c r="AO381"/>
      <c r="AP381"/>
      <c r="AQ381"/>
      <c r="AR381"/>
    </row>
    <row r="382" spans="1:44" s="122" customFormat="1">
      <c r="A382"/>
      <c r="B382"/>
      <c r="C382" s="5"/>
      <c r="D382"/>
      <c r="E382" s="152"/>
      <c r="F382" s="5"/>
      <c r="G382"/>
      <c r="H382"/>
      <c r="I382"/>
      <c r="J382" s="294"/>
      <c r="K382" s="294"/>
      <c r="L382"/>
      <c r="M382"/>
      <c r="N382" s="294"/>
      <c r="O382" s="294"/>
      <c r="P382" s="294"/>
      <c r="Q382" s="294"/>
      <c r="R382" s="296"/>
      <c r="S382" s="296"/>
      <c r="T382" s="296"/>
      <c r="U382" s="296"/>
      <c r="V382" s="296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4"/>
      <c r="AI382"/>
      <c r="AJ382"/>
      <c r="AK382"/>
      <c r="AL382"/>
      <c r="AM382"/>
      <c r="AN382"/>
      <c r="AO382"/>
      <c r="AP382"/>
      <c r="AQ382"/>
      <c r="AR382"/>
    </row>
    <row r="383" spans="1:44" s="122" customFormat="1">
      <c r="A383"/>
      <c r="B383"/>
      <c r="C383" s="5"/>
      <c r="D383"/>
      <c r="E383" s="152"/>
      <c r="F383" s="5"/>
      <c r="G383"/>
      <c r="H383"/>
      <c r="I383"/>
      <c r="J383" s="294"/>
      <c r="K383" s="294"/>
      <c r="L383"/>
      <c r="M383"/>
      <c r="N383" s="294"/>
      <c r="O383" s="294"/>
      <c r="P383" s="294"/>
      <c r="Q383" s="294"/>
      <c r="R383" s="296"/>
      <c r="S383" s="296"/>
      <c r="T383" s="296"/>
      <c r="U383" s="296"/>
      <c r="V383" s="296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4"/>
      <c r="AI383"/>
      <c r="AJ383"/>
      <c r="AK383"/>
      <c r="AL383"/>
      <c r="AM383"/>
      <c r="AN383"/>
      <c r="AO383"/>
      <c r="AP383"/>
      <c r="AQ383"/>
      <c r="AR383"/>
    </row>
    <row r="384" spans="1:44" s="122" customFormat="1">
      <c r="A384"/>
      <c r="B384"/>
      <c r="C384" s="5"/>
      <c r="D384"/>
      <c r="E384" s="152"/>
      <c r="F384" s="5"/>
      <c r="G384"/>
      <c r="H384"/>
      <c r="I384"/>
      <c r="J384" s="294"/>
      <c r="K384" s="294"/>
      <c r="L384"/>
      <c r="M384"/>
      <c r="N384" s="294"/>
      <c r="O384" s="294"/>
      <c r="P384" s="294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4"/>
      <c r="AI384"/>
      <c r="AJ384"/>
      <c r="AK384"/>
      <c r="AL384"/>
      <c r="AM384"/>
      <c r="AN384"/>
      <c r="AO384"/>
      <c r="AP384"/>
      <c r="AQ384"/>
      <c r="AR384"/>
    </row>
    <row r="385" spans="1:44" s="122" customFormat="1">
      <c r="A385"/>
      <c r="B385"/>
      <c r="C385" s="5"/>
      <c r="D385"/>
      <c r="E385" s="152"/>
      <c r="F385" s="5"/>
      <c r="G385"/>
      <c r="H385"/>
      <c r="I385"/>
      <c r="J385" s="294"/>
      <c r="K385" s="294"/>
      <c r="L385"/>
      <c r="M385"/>
      <c r="N385" s="294"/>
      <c r="O385" s="294"/>
      <c r="P385" s="294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4"/>
      <c r="AI385"/>
      <c r="AJ385"/>
      <c r="AK385"/>
      <c r="AL385"/>
      <c r="AM385"/>
      <c r="AN385"/>
      <c r="AO385"/>
      <c r="AP385"/>
      <c r="AQ385"/>
      <c r="AR385"/>
    </row>
    <row r="386" spans="1:44" s="122" customFormat="1">
      <c r="A386"/>
      <c r="B386"/>
      <c r="C386" s="5"/>
      <c r="D386"/>
      <c r="E386" s="152"/>
      <c r="F386" s="5"/>
      <c r="G386"/>
      <c r="H386"/>
      <c r="I386"/>
      <c r="J386" s="294"/>
      <c r="K386" s="294"/>
      <c r="L386"/>
      <c r="M386"/>
      <c r="N386" s="294"/>
      <c r="O386" s="294"/>
      <c r="P386" s="294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4"/>
      <c r="AI386"/>
      <c r="AJ386"/>
      <c r="AK386"/>
      <c r="AL386"/>
      <c r="AM386"/>
      <c r="AN386"/>
      <c r="AO386"/>
      <c r="AP386"/>
      <c r="AQ386"/>
      <c r="AR386"/>
    </row>
    <row r="387" spans="1:44" s="122" customFormat="1">
      <c r="A387"/>
      <c r="B387"/>
      <c r="C387" s="5"/>
      <c r="D387"/>
      <c r="E387" s="152"/>
      <c r="F387" s="5"/>
      <c r="G387"/>
      <c r="H387"/>
      <c r="I387"/>
      <c r="J387" s="294"/>
      <c r="K387" s="294"/>
      <c r="L387"/>
      <c r="M387"/>
      <c r="N387" s="294"/>
      <c r="O387" s="294"/>
      <c r="P387" s="294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4"/>
      <c r="AI387"/>
      <c r="AJ387"/>
      <c r="AK387"/>
      <c r="AL387"/>
      <c r="AM387"/>
      <c r="AN387"/>
      <c r="AO387"/>
      <c r="AP387"/>
      <c r="AQ387"/>
      <c r="AR387"/>
    </row>
    <row r="388" spans="1:44" s="122" customFormat="1">
      <c r="A388"/>
      <c r="B388"/>
      <c r="C388" s="5"/>
      <c r="D388"/>
      <c r="E388" s="152"/>
      <c r="F388" s="5"/>
      <c r="G388"/>
      <c r="H388"/>
      <c r="I388"/>
      <c r="J388" s="294"/>
      <c r="K388" s="294"/>
      <c r="L388"/>
      <c r="M388"/>
      <c r="N388" s="294"/>
      <c r="O388" s="294"/>
      <c r="P388" s="294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4"/>
      <c r="AI388"/>
      <c r="AJ388"/>
      <c r="AK388"/>
      <c r="AL388"/>
      <c r="AM388"/>
      <c r="AN388"/>
      <c r="AO388"/>
      <c r="AP388"/>
      <c r="AQ388"/>
      <c r="AR388"/>
    </row>
    <row r="389" spans="1:44" s="122" customFormat="1">
      <c r="A389"/>
      <c r="B389"/>
      <c r="C389" s="5"/>
      <c r="D389"/>
      <c r="E389" s="152"/>
      <c r="F389" s="5"/>
      <c r="G389"/>
      <c r="H389"/>
      <c r="I389"/>
      <c r="J389" s="294"/>
      <c r="K389" s="294"/>
      <c r="L389"/>
      <c r="M389"/>
      <c r="N389" s="294"/>
      <c r="O389" s="294"/>
      <c r="P389" s="294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4"/>
      <c r="AI389"/>
      <c r="AJ389"/>
      <c r="AK389"/>
      <c r="AL389"/>
      <c r="AM389"/>
      <c r="AN389"/>
      <c r="AO389"/>
      <c r="AP389"/>
      <c r="AQ389"/>
      <c r="AR389"/>
    </row>
    <row r="390" spans="1:44" s="122" customFormat="1">
      <c r="A390"/>
      <c r="B390"/>
      <c r="C390" s="5"/>
      <c r="D390"/>
      <c r="E390" s="152"/>
      <c r="F390" s="5"/>
      <c r="G390"/>
      <c r="H390"/>
      <c r="I390"/>
      <c r="J390" s="294"/>
      <c r="K390" s="294"/>
      <c r="L390"/>
      <c r="M390"/>
      <c r="N390" s="294"/>
      <c r="O390" s="294"/>
      <c r="P390" s="294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4"/>
      <c r="AI390"/>
      <c r="AJ390"/>
      <c r="AK390"/>
      <c r="AL390"/>
      <c r="AM390"/>
      <c r="AN390"/>
      <c r="AO390"/>
      <c r="AP390"/>
      <c r="AQ390"/>
      <c r="AR390"/>
    </row>
    <row r="391" spans="1:44" s="122" customFormat="1">
      <c r="A391"/>
      <c r="B391"/>
      <c r="C391" s="5"/>
      <c r="D391"/>
      <c r="E391" s="152"/>
      <c r="F391" s="5"/>
      <c r="G391"/>
      <c r="H391"/>
      <c r="I391"/>
      <c r="J391" s="294"/>
      <c r="K391" s="294"/>
      <c r="L391"/>
      <c r="M391"/>
      <c r="N391" s="294"/>
      <c r="O391" s="294"/>
      <c r="P391" s="294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4"/>
      <c r="AI391"/>
      <c r="AJ391"/>
      <c r="AK391"/>
      <c r="AL391"/>
      <c r="AM391"/>
      <c r="AN391"/>
      <c r="AO391"/>
      <c r="AP391"/>
      <c r="AQ391"/>
      <c r="AR391"/>
    </row>
    <row r="392" spans="1:44" s="122" customFormat="1">
      <c r="A392"/>
      <c r="B392"/>
      <c r="C392" s="5"/>
      <c r="D392"/>
      <c r="E392" s="152"/>
      <c r="F392" s="5"/>
      <c r="G392"/>
      <c r="H392"/>
      <c r="I392"/>
      <c r="J392" s="294"/>
      <c r="K392" s="294"/>
      <c r="L392"/>
      <c r="M392"/>
      <c r="N392" s="294"/>
      <c r="O392" s="294"/>
      <c r="P392" s="294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4"/>
      <c r="AI392"/>
      <c r="AJ392"/>
      <c r="AK392"/>
      <c r="AL392"/>
      <c r="AM392"/>
      <c r="AN392"/>
      <c r="AO392"/>
      <c r="AP392"/>
      <c r="AQ392"/>
      <c r="AR392"/>
    </row>
    <row r="393" spans="1:44" s="122" customFormat="1">
      <c r="A393"/>
      <c r="B393"/>
      <c r="C393" s="5"/>
      <c r="D393"/>
      <c r="E393" s="152"/>
      <c r="F393" s="5"/>
      <c r="G393"/>
      <c r="H393"/>
      <c r="I393"/>
      <c r="J393" s="294"/>
      <c r="K393" s="294"/>
      <c r="L393"/>
      <c r="M393"/>
      <c r="N393" s="294"/>
      <c r="O393" s="294"/>
      <c r="P393" s="294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4"/>
      <c r="AI393"/>
      <c r="AJ393"/>
      <c r="AK393"/>
      <c r="AL393"/>
      <c r="AM393"/>
      <c r="AN393"/>
      <c r="AO393"/>
      <c r="AP393"/>
      <c r="AQ393"/>
      <c r="AR393"/>
    </row>
    <row r="394" spans="1:44" s="122" customFormat="1">
      <c r="A394"/>
      <c r="B394"/>
      <c r="C394" s="5"/>
      <c r="D394"/>
      <c r="E394" s="152"/>
      <c r="F394" s="5"/>
      <c r="G394"/>
      <c r="H394"/>
      <c r="I394"/>
      <c r="J394" s="294"/>
      <c r="K394" s="294"/>
      <c r="L394"/>
      <c r="M394"/>
      <c r="N394" s="294"/>
      <c r="O394" s="294"/>
      <c r="P394" s="294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4"/>
      <c r="AI394"/>
      <c r="AJ394"/>
      <c r="AK394"/>
      <c r="AL394"/>
      <c r="AM394"/>
      <c r="AN394"/>
      <c r="AO394"/>
      <c r="AP394"/>
      <c r="AQ394"/>
      <c r="AR394"/>
    </row>
    <row r="395" spans="1:44" s="122" customFormat="1">
      <c r="A395"/>
      <c r="B395"/>
      <c r="C395" s="5"/>
      <c r="D395"/>
      <c r="E395" s="152"/>
      <c r="F395" s="5"/>
      <c r="G395"/>
      <c r="H395"/>
      <c r="I395"/>
      <c r="J395" s="294"/>
      <c r="K395" s="294"/>
      <c r="L395"/>
      <c r="M395"/>
      <c r="N395" s="294"/>
      <c r="O395" s="294"/>
      <c r="P395" s="294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4"/>
      <c r="AI395"/>
      <c r="AJ395"/>
      <c r="AK395"/>
      <c r="AL395"/>
      <c r="AM395"/>
      <c r="AN395"/>
      <c r="AO395"/>
      <c r="AP395"/>
      <c r="AQ395"/>
      <c r="AR395"/>
    </row>
    <row r="396" spans="1:44" s="122" customFormat="1">
      <c r="A396"/>
      <c r="B396"/>
      <c r="C396" s="5"/>
      <c r="D396"/>
      <c r="E396" s="152"/>
      <c r="F396" s="5"/>
      <c r="G396"/>
      <c r="H396"/>
      <c r="I396"/>
      <c r="J396" s="294"/>
      <c r="K396" s="294"/>
      <c r="L396"/>
      <c r="M396"/>
      <c r="N396" s="294"/>
      <c r="O396" s="294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4"/>
      <c r="AI396"/>
      <c r="AJ396"/>
      <c r="AK396"/>
      <c r="AL396"/>
      <c r="AM396"/>
      <c r="AN396"/>
      <c r="AO396"/>
      <c r="AP396"/>
      <c r="AQ396"/>
      <c r="AR396"/>
    </row>
    <row r="397" spans="1:44" s="122" customFormat="1">
      <c r="A397"/>
      <c r="B397"/>
      <c r="C397" s="5"/>
      <c r="D397"/>
      <c r="E397" s="152"/>
      <c r="F397" s="5"/>
      <c r="G397"/>
      <c r="H397"/>
      <c r="I397"/>
      <c r="J397" s="294"/>
      <c r="K397" s="294"/>
      <c r="L397"/>
      <c r="M397"/>
      <c r="N397" s="294"/>
      <c r="O397" s="294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4"/>
      <c r="AI397"/>
      <c r="AJ397"/>
      <c r="AK397"/>
      <c r="AL397"/>
      <c r="AM397"/>
      <c r="AN397"/>
      <c r="AO397"/>
      <c r="AP397"/>
      <c r="AQ397"/>
      <c r="AR397"/>
    </row>
    <row r="398" spans="1:44" s="122" customFormat="1">
      <c r="A398"/>
      <c r="B398"/>
      <c r="C398" s="5"/>
      <c r="D398"/>
      <c r="E398" s="152"/>
      <c r="F398" s="5"/>
      <c r="G398"/>
      <c r="H398"/>
      <c r="I398"/>
      <c r="J398" s="294"/>
      <c r="K398" s="294"/>
      <c r="L398"/>
      <c r="M398"/>
      <c r="N398" s="294"/>
      <c r="O398" s="294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4"/>
      <c r="AI398"/>
      <c r="AJ398"/>
      <c r="AK398"/>
      <c r="AL398"/>
      <c r="AM398"/>
      <c r="AN398"/>
      <c r="AO398"/>
      <c r="AP398"/>
      <c r="AQ398"/>
      <c r="AR398"/>
    </row>
    <row r="399" spans="1:44" s="122" customFormat="1">
      <c r="A399"/>
      <c r="B399"/>
      <c r="C399" s="5"/>
      <c r="D399"/>
      <c r="E399" s="152"/>
      <c r="F399" s="5"/>
      <c r="G399"/>
      <c r="H399"/>
      <c r="I399"/>
      <c r="J399" s="294"/>
      <c r="K399" s="294"/>
      <c r="L399"/>
      <c r="M399"/>
      <c r="N399" s="294"/>
      <c r="O399" s="294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4"/>
      <c r="AI399"/>
      <c r="AJ399"/>
      <c r="AK399"/>
      <c r="AL399"/>
      <c r="AM399"/>
      <c r="AN399"/>
      <c r="AO399"/>
      <c r="AP399"/>
      <c r="AQ399"/>
      <c r="AR399"/>
    </row>
    <row r="400" spans="1:44" s="122" customFormat="1">
      <c r="A400"/>
      <c r="B400"/>
      <c r="C400" s="5"/>
      <c r="D400"/>
      <c r="E400" s="152"/>
      <c r="F400" s="5"/>
      <c r="G400"/>
      <c r="H400"/>
      <c r="I400"/>
      <c r="J400" s="294"/>
      <c r="K400" s="294"/>
      <c r="L400"/>
      <c r="M400"/>
      <c r="N400" s="294"/>
      <c r="O400" s="294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4"/>
      <c r="AI400"/>
      <c r="AJ400"/>
      <c r="AK400"/>
      <c r="AL400"/>
      <c r="AM400"/>
      <c r="AN400"/>
      <c r="AO400"/>
      <c r="AP400"/>
      <c r="AQ400"/>
      <c r="AR400"/>
    </row>
    <row r="401" spans="1:44" s="122" customFormat="1">
      <c r="A401"/>
      <c r="B401"/>
      <c r="C401" s="5"/>
      <c r="D401"/>
      <c r="E401" s="152"/>
      <c r="F401" s="5"/>
      <c r="G401"/>
      <c r="H401"/>
      <c r="I401"/>
      <c r="J401" s="294"/>
      <c r="K401" s="294"/>
      <c r="L401"/>
      <c r="M401"/>
      <c r="N401" s="294"/>
      <c r="O401" s="294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4"/>
      <c r="AI401"/>
      <c r="AJ401"/>
      <c r="AK401"/>
      <c r="AL401"/>
      <c r="AM401"/>
      <c r="AN401"/>
      <c r="AO401"/>
      <c r="AP401"/>
      <c r="AQ401"/>
      <c r="AR401"/>
    </row>
    <row r="402" spans="1:44" s="122" customFormat="1">
      <c r="A402"/>
      <c r="B402"/>
      <c r="C402" s="5"/>
      <c r="D402"/>
      <c r="E402" s="152"/>
      <c r="F402" s="5"/>
      <c r="G402"/>
      <c r="H402"/>
      <c r="I402"/>
      <c r="J402" s="294"/>
      <c r="K402" s="294"/>
      <c r="L402"/>
      <c r="M402"/>
      <c r="N402" s="294"/>
      <c r="O402" s="294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4"/>
      <c r="AI402"/>
      <c r="AJ402"/>
      <c r="AK402"/>
      <c r="AL402"/>
      <c r="AM402"/>
      <c r="AN402"/>
      <c r="AO402"/>
      <c r="AP402"/>
      <c r="AQ402"/>
      <c r="AR402"/>
    </row>
    <row r="403" spans="1:44" s="122" customFormat="1">
      <c r="A403"/>
      <c r="B403"/>
      <c r="C403" s="5"/>
      <c r="D403"/>
      <c r="E403" s="152"/>
      <c r="F403" s="5"/>
      <c r="G403"/>
      <c r="H403"/>
      <c r="I403"/>
      <c r="J403" s="294"/>
      <c r="K403" s="294"/>
      <c r="L403"/>
      <c r="M403"/>
      <c r="N403" s="294"/>
      <c r="O403" s="294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4"/>
      <c r="AI403"/>
      <c r="AJ403"/>
      <c r="AK403"/>
      <c r="AL403"/>
      <c r="AM403"/>
      <c r="AN403"/>
      <c r="AO403"/>
      <c r="AP403"/>
      <c r="AQ403"/>
      <c r="AR403"/>
    </row>
    <row r="404" spans="1:44" s="122" customFormat="1">
      <c r="A404"/>
      <c r="B404"/>
      <c r="C404" s="5"/>
      <c r="D404"/>
      <c r="E404" s="152"/>
      <c r="F404" s="5"/>
      <c r="G404"/>
      <c r="H404"/>
      <c r="I404"/>
      <c r="J404" s="294"/>
      <c r="K404" s="294"/>
      <c r="L404"/>
      <c r="M404"/>
      <c r="N404" s="294"/>
      <c r="O404" s="294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4"/>
      <c r="AI404"/>
      <c r="AJ404"/>
      <c r="AK404"/>
      <c r="AL404"/>
      <c r="AM404"/>
      <c r="AN404"/>
      <c r="AO404"/>
      <c r="AP404"/>
      <c r="AQ404"/>
      <c r="AR404"/>
    </row>
    <row r="405" spans="1:44" s="122" customFormat="1">
      <c r="A405"/>
      <c r="B405"/>
      <c r="C405" s="5"/>
      <c r="D405"/>
      <c r="E405" s="152"/>
      <c r="F405" s="5"/>
      <c r="G405"/>
      <c r="H405"/>
      <c r="I405"/>
      <c r="J405" s="294"/>
      <c r="K405" s="294"/>
      <c r="L405"/>
      <c r="M405"/>
      <c r="N405" s="294"/>
      <c r="O405" s="294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4"/>
      <c r="AI405"/>
      <c r="AJ405"/>
      <c r="AK405"/>
      <c r="AL405"/>
      <c r="AM405"/>
      <c r="AN405"/>
      <c r="AO405"/>
      <c r="AP405"/>
      <c r="AQ405"/>
      <c r="AR405"/>
    </row>
    <row r="406" spans="1:44" s="122" customFormat="1">
      <c r="A406"/>
      <c r="B406"/>
      <c r="C406" s="5"/>
      <c r="D406"/>
      <c r="E406" s="152"/>
      <c r="F406" s="5"/>
      <c r="G406"/>
      <c r="H406"/>
      <c r="I406"/>
      <c r="J406" s="294"/>
      <c r="K406" s="294"/>
      <c r="L406"/>
      <c r="M406"/>
      <c r="N406" s="294"/>
      <c r="O406" s="294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4"/>
      <c r="AI406"/>
      <c r="AJ406"/>
      <c r="AK406"/>
      <c r="AL406"/>
      <c r="AM406"/>
      <c r="AN406"/>
      <c r="AO406"/>
      <c r="AP406"/>
      <c r="AQ406"/>
      <c r="AR406"/>
    </row>
    <row r="407" spans="1:44" s="122" customFormat="1">
      <c r="A407"/>
      <c r="B407"/>
      <c r="C407" s="5"/>
      <c r="D407"/>
      <c r="E407" s="152"/>
      <c r="F407" s="5"/>
      <c r="G407"/>
      <c r="H407"/>
      <c r="I407"/>
      <c r="J407" s="294"/>
      <c r="K407" s="294"/>
      <c r="L407"/>
      <c r="M407"/>
      <c r="N407" s="294"/>
      <c r="O407" s="294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4"/>
      <c r="AI407"/>
      <c r="AJ407"/>
      <c r="AK407"/>
      <c r="AL407"/>
      <c r="AM407"/>
      <c r="AN407"/>
      <c r="AO407"/>
      <c r="AP407"/>
      <c r="AQ407"/>
      <c r="AR407"/>
    </row>
    <row r="408" spans="1:44" s="122" customFormat="1">
      <c r="A408"/>
      <c r="B408"/>
      <c r="C408" s="5"/>
      <c r="D408"/>
      <c r="E408" s="152"/>
      <c r="F408" s="5"/>
      <c r="G408"/>
      <c r="H408"/>
      <c r="I408"/>
      <c r="J408" s="294"/>
      <c r="K408" s="294"/>
      <c r="L408"/>
      <c r="M408"/>
      <c r="N408" s="294"/>
      <c r="O408" s="294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4"/>
      <c r="AI408"/>
      <c r="AJ408"/>
      <c r="AK408"/>
      <c r="AL408"/>
      <c r="AM408"/>
      <c r="AN408"/>
      <c r="AO408"/>
      <c r="AP408"/>
      <c r="AQ408"/>
      <c r="AR408"/>
    </row>
    <row r="409" spans="1:44" s="122" customFormat="1">
      <c r="A409"/>
      <c r="B409"/>
      <c r="C409" s="5"/>
      <c r="D409"/>
      <c r="E409" s="152"/>
      <c r="F409" s="5"/>
      <c r="G409"/>
      <c r="H409"/>
      <c r="I409"/>
      <c r="J409" s="294"/>
      <c r="K409" s="294"/>
      <c r="L409"/>
      <c r="M409"/>
      <c r="N409" s="294"/>
      <c r="O409" s="294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4"/>
      <c r="AI409"/>
      <c r="AJ409"/>
      <c r="AK409"/>
      <c r="AL409"/>
      <c r="AM409"/>
      <c r="AN409"/>
      <c r="AO409"/>
      <c r="AP409"/>
      <c r="AQ409"/>
      <c r="AR409"/>
    </row>
    <row r="410" spans="1:44" s="122" customFormat="1">
      <c r="A410"/>
      <c r="B410"/>
      <c r="C410" s="5"/>
      <c r="D410"/>
      <c r="E410" s="152"/>
      <c r="F410" s="5"/>
      <c r="G410"/>
      <c r="H410"/>
      <c r="I410"/>
      <c r="J410" s="294"/>
      <c r="K410" s="294"/>
      <c r="L410"/>
      <c r="M410"/>
      <c r="N410" s="294"/>
      <c r="O410" s="294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4"/>
      <c r="AI410"/>
      <c r="AJ410"/>
      <c r="AK410"/>
      <c r="AL410"/>
      <c r="AM410"/>
      <c r="AN410"/>
      <c r="AO410"/>
      <c r="AP410"/>
      <c r="AQ410"/>
      <c r="AR410"/>
    </row>
    <row r="411" spans="1:44" s="122" customFormat="1">
      <c r="A411"/>
      <c r="B411"/>
      <c r="C411" s="5"/>
      <c r="D411"/>
      <c r="E411" s="152"/>
      <c r="F411" s="5"/>
      <c r="G411"/>
      <c r="H411"/>
      <c r="I411"/>
      <c r="J411" s="294"/>
      <c r="K411" s="294"/>
      <c r="L411"/>
      <c r="M411"/>
      <c r="N411" s="294"/>
      <c r="O411" s="294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4"/>
      <c r="AI411"/>
      <c r="AJ411"/>
      <c r="AK411"/>
      <c r="AL411"/>
      <c r="AM411"/>
      <c r="AN411"/>
      <c r="AO411"/>
      <c r="AP411"/>
      <c r="AQ411"/>
      <c r="AR411"/>
    </row>
    <row r="412" spans="1:44" s="122" customFormat="1">
      <c r="A412"/>
      <c r="B412"/>
      <c r="C412" s="5"/>
      <c r="D412"/>
      <c r="E412" s="152"/>
      <c r="F412" s="5"/>
      <c r="G412"/>
      <c r="H412"/>
      <c r="I412"/>
      <c r="J412" s="294"/>
      <c r="K412" s="294"/>
      <c r="L412"/>
      <c r="M412"/>
      <c r="N412" s="294"/>
      <c r="O412" s="294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4"/>
      <c r="AI412"/>
      <c r="AJ412"/>
      <c r="AK412"/>
      <c r="AL412"/>
      <c r="AM412"/>
      <c r="AN412"/>
      <c r="AO412"/>
      <c r="AP412"/>
      <c r="AQ412"/>
      <c r="AR412"/>
    </row>
    <row r="413" spans="1:44" s="122" customFormat="1">
      <c r="A413"/>
      <c r="B413"/>
      <c r="C413" s="5"/>
      <c r="D413"/>
      <c r="E413" s="152"/>
      <c r="F413" s="5"/>
      <c r="G413"/>
      <c r="H413"/>
      <c r="I413"/>
      <c r="J413" s="294"/>
      <c r="K413" s="294"/>
      <c r="L413"/>
      <c r="M413"/>
      <c r="N413" s="294"/>
      <c r="O413" s="294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4"/>
      <c r="AI413"/>
      <c r="AJ413"/>
      <c r="AK413"/>
      <c r="AL413"/>
      <c r="AM413"/>
      <c r="AN413"/>
      <c r="AO413"/>
      <c r="AP413"/>
      <c r="AQ413"/>
      <c r="AR413"/>
    </row>
    <row r="414" spans="1:44" s="122" customFormat="1">
      <c r="A414"/>
      <c r="B414"/>
      <c r="C414" s="5"/>
      <c r="D414"/>
      <c r="E414" s="152"/>
      <c r="F414" s="5"/>
      <c r="G414"/>
      <c r="H414"/>
      <c r="I414"/>
      <c r="J414" s="294"/>
      <c r="K414" s="294"/>
      <c r="L414"/>
      <c r="M414"/>
      <c r="N414" s="294"/>
      <c r="O414" s="294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4"/>
      <c r="AI414"/>
      <c r="AJ414"/>
      <c r="AK414"/>
      <c r="AL414"/>
      <c r="AM414"/>
      <c r="AN414"/>
      <c r="AO414"/>
      <c r="AP414"/>
      <c r="AQ414"/>
      <c r="AR414"/>
    </row>
    <row r="415" spans="1:44" s="122" customFormat="1">
      <c r="A415"/>
      <c r="B415"/>
      <c r="C415" s="5"/>
      <c r="D415"/>
      <c r="E415" s="152"/>
      <c r="F415" s="5"/>
      <c r="G415"/>
      <c r="H415"/>
      <c r="I415"/>
      <c r="J415" s="294"/>
      <c r="K415" s="294"/>
      <c r="L415"/>
      <c r="M415"/>
      <c r="N415" s="294"/>
      <c r="O415" s="294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4"/>
      <c r="AI415"/>
      <c r="AJ415"/>
      <c r="AK415"/>
      <c r="AL415"/>
      <c r="AM415"/>
      <c r="AN415"/>
      <c r="AO415"/>
      <c r="AP415"/>
      <c r="AQ415"/>
      <c r="AR415"/>
    </row>
    <row r="416" spans="1:44" s="122" customFormat="1">
      <c r="A416"/>
      <c r="B416"/>
      <c r="C416" s="5"/>
      <c r="D416"/>
      <c r="E416" s="152"/>
      <c r="F416" s="5"/>
      <c r="G416"/>
      <c r="H416"/>
      <c r="I416"/>
      <c r="J416" s="294"/>
      <c r="K416" s="294"/>
      <c r="L416"/>
      <c r="M416"/>
      <c r="N416" s="294"/>
      <c r="O416" s="294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4"/>
      <c r="AI416"/>
      <c r="AJ416"/>
      <c r="AK416"/>
      <c r="AL416"/>
      <c r="AM416"/>
      <c r="AN416"/>
      <c r="AO416"/>
      <c r="AP416"/>
      <c r="AQ416"/>
      <c r="AR416"/>
    </row>
    <row r="417" spans="1:44" s="122" customFormat="1">
      <c r="A417"/>
      <c r="B417"/>
      <c r="C417" s="5"/>
      <c r="D417"/>
      <c r="E417" s="152"/>
      <c r="F417" s="5"/>
      <c r="G417"/>
      <c r="H417"/>
      <c r="I417"/>
      <c r="J417" s="294"/>
      <c r="K417" s="294"/>
      <c r="L417"/>
      <c r="M417"/>
      <c r="N417" s="294"/>
      <c r="O417" s="294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4"/>
      <c r="AI417"/>
      <c r="AJ417"/>
      <c r="AK417"/>
      <c r="AL417"/>
      <c r="AM417"/>
      <c r="AN417"/>
      <c r="AO417"/>
      <c r="AP417"/>
      <c r="AQ417"/>
      <c r="AR417"/>
    </row>
    <row r="418" spans="1:44" s="122" customFormat="1">
      <c r="A418"/>
      <c r="B418"/>
      <c r="C418" s="5"/>
      <c r="D418"/>
      <c r="E418" s="152"/>
      <c r="F418" s="5"/>
      <c r="G418"/>
      <c r="H418"/>
      <c r="I418"/>
      <c r="J418" s="294"/>
      <c r="K418" s="294"/>
      <c r="L418"/>
      <c r="M418"/>
      <c r="N418" s="294"/>
      <c r="O418" s="294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4"/>
      <c r="AI418"/>
      <c r="AJ418"/>
      <c r="AK418"/>
      <c r="AL418"/>
      <c r="AM418"/>
      <c r="AN418"/>
      <c r="AO418"/>
      <c r="AP418"/>
      <c r="AQ418"/>
      <c r="AR418"/>
    </row>
    <row r="419" spans="1:44" s="122" customFormat="1">
      <c r="A419"/>
      <c r="B419"/>
      <c r="C419" s="5"/>
      <c r="D419"/>
      <c r="E419" s="152"/>
      <c r="F419" s="5"/>
      <c r="G419"/>
      <c r="H419"/>
      <c r="I419"/>
      <c r="J419" s="294"/>
      <c r="K419" s="294"/>
      <c r="L419"/>
      <c r="M419"/>
      <c r="N419" s="294"/>
      <c r="O419" s="294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4"/>
      <c r="AI419"/>
      <c r="AJ419"/>
      <c r="AK419"/>
      <c r="AL419"/>
      <c r="AM419"/>
      <c r="AN419"/>
      <c r="AO419"/>
      <c r="AP419"/>
      <c r="AQ419"/>
      <c r="AR419"/>
    </row>
    <row r="420" spans="1:44" s="122" customFormat="1">
      <c r="A420"/>
      <c r="B420"/>
      <c r="C420" s="5"/>
      <c r="D420"/>
      <c r="E420" s="152"/>
      <c r="F420" s="5"/>
      <c r="G420"/>
      <c r="H420"/>
      <c r="I420"/>
      <c r="J420" s="294"/>
      <c r="K420" s="294"/>
      <c r="L420"/>
      <c r="M420"/>
      <c r="N420" s="294"/>
      <c r="O420" s="294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4"/>
      <c r="AI420"/>
      <c r="AJ420"/>
      <c r="AK420"/>
      <c r="AL420"/>
      <c r="AM420"/>
      <c r="AN420"/>
      <c r="AO420"/>
      <c r="AP420"/>
      <c r="AQ420"/>
      <c r="AR420"/>
    </row>
    <row r="421" spans="1:44" s="122" customFormat="1">
      <c r="A421"/>
      <c r="B421"/>
      <c r="C421" s="5"/>
      <c r="D421"/>
      <c r="E421" s="152"/>
      <c r="F421" s="5"/>
      <c r="G421"/>
      <c r="H421"/>
      <c r="I421"/>
      <c r="J421" s="294"/>
      <c r="K421" s="294"/>
      <c r="L421"/>
      <c r="M421"/>
      <c r="N421" s="294"/>
      <c r="O421" s="294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4"/>
      <c r="AI421"/>
      <c r="AJ421"/>
      <c r="AK421"/>
      <c r="AL421"/>
      <c r="AM421"/>
      <c r="AN421"/>
      <c r="AO421"/>
      <c r="AP421"/>
      <c r="AQ421"/>
      <c r="AR421"/>
    </row>
    <row r="422" spans="1:44" s="122" customFormat="1">
      <c r="A422"/>
      <c r="B422"/>
      <c r="C422" s="5"/>
      <c r="D422"/>
      <c r="E422" s="152"/>
      <c r="F422" s="5"/>
      <c r="G422"/>
      <c r="H422"/>
      <c r="I422"/>
      <c r="J422" s="294"/>
      <c r="K422" s="294"/>
      <c r="L422"/>
      <c r="M422"/>
      <c r="N422" s="294"/>
      <c r="O422" s="294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4"/>
      <c r="AI422"/>
      <c r="AJ422"/>
      <c r="AK422"/>
      <c r="AL422"/>
      <c r="AM422"/>
      <c r="AN422"/>
      <c r="AO422"/>
      <c r="AP422"/>
      <c r="AQ422"/>
      <c r="AR422"/>
    </row>
    <row r="423" spans="1:44" s="122" customFormat="1">
      <c r="A423"/>
      <c r="B423"/>
      <c r="C423" s="5"/>
      <c r="D423"/>
      <c r="E423" s="152"/>
      <c r="F423" s="5"/>
      <c r="G423"/>
      <c r="H423"/>
      <c r="I423"/>
      <c r="J423" s="294"/>
      <c r="K423" s="294"/>
      <c r="L423"/>
      <c r="M423"/>
      <c r="N423" s="294"/>
      <c r="O423" s="294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4"/>
      <c r="AI423"/>
      <c r="AJ423"/>
      <c r="AK423"/>
      <c r="AL423"/>
      <c r="AM423"/>
      <c r="AN423"/>
      <c r="AO423"/>
      <c r="AP423"/>
      <c r="AQ423"/>
      <c r="AR423"/>
    </row>
    <row r="424" spans="1:44" s="122" customFormat="1">
      <c r="A424"/>
      <c r="B424"/>
      <c r="C424" s="5"/>
      <c r="D424"/>
      <c r="E424" s="152"/>
      <c r="F424" s="5"/>
      <c r="G424"/>
      <c r="H424"/>
      <c r="I424"/>
      <c r="J424" s="294"/>
      <c r="K424" s="294"/>
      <c r="L424"/>
      <c r="M424"/>
      <c r="N424" s="294"/>
      <c r="O424" s="294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4"/>
      <c r="AI424"/>
      <c r="AJ424"/>
      <c r="AK424"/>
      <c r="AL424"/>
      <c r="AM424"/>
      <c r="AN424"/>
      <c r="AO424"/>
      <c r="AP424"/>
      <c r="AQ424"/>
      <c r="AR424"/>
    </row>
    <row r="425" spans="1:44" s="122" customFormat="1">
      <c r="A425"/>
      <c r="B425"/>
      <c r="C425" s="5"/>
      <c r="D425"/>
      <c r="E425" s="152"/>
      <c r="F425" s="5"/>
      <c r="G425"/>
      <c r="H425"/>
      <c r="I425"/>
      <c r="J425" s="294"/>
      <c r="K425" s="294"/>
      <c r="L425"/>
      <c r="M425"/>
      <c r="N425" s="294"/>
      <c r="O425" s="294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4"/>
      <c r="AI425"/>
      <c r="AJ425"/>
      <c r="AK425"/>
      <c r="AL425"/>
      <c r="AM425"/>
      <c r="AN425"/>
      <c r="AO425"/>
      <c r="AP425"/>
      <c r="AQ425"/>
      <c r="AR425"/>
    </row>
    <row r="426" spans="1:44" s="122" customFormat="1">
      <c r="A426"/>
      <c r="B426"/>
      <c r="C426" s="5"/>
      <c r="D426"/>
      <c r="E426" s="152"/>
      <c r="F426" s="5"/>
      <c r="G426"/>
      <c r="H426"/>
      <c r="I426"/>
      <c r="J426" s="294"/>
      <c r="K426" s="294"/>
      <c r="L426"/>
      <c r="M426"/>
      <c r="N426" s="294"/>
      <c r="O426" s="294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4"/>
      <c r="AI426"/>
      <c r="AJ426"/>
      <c r="AK426"/>
      <c r="AL426"/>
      <c r="AM426"/>
      <c r="AN426"/>
      <c r="AO426"/>
      <c r="AP426"/>
      <c r="AQ426"/>
      <c r="AR426"/>
    </row>
    <row r="427" spans="1:44" s="122" customFormat="1">
      <c r="A427"/>
      <c r="B427"/>
      <c r="C427" s="5"/>
      <c r="D427"/>
      <c r="E427" s="152"/>
      <c r="F427" s="5"/>
      <c r="G427"/>
      <c r="H427"/>
      <c r="I427"/>
      <c r="J427" s="294"/>
      <c r="K427" s="294"/>
      <c r="L427"/>
      <c r="M427"/>
      <c r="N427" s="294"/>
      <c r="O427" s="294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4"/>
      <c r="AI427"/>
      <c r="AJ427"/>
      <c r="AK427"/>
      <c r="AL427"/>
      <c r="AM427"/>
      <c r="AN427"/>
      <c r="AO427"/>
      <c r="AP427"/>
      <c r="AQ427"/>
      <c r="AR427"/>
    </row>
    <row r="428" spans="1:44" s="122" customFormat="1">
      <c r="A428"/>
      <c r="B428"/>
      <c r="C428" s="5"/>
      <c r="D428"/>
      <c r="E428" s="152"/>
      <c r="F428" s="5"/>
      <c r="G428"/>
      <c r="H428"/>
      <c r="I428"/>
      <c r="J428" s="294"/>
      <c r="K428" s="294"/>
      <c r="L428"/>
      <c r="M428"/>
      <c r="N428" s="294"/>
      <c r="O428" s="294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4"/>
      <c r="AI428"/>
      <c r="AJ428"/>
      <c r="AK428"/>
      <c r="AL428"/>
      <c r="AM428"/>
      <c r="AN428"/>
      <c r="AO428"/>
      <c r="AP428"/>
      <c r="AQ428"/>
      <c r="AR428"/>
    </row>
    <row r="429" spans="1:44" s="122" customFormat="1">
      <c r="A429"/>
      <c r="B429"/>
      <c r="C429" s="5"/>
      <c r="D429"/>
      <c r="E429" s="152"/>
      <c r="F429" s="5"/>
      <c r="G429"/>
      <c r="H429"/>
      <c r="I429"/>
      <c r="J429" s="294"/>
      <c r="K429" s="294"/>
      <c r="L429"/>
      <c r="M429"/>
      <c r="N429" s="294"/>
      <c r="O429" s="294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4"/>
      <c r="AI429"/>
      <c r="AJ429"/>
      <c r="AK429"/>
      <c r="AL429"/>
      <c r="AM429"/>
      <c r="AN429"/>
      <c r="AO429"/>
      <c r="AP429"/>
      <c r="AQ429"/>
      <c r="AR429"/>
    </row>
    <row r="430" spans="1:44" s="122" customFormat="1">
      <c r="A430"/>
      <c r="B430"/>
      <c r="C430" s="5"/>
      <c r="D430"/>
      <c r="E430" s="152"/>
      <c r="F430" s="5"/>
      <c r="G430"/>
      <c r="H430"/>
      <c r="I430"/>
      <c r="J430" s="294"/>
      <c r="K430" s="294"/>
      <c r="L430"/>
      <c r="M430"/>
      <c r="N430" s="294"/>
      <c r="O430" s="294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4"/>
      <c r="AI430"/>
      <c r="AJ430"/>
      <c r="AK430"/>
      <c r="AL430"/>
      <c r="AM430"/>
      <c r="AN430"/>
      <c r="AO430"/>
      <c r="AP430"/>
      <c r="AQ430"/>
      <c r="AR430"/>
    </row>
    <row r="431" spans="1:44" s="122" customFormat="1">
      <c r="A431"/>
      <c r="B431"/>
      <c r="C431" s="5"/>
      <c r="D431"/>
      <c r="E431" s="152"/>
      <c r="F431" s="5"/>
      <c r="G431"/>
      <c r="H431"/>
      <c r="I431"/>
      <c r="J431" s="294"/>
      <c r="K431" s="294"/>
      <c r="L431"/>
      <c r="M431"/>
      <c r="N431" s="294"/>
      <c r="O431" s="294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4"/>
      <c r="AI431"/>
      <c r="AJ431"/>
      <c r="AK431"/>
      <c r="AL431"/>
      <c r="AM431"/>
      <c r="AN431"/>
      <c r="AO431"/>
      <c r="AP431"/>
      <c r="AQ431"/>
      <c r="AR431"/>
    </row>
    <row r="432" spans="1:44" s="122" customFormat="1">
      <c r="A432"/>
      <c r="B432"/>
      <c r="C432" s="5"/>
      <c r="D432"/>
      <c r="E432" s="152"/>
      <c r="F432" s="5"/>
      <c r="G432"/>
      <c r="H432"/>
      <c r="I432"/>
      <c r="J432" s="294"/>
      <c r="K432" s="294"/>
      <c r="L432"/>
      <c r="M432"/>
      <c r="N432" s="294"/>
      <c r="O432" s="294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4"/>
      <c r="AI432"/>
      <c r="AJ432"/>
      <c r="AK432"/>
      <c r="AL432"/>
      <c r="AM432"/>
      <c r="AN432"/>
      <c r="AO432"/>
      <c r="AP432"/>
      <c r="AQ432"/>
      <c r="AR432"/>
    </row>
    <row r="433" spans="1:44" s="122" customFormat="1">
      <c r="A433"/>
      <c r="B433"/>
      <c r="C433" s="5"/>
      <c r="D433"/>
      <c r="E433" s="152"/>
      <c r="F433" s="5"/>
      <c r="G433"/>
      <c r="H433"/>
      <c r="I433"/>
      <c r="J433" s="294"/>
      <c r="K433" s="294"/>
      <c r="L433"/>
      <c r="M433"/>
      <c r="N433" s="294"/>
      <c r="O433" s="294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4"/>
      <c r="AI433"/>
      <c r="AJ433"/>
      <c r="AK433"/>
      <c r="AL433"/>
      <c r="AM433"/>
      <c r="AN433"/>
      <c r="AO433"/>
      <c r="AP433"/>
      <c r="AQ433"/>
      <c r="AR433"/>
    </row>
    <row r="434" spans="1:44" s="122" customFormat="1">
      <c r="A434"/>
      <c r="B434"/>
      <c r="C434" s="5"/>
      <c r="D434"/>
      <c r="E434" s="152"/>
      <c r="F434" s="5"/>
      <c r="G434"/>
      <c r="H434"/>
      <c r="I434"/>
      <c r="J434" s="294"/>
      <c r="K434" s="294"/>
      <c r="L434"/>
      <c r="M434"/>
      <c r="N434" s="294"/>
      <c r="O434" s="294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4"/>
      <c r="AI434"/>
      <c r="AJ434"/>
      <c r="AK434"/>
      <c r="AL434"/>
      <c r="AM434"/>
      <c r="AN434"/>
      <c r="AO434"/>
      <c r="AP434"/>
      <c r="AQ434"/>
      <c r="AR434"/>
    </row>
    <row r="435" spans="1:44" s="122" customFormat="1">
      <c r="A435"/>
      <c r="B435"/>
      <c r="C435" s="5"/>
      <c r="D435"/>
      <c r="E435" s="152"/>
      <c r="F435" s="5"/>
      <c r="G435"/>
      <c r="H435"/>
      <c r="I435"/>
      <c r="J435" s="294"/>
      <c r="K435" s="294"/>
      <c r="L435"/>
      <c r="M435"/>
      <c r="N435" s="294"/>
      <c r="O435" s="294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4"/>
      <c r="AI435"/>
      <c r="AJ435"/>
      <c r="AK435"/>
      <c r="AL435"/>
      <c r="AM435"/>
      <c r="AN435"/>
      <c r="AO435"/>
      <c r="AP435"/>
      <c r="AQ435"/>
      <c r="AR435"/>
    </row>
    <row r="436" spans="1:44" s="122" customFormat="1">
      <c r="A436"/>
      <c r="B436"/>
      <c r="C436" s="5"/>
      <c r="D436"/>
      <c r="E436" s="152"/>
      <c r="F436" s="5"/>
      <c r="G436"/>
      <c r="H436"/>
      <c r="I436"/>
      <c r="J436" s="294"/>
      <c r="K436" s="294"/>
      <c r="L436"/>
      <c r="M436"/>
      <c r="N436" s="294"/>
      <c r="O436" s="294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4"/>
      <c r="AI436"/>
      <c r="AJ436"/>
      <c r="AK436"/>
      <c r="AL436"/>
      <c r="AM436"/>
      <c r="AN436"/>
      <c r="AO436"/>
      <c r="AP436"/>
      <c r="AQ436"/>
      <c r="AR436"/>
    </row>
    <row r="437" spans="1:44" s="122" customFormat="1">
      <c r="A437"/>
      <c r="B437"/>
      <c r="C437" s="5"/>
      <c r="D437"/>
      <c r="E437" s="152"/>
      <c r="F437" s="5"/>
      <c r="G437"/>
      <c r="H437"/>
      <c r="I437"/>
      <c r="J437" s="294"/>
      <c r="K437" s="294"/>
      <c r="L437"/>
      <c r="M437"/>
      <c r="N437" s="294"/>
      <c r="O437" s="294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4"/>
      <c r="AI437"/>
      <c r="AJ437"/>
      <c r="AK437"/>
      <c r="AL437"/>
      <c r="AM437"/>
      <c r="AN437"/>
      <c r="AO437"/>
      <c r="AP437"/>
      <c r="AQ437"/>
      <c r="AR437"/>
    </row>
    <row r="438" spans="1:44" s="122" customFormat="1">
      <c r="A438"/>
      <c r="B438"/>
      <c r="C438" s="5"/>
      <c r="D438"/>
      <c r="E438" s="152"/>
      <c r="F438" s="5"/>
      <c r="G438"/>
      <c r="H438"/>
      <c r="I438"/>
      <c r="J438" s="294"/>
      <c r="K438" s="294"/>
      <c r="L438"/>
      <c r="M438"/>
      <c r="N438" s="294"/>
      <c r="O438" s="294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4"/>
      <c r="AI438"/>
      <c r="AJ438"/>
      <c r="AK438"/>
      <c r="AL438"/>
      <c r="AM438"/>
      <c r="AN438"/>
      <c r="AO438"/>
      <c r="AP438"/>
      <c r="AQ438"/>
      <c r="AR438"/>
    </row>
    <row r="439" spans="1:44" s="122" customFormat="1">
      <c r="A439"/>
      <c r="B439"/>
      <c r="C439" s="5"/>
      <c r="D439"/>
      <c r="E439" s="152"/>
      <c r="F439" s="5"/>
      <c r="G439"/>
      <c r="H439"/>
      <c r="I439"/>
      <c r="J439" s="294"/>
      <c r="K439" s="294"/>
      <c r="L439"/>
      <c r="M439"/>
      <c r="N439" s="294"/>
      <c r="O439" s="294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4"/>
      <c r="AI439"/>
      <c r="AJ439"/>
      <c r="AK439"/>
      <c r="AL439"/>
      <c r="AM439"/>
      <c r="AN439"/>
      <c r="AO439"/>
      <c r="AP439"/>
      <c r="AQ439"/>
      <c r="AR439"/>
    </row>
    <row r="440" spans="1:44" s="122" customFormat="1">
      <c r="A440"/>
      <c r="B440"/>
      <c r="C440" s="5"/>
      <c r="D440"/>
      <c r="E440" s="152"/>
      <c r="F440" s="5"/>
      <c r="G440"/>
      <c r="H440"/>
      <c r="I440"/>
      <c r="J440" s="294"/>
      <c r="K440" s="294"/>
      <c r="L440"/>
      <c r="M440"/>
      <c r="N440" s="294"/>
      <c r="O440" s="294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4"/>
      <c r="AI440"/>
      <c r="AJ440"/>
      <c r="AK440"/>
      <c r="AL440"/>
      <c r="AM440"/>
      <c r="AN440"/>
      <c r="AO440"/>
      <c r="AP440"/>
      <c r="AQ440"/>
      <c r="AR440"/>
    </row>
    <row r="441" spans="1:44" s="122" customFormat="1">
      <c r="A441"/>
      <c r="B441"/>
      <c r="C441" s="5"/>
      <c r="D441"/>
      <c r="E441" s="152"/>
      <c r="F441" s="5"/>
      <c r="G441"/>
      <c r="H441"/>
      <c r="I441"/>
      <c r="J441" s="294"/>
      <c r="K441" s="294"/>
      <c r="L441"/>
      <c r="M441"/>
      <c r="N441" s="294"/>
      <c r="O441" s="294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4"/>
      <c r="AI441"/>
      <c r="AJ441"/>
      <c r="AK441"/>
      <c r="AL441"/>
      <c r="AM441"/>
      <c r="AN441"/>
      <c r="AO441"/>
      <c r="AP441"/>
      <c r="AQ441"/>
      <c r="AR441"/>
    </row>
    <row r="442" spans="1:44" s="122" customFormat="1">
      <c r="A442"/>
      <c r="B442"/>
      <c r="C442" s="5"/>
      <c r="D442"/>
      <c r="E442" s="152"/>
      <c r="F442" s="5"/>
      <c r="G442"/>
      <c r="H442"/>
      <c r="I442"/>
      <c r="J442" s="294"/>
      <c r="K442" s="294"/>
      <c r="L442"/>
      <c r="M442"/>
      <c r="N442" s="294"/>
      <c r="O442" s="294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4"/>
      <c r="AI442"/>
      <c r="AJ442"/>
      <c r="AK442"/>
      <c r="AL442"/>
      <c r="AM442"/>
      <c r="AN442"/>
      <c r="AO442"/>
      <c r="AP442"/>
      <c r="AQ442"/>
      <c r="AR442"/>
    </row>
    <row r="443" spans="1:44" s="122" customFormat="1">
      <c r="A443"/>
      <c r="B443"/>
      <c r="C443" s="5"/>
      <c r="D443"/>
      <c r="E443" s="152"/>
      <c r="F443" s="5"/>
      <c r="G443"/>
      <c r="H443"/>
      <c r="I443"/>
      <c r="J443" s="294"/>
      <c r="K443" s="294"/>
      <c r="L443"/>
      <c r="M443"/>
      <c r="N443" s="294"/>
      <c r="O443" s="294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4"/>
      <c r="AI443"/>
      <c r="AJ443"/>
      <c r="AK443"/>
      <c r="AL443"/>
      <c r="AM443"/>
      <c r="AN443"/>
      <c r="AO443"/>
      <c r="AP443"/>
      <c r="AQ443"/>
      <c r="AR443"/>
    </row>
    <row r="444" spans="1:44" s="122" customFormat="1">
      <c r="A444"/>
      <c r="B444"/>
      <c r="C444" s="5"/>
      <c r="D444"/>
      <c r="E444" s="152"/>
      <c r="F444" s="5"/>
      <c r="G444"/>
      <c r="H444"/>
      <c r="I444"/>
      <c r="J444" s="294"/>
      <c r="K444" s="294"/>
      <c r="L444"/>
      <c r="M444"/>
      <c r="N444" s="294"/>
      <c r="O444" s="294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4"/>
      <c r="AI444"/>
      <c r="AJ444"/>
      <c r="AK444"/>
      <c r="AL444"/>
      <c r="AM444"/>
      <c r="AN444"/>
      <c r="AO444"/>
      <c r="AP444"/>
      <c r="AQ444"/>
      <c r="AR444"/>
    </row>
    <row r="445" spans="1:44" s="122" customFormat="1">
      <c r="A445"/>
      <c r="B445"/>
      <c r="C445" s="5"/>
      <c r="D445"/>
      <c r="E445" s="152"/>
      <c r="F445" s="5"/>
      <c r="G445"/>
      <c r="H445"/>
      <c r="I445"/>
      <c r="J445" s="294"/>
      <c r="K445" s="294"/>
      <c r="L445"/>
      <c r="M445"/>
      <c r="N445" s="294"/>
      <c r="O445" s="294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4"/>
      <c r="AI445"/>
      <c r="AJ445"/>
      <c r="AK445"/>
      <c r="AL445"/>
      <c r="AM445"/>
      <c r="AN445"/>
      <c r="AO445"/>
      <c r="AP445"/>
      <c r="AQ445"/>
      <c r="AR445"/>
    </row>
    <row r="446" spans="1:44" s="122" customFormat="1">
      <c r="A446"/>
      <c r="B446"/>
      <c r="C446" s="5"/>
      <c r="D446"/>
      <c r="E446" s="152"/>
      <c r="F446" s="5"/>
      <c r="G446"/>
      <c r="H446"/>
      <c r="I446"/>
      <c r="J446" s="294"/>
      <c r="K446" s="294"/>
      <c r="L446"/>
      <c r="M446"/>
      <c r="N446" s="294"/>
      <c r="O446" s="294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4"/>
      <c r="AI446"/>
      <c r="AJ446"/>
      <c r="AK446"/>
      <c r="AL446"/>
      <c r="AM446"/>
      <c r="AN446"/>
      <c r="AO446"/>
      <c r="AP446"/>
      <c r="AQ446"/>
      <c r="AR446"/>
    </row>
    <row r="447" spans="1:44" s="122" customFormat="1">
      <c r="A447"/>
      <c r="B447"/>
      <c r="C447" s="5"/>
      <c r="D447"/>
      <c r="E447" s="152"/>
      <c r="F447" s="5"/>
      <c r="G447"/>
      <c r="H447"/>
      <c r="I447"/>
      <c r="J447" s="294"/>
      <c r="K447" s="294"/>
      <c r="L447"/>
      <c r="M447"/>
      <c r="N447" s="294"/>
      <c r="O447" s="294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4"/>
      <c r="AI447"/>
      <c r="AJ447"/>
      <c r="AK447"/>
      <c r="AL447"/>
      <c r="AM447"/>
      <c r="AN447"/>
      <c r="AO447"/>
      <c r="AP447"/>
      <c r="AQ447"/>
      <c r="AR447"/>
    </row>
    <row r="448" spans="1:44" s="122" customFormat="1">
      <c r="A448"/>
      <c r="B448"/>
      <c r="C448" s="5"/>
      <c r="D448"/>
      <c r="E448" s="152"/>
      <c r="F448" s="5"/>
      <c r="G448"/>
      <c r="H448"/>
      <c r="I448"/>
      <c r="J448" s="294"/>
      <c r="K448" s="294"/>
      <c r="L448"/>
      <c r="M448"/>
      <c r="N448" s="294"/>
      <c r="O448" s="294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4"/>
      <c r="AI448"/>
      <c r="AJ448"/>
      <c r="AK448"/>
      <c r="AL448"/>
      <c r="AM448"/>
      <c r="AN448"/>
      <c r="AO448"/>
      <c r="AP448"/>
      <c r="AQ448"/>
      <c r="AR448"/>
    </row>
    <row r="449" spans="1:44" s="122" customFormat="1">
      <c r="A449"/>
      <c r="B449"/>
      <c r="C449" s="5"/>
      <c r="D449"/>
      <c r="E449" s="152"/>
      <c r="F449" s="5"/>
      <c r="G449"/>
      <c r="H449"/>
      <c r="I449"/>
      <c r="J449" s="294"/>
      <c r="K449" s="294"/>
      <c r="L449"/>
      <c r="M449"/>
      <c r="N449" s="294"/>
      <c r="O449" s="294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4"/>
      <c r="AI449"/>
      <c r="AJ449"/>
      <c r="AK449"/>
      <c r="AL449"/>
      <c r="AM449"/>
      <c r="AN449"/>
      <c r="AO449"/>
      <c r="AP449"/>
      <c r="AQ449"/>
      <c r="AR449"/>
    </row>
    <row r="450" spans="1:44" s="122" customFormat="1">
      <c r="A450"/>
      <c r="B450"/>
      <c r="C450" s="5"/>
      <c r="D450"/>
      <c r="E450" s="152"/>
      <c r="F450" s="5"/>
      <c r="G450"/>
      <c r="H450"/>
      <c r="I450"/>
      <c r="J450" s="294"/>
      <c r="K450" s="294"/>
      <c r="L450"/>
      <c r="M450"/>
      <c r="N450" s="294"/>
      <c r="O450" s="294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4"/>
      <c r="AI450"/>
      <c r="AJ450"/>
      <c r="AK450"/>
      <c r="AL450"/>
      <c r="AM450"/>
      <c r="AN450"/>
      <c r="AO450"/>
      <c r="AP450"/>
      <c r="AQ450"/>
      <c r="AR450"/>
    </row>
    <row r="451" spans="1:44" s="122" customFormat="1">
      <c r="A451"/>
      <c r="B451"/>
      <c r="C451" s="5"/>
      <c r="D451"/>
      <c r="E451" s="152"/>
      <c r="F451" s="5"/>
      <c r="G451"/>
      <c r="H451"/>
      <c r="I451"/>
      <c r="J451" s="294"/>
      <c r="K451" s="294"/>
      <c r="L451"/>
      <c r="M451"/>
      <c r="N451" s="294"/>
      <c r="O451" s="294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4"/>
      <c r="AI451"/>
      <c r="AJ451"/>
      <c r="AK451"/>
      <c r="AL451"/>
      <c r="AM451"/>
      <c r="AN451"/>
      <c r="AO451"/>
      <c r="AP451"/>
      <c r="AQ451"/>
      <c r="AR451"/>
    </row>
    <row r="452" spans="1:44" s="122" customFormat="1">
      <c r="A452"/>
      <c r="B452"/>
      <c r="C452" s="5"/>
      <c r="D452"/>
      <c r="E452" s="152"/>
      <c r="F452" s="5"/>
      <c r="G452"/>
      <c r="H452"/>
      <c r="I452"/>
      <c r="J452" s="294"/>
      <c r="K452" s="294"/>
      <c r="L452"/>
      <c r="M452"/>
      <c r="N452" s="294"/>
      <c r="O452" s="294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4"/>
      <c r="AI452"/>
      <c r="AJ452"/>
      <c r="AK452"/>
      <c r="AL452"/>
      <c r="AM452"/>
      <c r="AN452"/>
      <c r="AO452"/>
      <c r="AP452"/>
      <c r="AQ452"/>
      <c r="AR452"/>
    </row>
    <row r="453" spans="1:44" s="122" customFormat="1">
      <c r="A453"/>
      <c r="B453"/>
      <c r="C453" s="5"/>
      <c r="D453"/>
      <c r="E453" s="152"/>
      <c r="F453" s="5"/>
      <c r="G453"/>
      <c r="H453"/>
      <c r="I453"/>
      <c r="J453" s="294"/>
      <c r="K453" s="294"/>
      <c r="L453"/>
      <c r="M453"/>
      <c r="N453" s="294"/>
      <c r="O453" s="294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4"/>
      <c r="AI453"/>
      <c r="AJ453"/>
      <c r="AK453"/>
      <c r="AL453"/>
      <c r="AM453"/>
      <c r="AN453"/>
      <c r="AO453"/>
      <c r="AP453"/>
      <c r="AQ453"/>
      <c r="AR453"/>
    </row>
    <row r="454" spans="1:44" s="122" customFormat="1">
      <c r="A454"/>
      <c r="B454"/>
      <c r="C454" s="5"/>
      <c r="D454"/>
      <c r="E454" s="152"/>
      <c r="F454" s="5"/>
      <c r="G454"/>
      <c r="H454"/>
      <c r="I454"/>
      <c r="J454" s="294"/>
      <c r="K454" s="294"/>
      <c r="L454"/>
      <c r="M454"/>
      <c r="N454" s="294"/>
      <c r="O454" s="294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4"/>
      <c r="AI454"/>
      <c r="AJ454"/>
      <c r="AK454"/>
      <c r="AL454"/>
      <c r="AM454"/>
      <c r="AN454"/>
      <c r="AO454"/>
      <c r="AP454"/>
      <c r="AQ454"/>
      <c r="AR454"/>
    </row>
    <row r="455" spans="1:44" s="122" customFormat="1">
      <c r="A455"/>
      <c r="B455"/>
      <c r="C455" s="5"/>
      <c r="D455"/>
      <c r="E455" s="152"/>
      <c r="F455" s="5"/>
      <c r="G455"/>
      <c r="H455"/>
      <c r="I455"/>
      <c r="J455" s="294"/>
      <c r="K455" s="294"/>
      <c r="L455"/>
      <c r="M455"/>
      <c r="N455" s="294"/>
      <c r="O455" s="294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4"/>
      <c r="AI455"/>
      <c r="AJ455"/>
      <c r="AK455"/>
      <c r="AL455"/>
      <c r="AM455"/>
      <c r="AN455"/>
      <c r="AO455"/>
      <c r="AP455"/>
      <c r="AQ455"/>
      <c r="AR455"/>
    </row>
    <row r="456" spans="1:44" s="122" customFormat="1">
      <c r="A456"/>
      <c r="B456"/>
      <c r="C456" s="5"/>
      <c r="D456"/>
      <c r="E456" s="152"/>
      <c r="F456" s="5"/>
      <c r="G456"/>
      <c r="H456"/>
      <c r="I456"/>
      <c r="J456" s="294"/>
      <c r="K456" s="294"/>
      <c r="L456"/>
      <c r="M456"/>
      <c r="N456" s="294"/>
      <c r="O456" s="294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4"/>
      <c r="AI456"/>
      <c r="AJ456"/>
      <c r="AK456"/>
      <c r="AL456"/>
      <c r="AM456"/>
      <c r="AN456"/>
      <c r="AO456"/>
      <c r="AP456"/>
      <c r="AQ456"/>
      <c r="AR456"/>
    </row>
    <row r="457" spans="1:44" s="122" customFormat="1">
      <c r="A457"/>
      <c r="B457"/>
      <c r="C457" s="5"/>
      <c r="D457"/>
      <c r="E457" s="152"/>
      <c r="F457" s="5"/>
      <c r="G457"/>
      <c r="H457"/>
      <c r="I457"/>
      <c r="J457" s="294"/>
      <c r="K457" s="294"/>
      <c r="L457"/>
      <c r="M457"/>
      <c r="N457" s="294"/>
      <c r="O457" s="294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4"/>
      <c r="AI457"/>
      <c r="AJ457"/>
      <c r="AK457"/>
      <c r="AL457"/>
      <c r="AM457"/>
      <c r="AN457"/>
      <c r="AO457"/>
      <c r="AP457"/>
      <c r="AQ457"/>
      <c r="AR457"/>
    </row>
    <row r="458" spans="1:44" s="122" customFormat="1">
      <c r="A458"/>
      <c r="B458"/>
      <c r="C458" s="5"/>
      <c r="D458"/>
      <c r="E458" s="152"/>
      <c r="F458" s="5"/>
      <c r="G458"/>
      <c r="H458"/>
      <c r="I458"/>
      <c r="J458" s="294"/>
      <c r="K458" s="294"/>
      <c r="L458"/>
      <c r="M458"/>
      <c r="N458" s="294"/>
      <c r="O458" s="294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4"/>
      <c r="AI458"/>
      <c r="AJ458"/>
      <c r="AK458"/>
      <c r="AL458"/>
      <c r="AM458"/>
      <c r="AN458"/>
      <c r="AO458"/>
      <c r="AP458"/>
      <c r="AQ458"/>
      <c r="AR458"/>
    </row>
    <row r="459" spans="1:44" s="122" customFormat="1">
      <c r="A459"/>
      <c r="B459"/>
      <c r="C459" s="5"/>
      <c r="D459"/>
      <c r="E459" s="152"/>
      <c r="F459" s="5"/>
      <c r="G459"/>
      <c r="H459"/>
      <c r="I459"/>
      <c r="J459" s="294"/>
      <c r="K459" s="294"/>
      <c r="L459"/>
      <c r="M459"/>
      <c r="N459" s="294"/>
      <c r="O459" s="294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4"/>
      <c r="AI459"/>
      <c r="AJ459"/>
      <c r="AK459"/>
      <c r="AL459"/>
      <c r="AM459"/>
      <c r="AN459"/>
      <c r="AO459"/>
      <c r="AP459"/>
      <c r="AQ459"/>
      <c r="AR459"/>
    </row>
    <row r="460" spans="1:44" s="122" customFormat="1">
      <c r="A460"/>
      <c r="B460"/>
      <c r="C460" s="5"/>
      <c r="D460"/>
      <c r="E460" s="152"/>
      <c r="F460" s="5"/>
      <c r="G460"/>
      <c r="H460"/>
      <c r="I460"/>
      <c r="J460" s="294"/>
      <c r="K460" s="294"/>
      <c r="L460"/>
      <c r="M460"/>
      <c r="N460" s="294"/>
      <c r="O460" s="294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4"/>
      <c r="AI460"/>
      <c r="AJ460"/>
      <c r="AK460"/>
      <c r="AL460"/>
      <c r="AM460"/>
      <c r="AN460"/>
      <c r="AO460"/>
      <c r="AP460"/>
      <c r="AQ460"/>
      <c r="AR460"/>
    </row>
    <row r="461" spans="1:44" s="122" customFormat="1">
      <c r="A461"/>
      <c r="B461"/>
      <c r="C461" s="5"/>
      <c r="D461"/>
      <c r="E461" s="152"/>
      <c r="F461" s="5"/>
      <c r="G461"/>
      <c r="H461"/>
      <c r="I461"/>
      <c r="J461" s="294"/>
      <c r="K461" s="294"/>
      <c r="L461"/>
      <c r="M461"/>
      <c r="N461" s="294"/>
      <c r="O461" s="294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4"/>
      <c r="AI461"/>
      <c r="AJ461"/>
      <c r="AK461"/>
      <c r="AL461"/>
      <c r="AM461"/>
      <c r="AN461"/>
      <c r="AO461"/>
      <c r="AP461"/>
      <c r="AQ461"/>
      <c r="AR461"/>
    </row>
    <row r="462" spans="1:44" s="122" customFormat="1">
      <c r="A462"/>
      <c r="B462"/>
      <c r="C462" s="5"/>
      <c r="D462"/>
      <c r="E462" s="152"/>
      <c r="F462" s="5"/>
      <c r="G462"/>
      <c r="H462"/>
      <c r="I462"/>
      <c r="J462" s="294"/>
      <c r="K462" s="294"/>
      <c r="L462"/>
      <c r="M462"/>
      <c r="N462" s="294"/>
      <c r="O462" s="294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4"/>
      <c r="AI462"/>
      <c r="AJ462"/>
      <c r="AK462"/>
      <c r="AL462"/>
      <c r="AM462"/>
      <c r="AN462"/>
      <c r="AO462"/>
      <c r="AP462"/>
      <c r="AQ462"/>
      <c r="AR462"/>
    </row>
    <row r="463" spans="1:44" s="122" customFormat="1">
      <c r="A463"/>
      <c r="B463"/>
      <c r="C463" s="5"/>
      <c r="D463"/>
      <c r="E463" s="152"/>
      <c r="F463" s="5"/>
      <c r="G463"/>
      <c r="H463"/>
      <c r="I463"/>
      <c r="J463" s="294"/>
      <c r="K463" s="294"/>
      <c r="L463"/>
      <c r="M463"/>
      <c r="N463" s="294"/>
      <c r="O463" s="294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4"/>
      <c r="AI463"/>
      <c r="AJ463"/>
      <c r="AK463"/>
      <c r="AL463"/>
      <c r="AM463"/>
      <c r="AN463"/>
      <c r="AO463"/>
      <c r="AP463"/>
      <c r="AQ463"/>
      <c r="AR463"/>
    </row>
    <row r="464" spans="1:44" s="122" customFormat="1">
      <c r="A464"/>
      <c r="B464"/>
      <c r="C464" s="5"/>
      <c r="D464"/>
      <c r="E464" s="152"/>
      <c r="F464" s="5"/>
      <c r="G464"/>
      <c r="H464"/>
      <c r="I464"/>
      <c r="J464" s="294"/>
      <c r="K464" s="294"/>
      <c r="L464"/>
      <c r="M464"/>
      <c r="N464" s="294"/>
      <c r="O464" s="294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4"/>
      <c r="AI464"/>
      <c r="AJ464"/>
      <c r="AK464"/>
      <c r="AL464"/>
      <c r="AM464"/>
      <c r="AN464"/>
      <c r="AO464"/>
      <c r="AP464"/>
      <c r="AQ464"/>
      <c r="AR464"/>
    </row>
    <row r="465" spans="1:44" s="122" customFormat="1">
      <c r="A465"/>
      <c r="B465"/>
      <c r="C465" s="5"/>
      <c r="D465"/>
      <c r="E465" s="152"/>
      <c r="F465" s="5"/>
      <c r="G465"/>
      <c r="H465"/>
      <c r="I465"/>
      <c r="J465" s="294"/>
      <c r="K465" s="294"/>
      <c r="L465"/>
      <c r="M465"/>
      <c r="N465" s="294"/>
      <c r="O465" s="294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4"/>
      <c r="AI465"/>
      <c r="AJ465"/>
      <c r="AK465"/>
      <c r="AL465"/>
      <c r="AM465"/>
      <c r="AN465"/>
      <c r="AO465"/>
      <c r="AP465"/>
      <c r="AQ465"/>
      <c r="AR465"/>
    </row>
    <row r="466" spans="1:44" s="122" customFormat="1">
      <c r="A466"/>
      <c r="B466"/>
      <c r="C466" s="5"/>
      <c r="D466"/>
      <c r="E466" s="152"/>
      <c r="F466" s="5"/>
      <c r="G466"/>
      <c r="H466"/>
      <c r="I466"/>
      <c r="J466" s="294"/>
      <c r="K466" s="294"/>
      <c r="L466"/>
      <c r="M466"/>
      <c r="N466" s="294"/>
      <c r="O466" s="294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4"/>
      <c r="AI466"/>
      <c r="AJ466"/>
      <c r="AK466"/>
      <c r="AL466"/>
      <c r="AM466"/>
      <c r="AN466"/>
      <c r="AO466"/>
      <c r="AP466"/>
      <c r="AQ466"/>
      <c r="AR466"/>
    </row>
    <row r="467" spans="1:44" s="122" customFormat="1">
      <c r="A467"/>
      <c r="B467"/>
      <c r="C467" s="5"/>
      <c r="D467"/>
      <c r="E467" s="152"/>
      <c r="F467" s="5"/>
      <c r="G467"/>
      <c r="H467"/>
      <c r="I467"/>
      <c r="J467" s="294"/>
      <c r="K467" s="294"/>
      <c r="L467"/>
      <c r="M467"/>
      <c r="N467" s="294"/>
      <c r="O467" s="294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4"/>
      <c r="AI467"/>
      <c r="AJ467"/>
      <c r="AK467"/>
      <c r="AL467"/>
      <c r="AM467"/>
      <c r="AN467"/>
      <c r="AO467"/>
      <c r="AP467"/>
      <c r="AQ467"/>
      <c r="AR467"/>
    </row>
    <row r="468" spans="1:44" s="122" customFormat="1">
      <c r="A468"/>
      <c r="B468"/>
      <c r="C468" s="5"/>
      <c r="D468"/>
      <c r="E468" s="152"/>
      <c r="F468" s="5"/>
      <c r="G468"/>
      <c r="H468"/>
      <c r="I468"/>
      <c r="J468" s="294"/>
      <c r="K468" s="294"/>
      <c r="L468"/>
      <c r="M468"/>
      <c r="N468" s="294"/>
      <c r="O468" s="294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4"/>
      <c r="AI468"/>
      <c r="AJ468"/>
      <c r="AK468"/>
      <c r="AL468"/>
      <c r="AM468"/>
      <c r="AN468"/>
      <c r="AO468"/>
      <c r="AP468"/>
      <c r="AQ468"/>
      <c r="AR468"/>
    </row>
    <row r="469" spans="1:44" s="122" customFormat="1">
      <c r="A469"/>
      <c r="B469"/>
      <c r="C469" s="5"/>
      <c r="D469"/>
      <c r="E469" s="152"/>
      <c r="F469" s="5"/>
      <c r="G469"/>
      <c r="H469"/>
      <c r="I469"/>
      <c r="J469" s="294"/>
      <c r="K469" s="294"/>
      <c r="L469"/>
      <c r="M469"/>
      <c r="N469" s="294"/>
      <c r="O469" s="294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4"/>
      <c r="AI469"/>
      <c r="AJ469"/>
      <c r="AK469"/>
      <c r="AL469"/>
      <c r="AM469"/>
      <c r="AN469"/>
      <c r="AO469"/>
      <c r="AP469"/>
      <c r="AQ469"/>
      <c r="AR469"/>
    </row>
    <row r="470" spans="1:44" s="122" customFormat="1">
      <c r="A470"/>
      <c r="B470"/>
      <c r="C470" s="5"/>
      <c r="D470"/>
      <c r="E470" s="152"/>
      <c r="F470" s="5"/>
      <c r="G470"/>
      <c r="H470"/>
      <c r="I470"/>
      <c r="J470" s="294"/>
      <c r="K470" s="294"/>
      <c r="L470"/>
      <c r="M470"/>
      <c r="N470" s="294"/>
      <c r="O470" s="294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4"/>
      <c r="AI470"/>
      <c r="AJ470"/>
      <c r="AK470"/>
      <c r="AL470"/>
      <c r="AM470"/>
      <c r="AN470"/>
      <c r="AO470"/>
      <c r="AP470"/>
      <c r="AQ470"/>
      <c r="AR470"/>
    </row>
    <row r="471" spans="1:44" s="122" customFormat="1">
      <c r="A471"/>
      <c r="B471"/>
      <c r="C471" s="5"/>
      <c r="D471"/>
      <c r="E471" s="152"/>
      <c r="F471" s="5"/>
      <c r="G471"/>
      <c r="H471"/>
      <c r="I471"/>
      <c r="J471" s="294"/>
      <c r="K471" s="294"/>
      <c r="L471"/>
      <c r="M471"/>
      <c r="N471" s="294"/>
      <c r="O471" s="294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4"/>
      <c r="AI471"/>
      <c r="AJ471"/>
      <c r="AK471"/>
      <c r="AL471"/>
      <c r="AM471"/>
      <c r="AN471"/>
      <c r="AO471"/>
      <c r="AP471"/>
      <c r="AQ471"/>
      <c r="AR471"/>
    </row>
    <row r="472" spans="1:44" s="122" customFormat="1">
      <c r="A472"/>
      <c r="B472"/>
      <c r="C472" s="5"/>
      <c r="D472"/>
      <c r="E472" s="152"/>
      <c r="F472" s="5"/>
      <c r="G472"/>
      <c r="H472"/>
      <c r="I472"/>
      <c r="J472" s="294"/>
      <c r="K472" s="294"/>
      <c r="L472"/>
      <c r="M472"/>
      <c r="N472" s="294"/>
      <c r="O472" s="294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4"/>
      <c r="AI472"/>
      <c r="AJ472"/>
      <c r="AK472"/>
      <c r="AL472"/>
      <c r="AM472"/>
      <c r="AN472"/>
      <c r="AO472"/>
      <c r="AP472"/>
      <c r="AQ472"/>
      <c r="AR472"/>
    </row>
    <row r="473" spans="1:44" s="122" customFormat="1">
      <c r="A473"/>
      <c r="B473"/>
      <c r="C473" s="5"/>
      <c r="D473"/>
      <c r="E473" s="152"/>
      <c r="F473" s="5"/>
      <c r="G473"/>
      <c r="H473"/>
      <c r="I473"/>
      <c r="J473" s="294"/>
      <c r="K473" s="294"/>
      <c r="L473"/>
      <c r="M473"/>
      <c r="N473" s="294"/>
      <c r="O473" s="294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4"/>
      <c r="AI473"/>
      <c r="AJ473"/>
      <c r="AK473"/>
      <c r="AL473"/>
      <c r="AM473"/>
      <c r="AN473"/>
      <c r="AO473"/>
      <c r="AP473"/>
      <c r="AQ473"/>
      <c r="AR473"/>
    </row>
    <row r="474" spans="1:44" s="122" customFormat="1">
      <c r="A474"/>
      <c r="B474"/>
      <c r="C474" s="5"/>
      <c r="D474"/>
      <c r="E474" s="152"/>
      <c r="F474" s="5"/>
      <c r="G474"/>
      <c r="H474"/>
      <c r="I474"/>
      <c r="J474" s="294"/>
      <c r="K474" s="294"/>
      <c r="L474"/>
      <c r="M474"/>
      <c r="N474" s="294"/>
      <c r="O474" s="294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4"/>
      <c r="AI474"/>
      <c r="AJ474"/>
      <c r="AK474"/>
      <c r="AL474"/>
      <c r="AM474"/>
      <c r="AN474"/>
      <c r="AO474"/>
      <c r="AP474"/>
      <c r="AQ474"/>
      <c r="AR474"/>
    </row>
    <row r="475" spans="1:44" s="122" customFormat="1">
      <c r="A475"/>
      <c r="B475"/>
      <c r="C475" s="5"/>
      <c r="D475"/>
      <c r="E475" s="152"/>
      <c r="F475" s="5"/>
      <c r="G475"/>
      <c r="H475"/>
      <c r="I475"/>
      <c r="J475" s="294"/>
      <c r="K475" s="294"/>
      <c r="L475"/>
      <c r="M475"/>
      <c r="N475" s="294"/>
      <c r="O475" s="294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4"/>
      <c r="AI475"/>
      <c r="AJ475"/>
      <c r="AK475"/>
      <c r="AL475"/>
      <c r="AM475"/>
      <c r="AN475"/>
      <c r="AO475"/>
      <c r="AP475"/>
      <c r="AQ475"/>
      <c r="AR475"/>
    </row>
    <row r="476" spans="1:44" s="122" customFormat="1">
      <c r="A476"/>
      <c r="B476"/>
      <c r="C476" s="5"/>
      <c r="D476"/>
      <c r="E476" s="152"/>
      <c r="F476" s="5"/>
      <c r="G476"/>
      <c r="H476"/>
      <c r="I476"/>
      <c r="J476" s="294"/>
      <c r="K476" s="294"/>
      <c r="L476"/>
      <c r="M476"/>
      <c r="N476" s="294"/>
      <c r="O476" s="294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4"/>
      <c r="AI476"/>
      <c r="AJ476"/>
      <c r="AK476"/>
      <c r="AL476"/>
      <c r="AM476"/>
      <c r="AN476"/>
      <c r="AO476"/>
      <c r="AP476"/>
      <c r="AQ476"/>
      <c r="AR476"/>
    </row>
    <row r="477" spans="1:44" s="122" customFormat="1">
      <c r="A477"/>
      <c r="B477"/>
      <c r="C477" s="5"/>
      <c r="D477"/>
      <c r="E477" s="152"/>
      <c r="F477" s="5"/>
      <c r="G477"/>
      <c r="H477"/>
      <c r="I477"/>
      <c r="J477" s="294"/>
      <c r="K477" s="294"/>
      <c r="L477"/>
      <c r="M477"/>
      <c r="N477" s="294"/>
      <c r="O477" s="294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4"/>
      <c r="AI477"/>
      <c r="AJ477"/>
      <c r="AK477"/>
      <c r="AL477"/>
      <c r="AM477"/>
      <c r="AN477"/>
      <c r="AO477"/>
      <c r="AP477"/>
      <c r="AQ477"/>
      <c r="AR477"/>
    </row>
    <row r="478" spans="1:44" s="122" customFormat="1">
      <c r="A478"/>
      <c r="B478"/>
      <c r="C478" s="5"/>
      <c r="D478"/>
      <c r="E478" s="152"/>
      <c r="F478" s="5"/>
      <c r="G478"/>
      <c r="H478"/>
      <c r="I478"/>
      <c r="J478" s="294"/>
      <c r="K478" s="294"/>
      <c r="L478"/>
      <c r="M478"/>
      <c r="N478" s="294"/>
      <c r="O478" s="294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4"/>
      <c r="AI478"/>
      <c r="AJ478"/>
      <c r="AK478"/>
      <c r="AL478"/>
      <c r="AM478"/>
      <c r="AN478"/>
      <c r="AO478"/>
      <c r="AP478"/>
      <c r="AQ478"/>
      <c r="AR478"/>
    </row>
    <row r="479" spans="1:44" s="122" customFormat="1">
      <c r="A479"/>
      <c r="B479"/>
      <c r="C479" s="5"/>
      <c r="D479"/>
      <c r="E479" s="152"/>
      <c r="F479" s="5"/>
      <c r="G479"/>
      <c r="H479"/>
      <c r="I479"/>
      <c r="J479" s="294"/>
      <c r="K479" s="294"/>
      <c r="L479"/>
      <c r="M479"/>
      <c r="N479" s="294"/>
      <c r="O479" s="294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4"/>
      <c r="AI479"/>
      <c r="AJ479"/>
      <c r="AK479"/>
      <c r="AL479"/>
      <c r="AM479"/>
      <c r="AN479"/>
      <c r="AO479"/>
      <c r="AP479"/>
      <c r="AQ479"/>
      <c r="AR479"/>
    </row>
    <row r="480" spans="1:44" s="122" customFormat="1">
      <c r="A480"/>
      <c r="B480"/>
      <c r="C480" s="5"/>
      <c r="D480"/>
      <c r="E480" s="152"/>
      <c r="F480" s="5"/>
      <c r="G480"/>
      <c r="H480"/>
      <c r="I480"/>
      <c r="J480" s="294"/>
      <c r="K480" s="294"/>
      <c r="L480"/>
      <c r="M480"/>
      <c r="N480" s="294"/>
      <c r="O480" s="294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4"/>
      <c r="AI480"/>
      <c r="AJ480"/>
      <c r="AK480"/>
      <c r="AL480"/>
      <c r="AM480"/>
      <c r="AN480"/>
      <c r="AO480"/>
      <c r="AP480"/>
      <c r="AQ480"/>
      <c r="AR480"/>
    </row>
    <row r="481" spans="1:44" s="122" customFormat="1">
      <c r="A481"/>
      <c r="B481"/>
      <c r="C481" s="5"/>
      <c r="D481"/>
      <c r="E481" s="152"/>
      <c r="F481" s="5"/>
      <c r="G481"/>
      <c r="H481"/>
      <c r="I481"/>
      <c r="J481" s="294"/>
      <c r="K481" s="294"/>
      <c r="L481"/>
      <c r="M481"/>
      <c r="N481" s="294"/>
      <c r="O481" s="294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4"/>
      <c r="AI481"/>
      <c r="AJ481"/>
      <c r="AK481"/>
      <c r="AL481"/>
      <c r="AM481"/>
      <c r="AN481"/>
      <c r="AO481"/>
      <c r="AP481"/>
      <c r="AQ481"/>
      <c r="AR481"/>
    </row>
    <row r="482" spans="1:44" s="122" customFormat="1">
      <c r="A482"/>
      <c r="B482"/>
      <c r="C482" s="5"/>
      <c r="D482"/>
      <c r="E482" s="152"/>
      <c r="F482" s="5"/>
      <c r="G482"/>
      <c r="H482"/>
      <c r="I482"/>
      <c r="J482" s="294"/>
      <c r="K482" s="294"/>
      <c r="L482"/>
      <c r="M482"/>
      <c r="N482" s="294"/>
      <c r="O482" s="294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4"/>
      <c r="AI482"/>
      <c r="AJ482"/>
      <c r="AK482"/>
      <c r="AL482"/>
      <c r="AM482"/>
      <c r="AN482"/>
      <c r="AO482"/>
      <c r="AP482"/>
      <c r="AQ482"/>
      <c r="AR482"/>
    </row>
    <row r="483" spans="1:44" s="122" customFormat="1">
      <c r="A483"/>
      <c r="B483"/>
      <c r="C483" s="5"/>
      <c r="D483"/>
      <c r="E483" s="152"/>
      <c r="F483" s="5"/>
      <c r="G483"/>
      <c r="H483"/>
      <c r="I483"/>
      <c r="J483" s="294"/>
      <c r="K483" s="294"/>
      <c r="L483"/>
      <c r="M483"/>
      <c r="N483" s="294"/>
      <c r="O483" s="294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4"/>
      <c r="AI483"/>
      <c r="AJ483"/>
      <c r="AK483"/>
      <c r="AL483"/>
      <c r="AM483"/>
      <c r="AN483"/>
      <c r="AO483"/>
      <c r="AP483"/>
      <c r="AQ483"/>
      <c r="AR483"/>
    </row>
    <row r="484" spans="1:44" s="122" customFormat="1">
      <c r="A484"/>
      <c r="B484"/>
      <c r="C484" s="5"/>
      <c r="D484"/>
      <c r="E484" s="152"/>
      <c r="F484" s="5"/>
      <c r="G484"/>
      <c r="H484"/>
      <c r="I484"/>
      <c r="J484" s="294"/>
      <c r="K484" s="294"/>
      <c r="L484"/>
      <c r="M484"/>
      <c r="N484" s="294"/>
      <c r="O484" s="294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4"/>
      <c r="AI484"/>
      <c r="AJ484"/>
      <c r="AK484"/>
      <c r="AL484"/>
      <c r="AM484"/>
      <c r="AN484"/>
      <c r="AO484"/>
      <c r="AP484"/>
      <c r="AQ484"/>
      <c r="AR484"/>
    </row>
    <row r="485" spans="1:44" s="122" customFormat="1">
      <c r="A485"/>
      <c r="B485"/>
      <c r="C485" s="5"/>
      <c r="D485"/>
      <c r="E485" s="152"/>
      <c r="F485" s="5"/>
      <c r="G485"/>
      <c r="H485"/>
      <c r="I485"/>
      <c r="J485" s="294"/>
      <c r="K485" s="294"/>
      <c r="L485"/>
      <c r="M485"/>
      <c r="N485" s="294"/>
      <c r="O485" s="294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4"/>
      <c r="AI485"/>
      <c r="AJ485"/>
      <c r="AK485"/>
      <c r="AL485"/>
      <c r="AM485"/>
      <c r="AN485"/>
      <c r="AO485"/>
      <c r="AP485"/>
      <c r="AQ485"/>
      <c r="AR485"/>
    </row>
    <row r="486" spans="1:44" s="122" customFormat="1">
      <c r="A486"/>
      <c r="B486"/>
      <c r="C486" s="5"/>
      <c r="D486"/>
      <c r="E486" s="152"/>
      <c r="F486" s="5"/>
      <c r="G486"/>
      <c r="H486"/>
      <c r="I486"/>
      <c r="J486" s="294"/>
      <c r="K486" s="294"/>
      <c r="L486"/>
      <c r="M486"/>
      <c r="N486" s="294"/>
      <c r="O486" s="294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4"/>
      <c r="AI486"/>
      <c r="AJ486"/>
      <c r="AK486"/>
      <c r="AL486"/>
      <c r="AM486"/>
      <c r="AN486"/>
      <c r="AO486"/>
      <c r="AP486"/>
      <c r="AQ486"/>
      <c r="AR486"/>
    </row>
    <row r="487" spans="1:44" s="122" customFormat="1">
      <c r="A487"/>
      <c r="B487"/>
      <c r="C487" s="5"/>
      <c r="D487"/>
      <c r="E487" s="152"/>
      <c r="F487" s="5"/>
      <c r="G487"/>
      <c r="H487"/>
      <c r="I487"/>
      <c r="J487" s="294"/>
      <c r="K487" s="294"/>
      <c r="L487"/>
      <c r="M487"/>
      <c r="N487" s="294"/>
      <c r="O487" s="294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4"/>
      <c r="AI487"/>
      <c r="AJ487"/>
      <c r="AK487"/>
      <c r="AL487"/>
      <c r="AM487"/>
      <c r="AN487"/>
      <c r="AO487"/>
      <c r="AP487"/>
      <c r="AQ487"/>
      <c r="AR487"/>
    </row>
    <row r="488" spans="1:44" s="122" customFormat="1">
      <c r="A488"/>
      <c r="B488"/>
      <c r="C488" s="5"/>
      <c r="D488"/>
      <c r="E488" s="152"/>
      <c r="F488" s="5"/>
      <c r="G488"/>
      <c r="H488"/>
      <c r="I488"/>
      <c r="J488" s="294"/>
      <c r="K488" s="294"/>
      <c r="L488"/>
      <c r="M488"/>
      <c r="N488" s="294"/>
      <c r="O488" s="294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4"/>
      <c r="AI488"/>
      <c r="AJ488"/>
      <c r="AK488"/>
      <c r="AL488"/>
      <c r="AM488"/>
      <c r="AN488"/>
      <c r="AO488"/>
      <c r="AP488"/>
      <c r="AQ488"/>
      <c r="AR488"/>
    </row>
    <row r="489" spans="1:44" s="122" customFormat="1">
      <c r="A489"/>
      <c r="B489"/>
      <c r="C489" s="5"/>
      <c r="D489"/>
      <c r="E489" s="152"/>
      <c r="F489" s="5"/>
      <c r="G489"/>
      <c r="H489"/>
      <c r="I489"/>
      <c r="J489" s="294"/>
      <c r="K489" s="294"/>
      <c r="L489"/>
      <c r="M489"/>
      <c r="N489" s="294"/>
      <c r="O489" s="294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4"/>
      <c r="AI489"/>
      <c r="AJ489"/>
      <c r="AK489"/>
      <c r="AL489"/>
      <c r="AM489"/>
      <c r="AN489"/>
      <c r="AO489"/>
      <c r="AP489"/>
      <c r="AQ489"/>
      <c r="AR489"/>
    </row>
    <row r="490" spans="1:44" s="122" customFormat="1">
      <c r="A490"/>
      <c r="B490"/>
      <c r="C490" s="5"/>
      <c r="D490"/>
      <c r="E490" s="152"/>
      <c r="F490" s="5"/>
      <c r="G490"/>
      <c r="H490"/>
      <c r="I490"/>
      <c r="J490" s="294"/>
      <c r="K490" s="294"/>
      <c r="L490"/>
      <c r="M490"/>
      <c r="N490" s="294"/>
      <c r="O490" s="294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4"/>
      <c r="AI490"/>
      <c r="AJ490"/>
      <c r="AK490"/>
      <c r="AL490"/>
      <c r="AM490"/>
      <c r="AN490"/>
      <c r="AO490"/>
      <c r="AP490"/>
      <c r="AQ490"/>
      <c r="AR490"/>
    </row>
    <row r="491" spans="1:44" s="122" customFormat="1">
      <c r="A491"/>
      <c r="B491"/>
      <c r="C491" s="5"/>
      <c r="D491"/>
      <c r="E491" s="152"/>
      <c r="F491" s="5"/>
      <c r="G491"/>
      <c r="H491"/>
      <c r="I491"/>
      <c r="J491" s="294"/>
      <c r="K491" s="294"/>
      <c r="L491"/>
      <c r="M491"/>
      <c r="N491" s="294"/>
      <c r="O491" s="294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4"/>
      <c r="AI491"/>
      <c r="AJ491"/>
      <c r="AK491"/>
      <c r="AL491"/>
      <c r="AM491"/>
      <c r="AN491"/>
      <c r="AO491"/>
      <c r="AP491"/>
      <c r="AQ491"/>
      <c r="AR491"/>
    </row>
    <row r="492" spans="1:44" s="122" customFormat="1">
      <c r="A492"/>
      <c r="B492"/>
      <c r="C492" s="5"/>
      <c r="D492"/>
      <c r="E492" s="152"/>
      <c r="F492" s="5"/>
      <c r="G492"/>
      <c r="H492"/>
      <c r="I492"/>
      <c r="J492" s="294"/>
      <c r="K492" s="294"/>
      <c r="L492"/>
      <c r="M492"/>
      <c r="N492" s="294"/>
      <c r="O492" s="294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4"/>
      <c r="AI492"/>
      <c r="AJ492"/>
      <c r="AK492"/>
      <c r="AL492"/>
      <c r="AM492"/>
      <c r="AN492"/>
      <c r="AO492"/>
      <c r="AP492"/>
      <c r="AQ492"/>
      <c r="AR492"/>
    </row>
    <row r="493" spans="1:44" s="122" customFormat="1">
      <c r="A493"/>
      <c r="B493"/>
      <c r="C493" s="5"/>
      <c r="D493"/>
      <c r="E493" s="152"/>
      <c r="F493" s="5"/>
      <c r="G493"/>
      <c r="H493"/>
      <c r="I493"/>
      <c r="J493" s="294"/>
      <c r="K493" s="294"/>
      <c r="L493"/>
      <c r="M493"/>
      <c r="N493" s="294"/>
      <c r="O493" s="294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4"/>
      <c r="AI493"/>
      <c r="AJ493"/>
      <c r="AK493"/>
      <c r="AL493"/>
      <c r="AM493"/>
      <c r="AN493"/>
      <c r="AO493"/>
      <c r="AP493"/>
      <c r="AQ493"/>
      <c r="AR493"/>
    </row>
    <row r="494" spans="1:44" s="122" customFormat="1">
      <c r="A494"/>
      <c r="B494"/>
      <c r="C494" s="5"/>
      <c r="D494"/>
      <c r="E494" s="152"/>
      <c r="F494" s="5"/>
      <c r="G494"/>
      <c r="H494"/>
      <c r="I494"/>
      <c r="J494" s="294"/>
      <c r="K494" s="294"/>
      <c r="L494"/>
      <c r="M494"/>
      <c r="N494" s="294"/>
      <c r="O494" s="294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4"/>
      <c r="AI494"/>
      <c r="AJ494"/>
      <c r="AK494"/>
      <c r="AL494"/>
      <c r="AM494"/>
      <c r="AN494"/>
      <c r="AO494"/>
      <c r="AP494"/>
      <c r="AQ494"/>
      <c r="AR494"/>
    </row>
    <row r="495" spans="1:44" s="122" customFormat="1">
      <c r="A495"/>
      <c r="B495"/>
      <c r="C495" s="5"/>
      <c r="D495"/>
      <c r="E495" s="152"/>
      <c r="F495" s="5"/>
      <c r="G495"/>
      <c r="H495"/>
      <c r="I495"/>
      <c r="J495" s="294"/>
      <c r="K495" s="294"/>
      <c r="L495"/>
      <c r="M495"/>
      <c r="N495" s="294"/>
      <c r="O495" s="294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4"/>
      <c r="AI495"/>
      <c r="AJ495"/>
      <c r="AK495"/>
      <c r="AL495"/>
      <c r="AM495"/>
      <c r="AN495"/>
      <c r="AO495"/>
      <c r="AP495"/>
      <c r="AQ495"/>
      <c r="AR495"/>
    </row>
    <row r="496" spans="1:44" s="122" customFormat="1">
      <c r="A496"/>
      <c r="B496"/>
      <c r="C496" s="5"/>
      <c r="D496"/>
      <c r="E496" s="152"/>
      <c r="F496" s="5"/>
      <c r="G496"/>
      <c r="H496"/>
      <c r="I496"/>
      <c r="J496" s="294"/>
      <c r="K496" s="294"/>
      <c r="L496"/>
      <c r="M496"/>
      <c r="N496" s="294"/>
      <c r="O496" s="294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4"/>
      <c r="AI496"/>
      <c r="AJ496"/>
      <c r="AK496"/>
      <c r="AL496"/>
      <c r="AM496"/>
      <c r="AN496"/>
      <c r="AO496"/>
      <c r="AP496"/>
      <c r="AQ496"/>
      <c r="AR496"/>
    </row>
    <row r="497" spans="1:44" s="122" customFormat="1">
      <c r="A497"/>
      <c r="B497"/>
      <c r="C497" s="5"/>
      <c r="D497"/>
      <c r="E497" s="152"/>
      <c r="F497" s="5"/>
      <c r="G497"/>
      <c r="H497"/>
      <c r="I497"/>
      <c r="J497" s="294"/>
      <c r="K497" s="294"/>
      <c r="L497"/>
      <c r="M497"/>
      <c r="N497" s="294"/>
      <c r="O497" s="294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4"/>
      <c r="AI497"/>
      <c r="AJ497"/>
      <c r="AK497"/>
      <c r="AL497"/>
      <c r="AM497"/>
      <c r="AN497"/>
      <c r="AO497"/>
      <c r="AP497"/>
      <c r="AQ497"/>
      <c r="AR497"/>
    </row>
    <row r="498" spans="1:44" s="122" customFormat="1">
      <c r="A498"/>
      <c r="B498"/>
      <c r="C498" s="5"/>
      <c r="D498"/>
      <c r="E498" s="152"/>
      <c r="F498" s="5"/>
      <c r="G498"/>
      <c r="H498"/>
      <c r="I498"/>
      <c r="J498" s="294"/>
      <c r="K498" s="294"/>
      <c r="L498"/>
      <c r="M498"/>
      <c r="N498" s="294"/>
      <c r="O498" s="294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4"/>
      <c r="AI498"/>
      <c r="AJ498"/>
      <c r="AK498"/>
      <c r="AL498"/>
      <c r="AM498"/>
      <c r="AN498"/>
      <c r="AO498"/>
      <c r="AP498"/>
      <c r="AQ498"/>
      <c r="AR498"/>
    </row>
    <row r="499" spans="1:44" s="122" customFormat="1">
      <c r="A499"/>
      <c r="B499"/>
      <c r="C499" s="5"/>
      <c r="D499"/>
      <c r="E499" s="152"/>
      <c r="F499" s="5"/>
      <c r="G499"/>
      <c r="H499"/>
      <c r="I499"/>
      <c r="J499" s="294"/>
      <c r="K499" s="294"/>
      <c r="L499"/>
      <c r="M499"/>
      <c r="N499" s="294"/>
      <c r="O499" s="294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4"/>
      <c r="AI499"/>
      <c r="AJ499"/>
      <c r="AK499"/>
      <c r="AL499"/>
      <c r="AM499"/>
      <c r="AN499"/>
      <c r="AO499"/>
      <c r="AP499"/>
      <c r="AQ499"/>
      <c r="AR499"/>
    </row>
    <row r="500" spans="1:44" s="122" customFormat="1">
      <c r="A500"/>
      <c r="B500"/>
      <c r="C500" s="5"/>
      <c r="D500"/>
      <c r="E500" s="152"/>
      <c r="F500" s="5"/>
      <c r="G500"/>
      <c r="H500"/>
      <c r="I500"/>
      <c r="J500" s="294"/>
      <c r="K500" s="294"/>
      <c r="L500"/>
      <c r="M500"/>
      <c r="N500" s="294"/>
      <c r="O500" s="294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4"/>
      <c r="AI500"/>
      <c r="AJ500"/>
      <c r="AK500"/>
      <c r="AL500"/>
      <c r="AM500"/>
      <c r="AN500"/>
      <c r="AO500"/>
      <c r="AP500"/>
      <c r="AQ500"/>
      <c r="AR500"/>
    </row>
    <row r="501" spans="1:44" s="122" customFormat="1">
      <c r="A501"/>
      <c r="B501"/>
      <c r="C501" s="5"/>
      <c r="D501"/>
      <c r="E501" s="152"/>
      <c r="F501" s="5"/>
      <c r="G501"/>
      <c r="H501"/>
      <c r="I501"/>
      <c r="J501" s="294"/>
      <c r="K501" s="294"/>
      <c r="L501"/>
      <c r="M501"/>
      <c r="N501" s="294"/>
      <c r="O501" s="294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4"/>
      <c r="AI501"/>
      <c r="AJ501"/>
      <c r="AK501"/>
      <c r="AL501"/>
      <c r="AM501"/>
      <c r="AN501"/>
      <c r="AO501"/>
      <c r="AP501"/>
      <c r="AQ501"/>
      <c r="AR501"/>
    </row>
    <row r="502" spans="1:44" s="122" customFormat="1">
      <c r="A502"/>
      <c r="B502"/>
      <c r="C502" s="5"/>
      <c r="D502"/>
      <c r="E502" s="152"/>
      <c r="F502" s="5"/>
      <c r="G502"/>
      <c r="H502"/>
      <c r="I502"/>
      <c r="J502" s="294"/>
      <c r="K502" s="294"/>
      <c r="L502"/>
      <c r="M502"/>
      <c r="N502" s="294"/>
      <c r="O502" s="294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4"/>
      <c r="AI502"/>
      <c r="AJ502"/>
      <c r="AK502"/>
      <c r="AL502"/>
      <c r="AM502"/>
      <c r="AN502"/>
      <c r="AO502"/>
      <c r="AP502"/>
      <c r="AQ502"/>
      <c r="AR502"/>
    </row>
    <row r="503" spans="1:44" s="122" customFormat="1">
      <c r="A503"/>
      <c r="B503"/>
      <c r="C503" s="5"/>
      <c r="D503"/>
      <c r="E503" s="152"/>
      <c r="F503" s="5"/>
      <c r="G503"/>
      <c r="H503"/>
      <c r="I503"/>
      <c r="J503" s="294"/>
      <c r="K503" s="294"/>
      <c r="L503"/>
      <c r="M503"/>
      <c r="N503" s="294"/>
      <c r="O503" s="294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4"/>
      <c r="AI503"/>
      <c r="AJ503"/>
      <c r="AK503"/>
      <c r="AL503"/>
      <c r="AM503"/>
      <c r="AN503"/>
      <c r="AO503"/>
      <c r="AP503"/>
      <c r="AQ503"/>
      <c r="AR503"/>
    </row>
    <row r="504" spans="1:44" s="122" customFormat="1">
      <c r="A504"/>
      <c r="B504"/>
      <c r="C504" s="5"/>
      <c r="D504"/>
      <c r="E504" s="152"/>
      <c r="F504" s="5"/>
      <c r="G504"/>
      <c r="H504"/>
      <c r="I504"/>
      <c r="J504" s="294"/>
      <c r="K504" s="294"/>
      <c r="L504"/>
      <c r="M504"/>
      <c r="N504" s="294"/>
      <c r="O504" s="294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4"/>
      <c r="AI504"/>
      <c r="AJ504"/>
      <c r="AK504"/>
      <c r="AL504"/>
      <c r="AM504"/>
      <c r="AN504"/>
      <c r="AO504"/>
      <c r="AP504"/>
      <c r="AQ504"/>
      <c r="AR504"/>
    </row>
    <row r="505" spans="1:44" s="122" customFormat="1">
      <c r="A505"/>
      <c r="B505"/>
      <c r="C505" s="5"/>
      <c r="D505"/>
      <c r="E505" s="152"/>
      <c r="F505" s="5"/>
      <c r="G505"/>
      <c r="H505"/>
      <c r="I505"/>
      <c r="J505" s="294"/>
      <c r="K505" s="294"/>
      <c r="L505"/>
      <c r="M505"/>
      <c r="N505" s="294"/>
      <c r="O505" s="294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4"/>
      <c r="AI505"/>
      <c r="AJ505"/>
      <c r="AK505"/>
      <c r="AL505"/>
      <c r="AM505"/>
      <c r="AN505"/>
      <c r="AO505"/>
      <c r="AP505"/>
      <c r="AQ505"/>
      <c r="AR505"/>
    </row>
    <row r="506" spans="1:44" s="122" customFormat="1">
      <c r="A506"/>
      <c r="B506"/>
      <c r="C506" s="5"/>
      <c r="D506"/>
      <c r="E506" s="152"/>
      <c r="F506" s="5"/>
      <c r="G506"/>
      <c r="H506"/>
      <c r="I506"/>
      <c r="J506" s="294"/>
      <c r="K506" s="294"/>
      <c r="L506"/>
      <c r="M506"/>
      <c r="N506" s="294"/>
      <c r="O506" s="294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4"/>
      <c r="AI506"/>
      <c r="AJ506"/>
      <c r="AK506"/>
      <c r="AL506"/>
      <c r="AM506"/>
      <c r="AN506"/>
      <c r="AO506"/>
      <c r="AP506"/>
      <c r="AQ506"/>
      <c r="AR506"/>
    </row>
    <row r="507" spans="1:44" s="122" customFormat="1">
      <c r="A507"/>
      <c r="B507"/>
      <c r="C507" s="5"/>
      <c r="D507"/>
      <c r="E507" s="152"/>
      <c r="F507" s="5"/>
      <c r="G507"/>
      <c r="H507"/>
      <c r="I507"/>
      <c r="J507" s="294"/>
      <c r="K507" s="294"/>
      <c r="L507"/>
      <c r="M507"/>
      <c r="N507" s="294"/>
      <c r="O507" s="294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4"/>
      <c r="AI507"/>
      <c r="AJ507"/>
      <c r="AK507"/>
      <c r="AL507"/>
      <c r="AM507"/>
      <c r="AN507"/>
      <c r="AO507"/>
      <c r="AP507"/>
      <c r="AQ507"/>
      <c r="AR507"/>
    </row>
    <row r="508" spans="1:44" s="122" customFormat="1">
      <c r="A508"/>
      <c r="B508"/>
      <c r="C508" s="5"/>
      <c r="D508"/>
      <c r="E508" s="152"/>
      <c r="F508" s="5"/>
      <c r="G508"/>
      <c r="H508"/>
      <c r="I508"/>
      <c r="J508" s="294"/>
      <c r="K508" s="294"/>
      <c r="L508"/>
      <c r="M508"/>
      <c r="N508" s="294"/>
      <c r="O508" s="294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4"/>
      <c r="AI508"/>
      <c r="AJ508"/>
      <c r="AK508"/>
      <c r="AL508"/>
      <c r="AM508"/>
      <c r="AN508"/>
      <c r="AO508"/>
      <c r="AP508"/>
      <c r="AQ508"/>
      <c r="AR508"/>
    </row>
    <row r="509" spans="1:44" s="122" customFormat="1">
      <c r="A509"/>
      <c r="B509"/>
      <c r="C509" s="5"/>
      <c r="D509"/>
      <c r="E509" s="152"/>
      <c r="F509" s="5"/>
      <c r="G509"/>
      <c r="H509"/>
      <c r="I509"/>
      <c r="J509" s="294"/>
      <c r="K509" s="294"/>
      <c r="L509"/>
      <c r="M509"/>
      <c r="N509" s="294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4"/>
      <c r="AI509"/>
      <c r="AJ509"/>
      <c r="AK509"/>
      <c r="AL509"/>
      <c r="AM509"/>
      <c r="AN509"/>
      <c r="AO509"/>
      <c r="AP509"/>
      <c r="AQ509"/>
      <c r="AR509"/>
    </row>
    <row r="510" spans="1:44" s="122" customFormat="1">
      <c r="A510"/>
      <c r="B510"/>
      <c r="C510" s="5"/>
      <c r="D510"/>
      <c r="E510" s="152"/>
      <c r="F510" s="5"/>
      <c r="G510"/>
      <c r="H510"/>
      <c r="I510"/>
      <c r="J510" s="294"/>
      <c r="K510" s="294"/>
      <c r="L510"/>
      <c r="M510"/>
      <c r="N510" s="294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4"/>
      <c r="AI510"/>
      <c r="AJ510"/>
      <c r="AK510"/>
      <c r="AL510"/>
      <c r="AM510"/>
      <c r="AN510"/>
      <c r="AO510"/>
      <c r="AP510"/>
      <c r="AQ510"/>
      <c r="AR510"/>
    </row>
    <row r="511" spans="1:44" s="122" customFormat="1">
      <c r="A511"/>
      <c r="B511"/>
      <c r="C511" s="5"/>
      <c r="D511"/>
      <c r="E511" s="152"/>
      <c r="F511" s="5"/>
      <c r="G511"/>
      <c r="H511"/>
      <c r="I511"/>
      <c r="J511" s="294"/>
      <c r="K511" s="294"/>
      <c r="L511"/>
      <c r="M511"/>
      <c r="N511" s="294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4"/>
      <c r="AI511"/>
      <c r="AJ511"/>
      <c r="AK511"/>
      <c r="AL511"/>
      <c r="AM511"/>
      <c r="AN511"/>
      <c r="AO511"/>
      <c r="AP511"/>
      <c r="AQ511"/>
      <c r="AR511"/>
    </row>
    <row r="512" spans="1:44" s="122" customFormat="1">
      <c r="A512"/>
      <c r="B512"/>
      <c r="C512" s="5"/>
      <c r="D512"/>
      <c r="E512" s="152"/>
      <c r="F512" s="5"/>
      <c r="G512"/>
      <c r="H512"/>
      <c r="I512"/>
      <c r="J512" s="294"/>
      <c r="K512" s="294"/>
      <c r="L512"/>
      <c r="M512"/>
      <c r="N512" s="294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4"/>
      <c r="AI512"/>
      <c r="AJ512"/>
      <c r="AK512"/>
      <c r="AL512"/>
      <c r="AM512"/>
      <c r="AN512"/>
      <c r="AO512"/>
      <c r="AP512"/>
      <c r="AQ512"/>
      <c r="AR512"/>
    </row>
    <row r="513" spans="1:44" s="122" customFormat="1">
      <c r="A513"/>
      <c r="B513"/>
      <c r="C513" s="5"/>
      <c r="D513"/>
      <c r="E513" s="152"/>
      <c r="F513" s="5"/>
      <c r="G513"/>
      <c r="H513"/>
      <c r="I513"/>
      <c r="J513" s="294"/>
      <c r="K513" s="294"/>
      <c r="L513"/>
      <c r="M513"/>
      <c r="N513" s="294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4"/>
      <c r="AI513"/>
      <c r="AJ513"/>
      <c r="AK513"/>
      <c r="AL513"/>
      <c r="AM513"/>
      <c r="AN513"/>
      <c r="AO513"/>
      <c r="AP513"/>
      <c r="AQ513"/>
      <c r="AR513"/>
    </row>
    <row r="514" spans="1:44" s="122" customFormat="1">
      <c r="A514"/>
      <c r="B514"/>
      <c r="C514" s="5"/>
      <c r="D514"/>
      <c r="E514" s="152"/>
      <c r="F514" s="5"/>
      <c r="G514"/>
      <c r="H514"/>
      <c r="I514"/>
      <c r="J514" s="294"/>
      <c r="K514" s="294"/>
      <c r="L514"/>
      <c r="M514"/>
      <c r="N514" s="294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4"/>
      <c r="AI514"/>
      <c r="AJ514"/>
      <c r="AK514"/>
      <c r="AL514"/>
      <c r="AM514"/>
      <c r="AN514"/>
      <c r="AO514"/>
      <c r="AP514"/>
      <c r="AQ514"/>
      <c r="AR514"/>
    </row>
    <row r="515" spans="1:44" s="122" customFormat="1">
      <c r="A515"/>
      <c r="B515"/>
      <c r="C515" s="5"/>
      <c r="D515"/>
      <c r="E515" s="152"/>
      <c r="F515" s="5"/>
      <c r="G515"/>
      <c r="H515"/>
      <c r="I515"/>
      <c r="J515" s="294"/>
      <c r="K515" s="294"/>
      <c r="L515"/>
      <c r="M515"/>
      <c r="N515" s="294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4"/>
      <c r="AI515"/>
      <c r="AJ515"/>
      <c r="AK515"/>
      <c r="AL515"/>
      <c r="AM515"/>
      <c r="AN515"/>
      <c r="AO515"/>
      <c r="AP515"/>
      <c r="AQ515"/>
      <c r="AR515"/>
    </row>
    <row r="516" spans="1:44" s="122" customFormat="1">
      <c r="A516"/>
      <c r="B516"/>
      <c r="C516" s="5"/>
      <c r="D516"/>
      <c r="E516" s="152"/>
      <c r="F516" s="5"/>
      <c r="G516"/>
      <c r="H516"/>
      <c r="I516"/>
      <c r="J516" s="294"/>
      <c r="K516" s="294"/>
      <c r="L516"/>
      <c r="M516"/>
      <c r="N516" s="294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4"/>
      <c r="AI516"/>
      <c r="AJ516"/>
      <c r="AK516"/>
      <c r="AL516"/>
      <c r="AM516"/>
      <c r="AN516"/>
      <c r="AO516"/>
      <c r="AP516"/>
      <c r="AQ516"/>
      <c r="AR516"/>
    </row>
    <row r="517" spans="1:44" s="122" customFormat="1">
      <c r="A517"/>
      <c r="B517"/>
      <c r="C517" s="5"/>
      <c r="D517"/>
      <c r="E517" s="152"/>
      <c r="F517" s="5"/>
      <c r="G517"/>
      <c r="H517"/>
      <c r="I517"/>
      <c r="J517" s="294"/>
      <c r="K517" s="294"/>
      <c r="L517"/>
      <c r="M517"/>
      <c r="N517" s="294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4"/>
      <c r="AI517"/>
      <c r="AJ517"/>
      <c r="AK517"/>
      <c r="AL517"/>
      <c r="AM517"/>
      <c r="AN517"/>
      <c r="AO517"/>
      <c r="AP517"/>
      <c r="AQ517"/>
      <c r="AR517"/>
    </row>
    <row r="518" spans="1:44" s="122" customFormat="1">
      <c r="A518"/>
      <c r="B518"/>
      <c r="C518" s="5"/>
      <c r="D518"/>
      <c r="E518" s="152"/>
      <c r="F518" s="5"/>
      <c r="G518"/>
      <c r="H518"/>
      <c r="I518"/>
      <c r="J518" s="294"/>
      <c r="K518" s="294"/>
      <c r="L518"/>
      <c r="M518"/>
      <c r="N518" s="294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4"/>
      <c r="AI518"/>
      <c r="AJ518"/>
      <c r="AK518"/>
      <c r="AL518"/>
      <c r="AM518"/>
      <c r="AN518"/>
      <c r="AO518"/>
      <c r="AP518"/>
      <c r="AQ518"/>
      <c r="AR518"/>
    </row>
    <row r="519" spans="1:44" s="122" customFormat="1">
      <c r="A519"/>
      <c r="B519"/>
      <c r="C519" s="5"/>
      <c r="D519"/>
      <c r="E519" s="152"/>
      <c r="F519" s="5"/>
      <c r="G519"/>
      <c r="H519"/>
      <c r="I519"/>
      <c r="J519" s="294"/>
      <c r="K519" s="294"/>
      <c r="L519"/>
      <c r="M519"/>
      <c r="N519" s="294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4"/>
      <c r="AI519"/>
      <c r="AJ519"/>
      <c r="AK519"/>
      <c r="AL519"/>
      <c r="AM519"/>
      <c r="AN519"/>
      <c r="AO519"/>
      <c r="AP519"/>
      <c r="AQ519"/>
      <c r="AR519"/>
    </row>
    <row r="520" spans="1:44" s="122" customFormat="1">
      <c r="A520"/>
      <c r="B520"/>
      <c r="C520" s="5"/>
      <c r="D520"/>
      <c r="E520" s="152"/>
      <c r="F520" s="5"/>
      <c r="G520"/>
      <c r="H520"/>
      <c r="I520"/>
      <c r="J520" s="294"/>
      <c r="K520" s="294"/>
      <c r="L520"/>
      <c r="M520"/>
      <c r="N520" s="294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4"/>
      <c r="AI520"/>
      <c r="AJ520"/>
      <c r="AK520"/>
      <c r="AL520"/>
      <c r="AM520"/>
      <c r="AN520"/>
      <c r="AO520"/>
      <c r="AP520"/>
      <c r="AQ520"/>
      <c r="AR520"/>
    </row>
    <row r="521" spans="1:44" s="122" customFormat="1">
      <c r="A521"/>
      <c r="B521"/>
      <c r="C521" s="5"/>
      <c r="D521"/>
      <c r="E521" s="152"/>
      <c r="F521" s="5"/>
      <c r="G521"/>
      <c r="H521"/>
      <c r="I521"/>
      <c r="J521" s="294"/>
      <c r="K521" s="294"/>
      <c r="L521"/>
      <c r="M521"/>
      <c r="N521" s="294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4"/>
      <c r="AI521"/>
      <c r="AJ521"/>
      <c r="AK521"/>
      <c r="AL521"/>
      <c r="AM521"/>
      <c r="AN521"/>
      <c r="AO521"/>
      <c r="AP521"/>
      <c r="AQ521"/>
      <c r="AR521"/>
    </row>
    <row r="522" spans="1:44" s="122" customFormat="1">
      <c r="A522"/>
      <c r="B522"/>
      <c r="C522" s="5"/>
      <c r="D522"/>
      <c r="E522" s="152"/>
      <c r="F522" s="5"/>
      <c r="G522"/>
      <c r="H522"/>
      <c r="I522"/>
      <c r="J522" s="294"/>
      <c r="K522" s="294"/>
      <c r="L522"/>
      <c r="M522"/>
      <c r="N522" s="294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4"/>
      <c r="AI522"/>
      <c r="AJ522"/>
      <c r="AK522"/>
      <c r="AL522"/>
      <c r="AM522"/>
      <c r="AN522"/>
      <c r="AO522"/>
      <c r="AP522"/>
      <c r="AQ522"/>
      <c r="AR522"/>
    </row>
    <row r="523" spans="1:44" s="122" customFormat="1">
      <c r="A523"/>
      <c r="B523"/>
      <c r="C523" s="5"/>
      <c r="D523"/>
      <c r="E523" s="152"/>
      <c r="F523" s="5"/>
      <c r="G523"/>
      <c r="H523"/>
      <c r="I523"/>
      <c r="J523" s="294"/>
      <c r="K523" s="294"/>
      <c r="L523"/>
      <c r="M523"/>
      <c r="N523" s="294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4"/>
      <c r="AI523"/>
      <c r="AJ523"/>
      <c r="AK523"/>
      <c r="AL523"/>
      <c r="AM523"/>
      <c r="AN523"/>
      <c r="AO523"/>
      <c r="AP523"/>
      <c r="AQ523"/>
      <c r="AR523"/>
    </row>
    <row r="524" spans="1:44" s="122" customFormat="1">
      <c r="A524"/>
      <c r="B524"/>
      <c r="C524" s="5"/>
      <c r="D524"/>
      <c r="E524" s="152"/>
      <c r="F524" s="5"/>
      <c r="G524"/>
      <c r="H524"/>
      <c r="I524"/>
      <c r="J524" s="294"/>
      <c r="K524" s="294"/>
      <c r="L524"/>
      <c r="M524"/>
      <c r="N524" s="294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4"/>
      <c r="AI524"/>
      <c r="AJ524"/>
      <c r="AK524"/>
      <c r="AL524"/>
      <c r="AM524"/>
      <c r="AN524"/>
      <c r="AO524"/>
      <c r="AP524"/>
      <c r="AQ524"/>
      <c r="AR524"/>
    </row>
    <row r="525" spans="1:44" s="122" customFormat="1">
      <c r="A525"/>
      <c r="B525"/>
      <c r="C525" s="5"/>
      <c r="D525"/>
      <c r="E525" s="152"/>
      <c r="F525" s="5"/>
      <c r="G525"/>
      <c r="H525"/>
      <c r="I525"/>
      <c r="J525" s="294"/>
      <c r="K525" s="294"/>
      <c r="L525"/>
      <c r="M525"/>
      <c r="N525" s="294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4"/>
      <c r="AI525"/>
      <c r="AJ525"/>
      <c r="AK525"/>
      <c r="AL525"/>
      <c r="AM525"/>
      <c r="AN525"/>
      <c r="AO525"/>
      <c r="AP525"/>
      <c r="AQ525"/>
      <c r="AR525"/>
    </row>
    <row r="526" spans="1:44" s="122" customFormat="1">
      <c r="A526"/>
      <c r="B526"/>
      <c r="C526" s="5"/>
      <c r="D526"/>
      <c r="E526" s="152"/>
      <c r="F526" s="5"/>
      <c r="G526"/>
      <c r="H526"/>
      <c r="I526"/>
      <c r="J526" s="294"/>
      <c r="K526" s="294"/>
      <c r="L526"/>
      <c r="M526"/>
      <c r="N526" s="294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4"/>
      <c r="AI526"/>
      <c r="AJ526"/>
      <c r="AK526"/>
      <c r="AL526"/>
      <c r="AM526"/>
      <c r="AN526"/>
      <c r="AO526"/>
      <c r="AP526"/>
      <c r="AQ526"/>
      <c r="AR526"/>
    </row>
    <row r="527" spans="1:44" s="122" customFormat="1">
      <c r="A527"/>
      <c r="B527"/>
      <c r="C527" s="5"/>
      <c r="D527"/>
      <c r="E527" s="152"/>
      <c r="F527" s="5"/>
      <c r="G527"/>
      <c r="H527"/>
      <c r="I527"/>
      <c r="J527" s="294"/>
      <c r="K527" s="294"/>
      <c r="L527"/>
      <c r="M527"/>
      <c r="N527" s="294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4"/>
      <c r="AI527"/>
      <c r="AJ527"/>
      <c r="AK527"/>
      <c r="AL527"/>
      <c r="AM527"/>
      <c r="AN527"/>
      <c r="AO527"/>
      <c r="AP527"/>
      <c r="AQ527"/>
      <c r="AR527"/>
    </row>
    <row r="528" spans="1:44" s="122" customFormat="1">
      <c r="A528"/>
      <c r="B528"/>
      <c r="C528" s="5"/>
      <c r="D528"/>
      <c r="E528" s="152"/>
      <c r="F528" s="5"/>
      <c r="G528"/>
      <c r="H528"/>
      <c r="I528"/>
      <c r="J528" s="294"/>
      <c r="K528" s="294"/>
      <c r="L528"/>
      <c r="M528"/>
      <c r="N528" s="294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4"/>
      <c r="AI528"/>
      <c r="AJ528"/>
      <c r="AK528"/>
      <c r="AL528"/>
      <c r="AM528"/>
      <c r="AN528"/>
      <c r="AO528"/>
      <c r="AP528"/>
      <c r="AQ528"/>
      <c r="AR528"/>
    </row>
    <row r="529" spans="1:44" s="122" customFormat="1">
      <c r="A529"/>
      <c r="B529"/>
      <c r="C529" s="5"/>
      <c r="D529"/>
      <c r="E529" s="152"/>
      <c r="F529" s="5"/>
      <c r="G529"/>
      <c r="H529"/>
      <c r="I529"/>
      <c r="J529" s="294"/>
      <c r="K529" s="294"/>
      <c r="L529"/>
      <c r="M529"/>
      <c r="N529" s="294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4"/>
      <c r="AI529"/>
      <c r="AJ529"/>
      <c r="AK529"/>
      <c r="AL529"/>
      <c r="AM529"/>
      <c r="AN529"/>
      <c r="AO529"/>
      <c r="AP529"/>
      <c r="AQ529"/>
      <c r="AR529"/>
    </row>
    <row r="530" spans="1:44" s="122" customFormat="1">
      <c r="A530"/>
      <c r="B530"/>
      <c r="C530" s="5"/>
      <c r="D530"/>
      <c r="E530" s="152"/>
      <c r="F530" s="5"/>
      <c r="G530"/>
      <c r="H530"/>
      <c r="I530"/>
      <c r="J530" s="294"/>
      <c r="K530" s="294"/>
      <c r="L530"/>
      <c r="M530"/>
      <c r="N530" s="294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4"/>
      <c r="AI530"/>
      <c r="AJ530"/>
      <c r="AK530"/>
      <c r="AL530"/>
      <c r="AM530"/>
      <c r="AN530"/>
      <c r="AO530"/>
      <c r="AP530"/>
      <c r="AQ530"/>
      <c r="AR530"/>
    </row>
    <row r="531" spans="1:44" s="122" customFormat="1">
      <c r="A531"/>
      <c r="B531"/>
      <c r="C531" s="5"/>
      <c r="D531"/>
      <c r="E531" s="152"/>
      <c r="F531" s="5"/>
      <c r="G531"/>
      <c r="H531"/>
      <c r="I531"/>
      <c r="J531" s="294"/>
      <c r="K531" s="294"/>
      <c r="L531"/>
      <c r="M531"/>
      <c r="N531" s="294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4"/>
      <c r="AI531"/>
      <c r="AJ531"/>
      <c r="AK531"/>
      <c r="AL531"/>
      <c r="AM531"/>
      <c r="AN531"/>
      <c r="AO531"/>
      <c r="AP531"/>
      <c r="AQ531"/>
      <c r="AR531"/>
    </row>
    <row r="532" spans="1:44" s="122" customFormat="1">
      <c r="A532"/>
      <c r="B532"/>
      <c r="C532" s="5"/>
      <c r="D532"/>
      <c r="E532" s="152"/>
      <c r="F532" s="5"/>
      <c r="G532"/>
      <c r="H532"/>
      <c r="I532"/>
      <c r="J532" s="294"/>
      <c r="K532" s="294"/>
      <c r="L532"/>
      <c r="M532"/>
      <c r="N532" s="294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4"/>
      <c r="AI532"/>
      <c r="AJ532"/>
      <c r="AK532"/>
      <c r="AL532"/>
      <c r="AM532"/>
      <c r="AN532"/>
      <c r="AO532"/>
      <c r="AP532"/>
      <c r="AQ532"/>
      <c r="AR532"/>
    </row>
    <row r="533" spans="1:44" s="122" customFormat="1">
      <c r="A533"/>
      <c r="B533"/>
      <c r="C533" s="5"/>
      <c r="D533"/>
      <c r="E533" s="152"/>
      <c r="F533" s="5"/>
      <c r="G533"/>
      <c r="H533"/>
      <c r="I533"/>
      <c r="J533" s="294"/>
      <c r="K533" s="294"/>
      <c r="L533"/>
      <c r="M533"/>
      <c r="N533" s="294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4"/>
      <c r="AI533"/>
      <c r="AJ533"/>
      <c r="AK533"/>
      <c r="AL533"/>
      <c r="AM533"/>
      <c r="AN533"/>
      <c r="AO533"/>
      <c r="AP533"/>
      <c r="AQ533"/>
      <c r="AR533"/>
    </row>
    <row r="534" spans="1:44" s="122" customFormat="1">
      <c r="A534"/>
      <c r="B534"/>
      <c r="C534" s="5"/>
      <c r="D534"/>
      <c r="E534" s="152"/>
      <c r="F534" s="5"/>
      <c r="G534"/>
      <c r="H534"/>
      <c r="I534"/>
      <c r="J534" s="294"/>
      <c r="K534" s="294"/>
      <c r="L534"/>
      <c r="M534"/>
      <c r="N534" s="294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4"/>
      <c r="AI534"/>
      <c r="AJ534"/>
      <c r="AK534"/>
      <c r="AL534"/>
      <c r="AM534"/>
      <c r="AN534"/>
      <c r="AO534"/>
      <c r="AP534"/>
      <c r="AQ534"/>
      <c r="AR534"/>
    </row>
    <row r="535" spans="1:44" s="122" customFormat="1">
      <c r="A535"/>
      <c r="B535"/>
      <c r="C535" s="5"/>
      <c r="D535"/>
      <c r="E535" s="152"/>
      <c r="F535" s="5"/>
      <c r="G535"/>
      <c r="H535"/>
      <c r="I535"/>
      <c r="J535" s="294"/>
      <c r="K535" s="294"/>
      <c r="L535"/>
      <c r="M535"/>
      <c r="N535" s="294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4"/>
      <c r="AI535"/>
      <c r="AJ535"/>
      <c r="AK535"/>
      <c r="AL535"/>
      <c r="AM535"/>
      <c r="AN535"/>
      <c r="AO535"/>
      <c r="AP535"/>
      <c r="AQ535"/>
      <c r="AR535"/>
    </row>
    <row r="536" spans="1:44" s="122" customFormat="1">
      <c r="A536"/>
      <c r="B536"/>
      <c r="C536" s="5"/>
      <c r="D536"/>
      <c r="E536" s="152"/>
      <c r="F536" s="5"/>
      <c r="G536"/>
      <c r="H536"/>
      <c r="I536"/>
      <c r="J536" s="294"/>
      <c r="K536" s="294"/>
      <c r="L536"/>
      <c r="M536"/>
      <c r="N536" s="294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4"/>
      <c r="AI536"/>
      <c r="AJ536"/>
      <c r="AK536"/>
      <c r="AL536"/>
      <c r="AM536"/>
      <c r="AN536"/>
      <c r="AO536"/>
      <c r="AP536"/>
      <c r="AQ536"/>
      <c r="AR536"/>
    </row>
    <row r="537" spans="1:44" s="122" customFormat="1">
      <c r="A537"/>
      <c r="B537"/>
      <c r="C537" s="5"/>
      <c r="D537"/>
      <c r="E537" s="152"/>
      <c r="F537" s="5"/>
      <c r="G537"/>
      <c r="H537"/>
      <c r="I537"/>
      <c r="J537" s="294"/>
      <c r="K537" s="294"/>
      <c r="L537"/>
      <c r="M537"/>
      <c r="N537" s="294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4"/>
      <c r="AI537"/>
      <c r="AJ537"/>
      <c r="AK537"/>
      <c r="AL537"/>
      <c r="AM537"/>
      <c r="AN537"/>
      <c r="AO537"/>
      <c r="AP537"/>
      <c r="AQ537"/>
      <c r="AR537"/>
    </row>
    <row r="538" spans="1:44" s="122" customFormat="1">
      <c r="A538"/>
      <c r="B538"/>
      <c r="C538" s="5"/>
      <c r="D538"/>
      <c r="E538" s="152"/>
      <c r="F538" s="5"/>
      <c r="G538"/>
      <c r="H538"/>
      <c r="I538"/>
      <c r="J538" s="294"/>
      <c r="K538" s="294"/>
      <c r="L538"/>
      <c r="M538"/>
      <c r="N538" s="294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4"/>
      <c r="AI538"/>
      <c r="AJ538"/>
      <c r="AK538"/>
      <c r="AL538"/>
      <c r="AM538"/>
      <c r="AN538"/>
      <c r="AO538"/>
      <c r="AP538"/>
      <c r="AQ538"/>
      <c r="AR538"/>
    </row>
    <row r="539" spans="1:44" s="122" customFormat="1">
      <c r="A539"/>
      <c r="B539"/>
      <c r="C539" s="5"/>
      <c r="D539"/>
      <c r="E539" s="152"/>
      <c r="F539" s="5"/>
      <c r="G539"/>
      <c r="H539"/>
      <c r="I539"/>
      <c r="J539" s="294"/>
      <c r="K539" s="294"/>
      <c r="L539"/>
      <c r="M539"/>
      <c r="N539" s="294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4"/>
      <c r="AI539"/>
      <c r="AJ539"/>
      <c r="AK539"/>
      <c r="AL539"/>
      <c r="AM539"/>
      <c r="AN539"/>
      <c r="AO539"/>
      <c r="AP539"/>
      <c r="AQ539"/>
      <c r="AR539"/>
    </row>
    <row r="540" spans="1:44" s="122" customFormat="1">
      <c r="A540"/>
      <c r="B540"/>
      <c r="C540" s="5"/>
      <c r="D540"/>
      <c r="E540" s="152"/>
      <c r="F540" s="5"/>
      <c r="G540"/>
      <c r="H540"/>
      <c r="I540"/>
      <c r="J540" s="294"/>
      <c r="K540" s="294"/>
      <c r="L540"/>
      <c r="M540"/>
      <c r="N540" s="294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4"/>
      <c r="AI540"/>
      <c r="AJ540"/>
      <c r="AK540"/>
      <c r="AL540"/>
      <c r="AM540"/>
      <c r="AN540"/>
      <c r="AO540"/>
      <c r="AP540"/>
      <c r="AQ540"/>
      <c r="AR540"/>
    </row>
    <row r="541" spans="1:44" s="122" customFormat="1">
      <c r="A541"/>
      <c r="B541"/>
      <c r="C541" s="5"/>
      <c r="D541"/>
      <c r="E541" s="152"/>
      <c r="F541" s="5"/>
      <c r="G541"/>
      <c r="H541"/>
      <c r="I541"/>
      <c r="J541" s="294"/>
      <c r="K541" s="294"/>
      <c r="L541"/>
      <c r="M541"/>
      <c r="N541" s="294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4"/>
      <c r="AI541"/>
      <c r="AJ541"/>
      <c r="AK541"/>
      <c r="AL541"/>
      <c r="AM541"/>
      <c r="AN541"/>
      <c r="AO541"/>
      <c r="AP541"/>
      <c r="AQ541"/>
      <c r="AR541"/>
    </row>
    <row r="542" spans="1:44" s="122" customFormat="1">
      <c r="A542"/>
      <c r="B542"/>
      <c r="C542" s="5"/>
      <c r="D542"/>
      <c r="E542" s="152"/>
      <c r="F542" s="5"/>
      <c r="G542"/>
      <c r="H542"/>
      <c r="I542"/>
      <c r="J542" s="294"/>
      <c r="K542" s="294"/>
      <c r="L542"/>
      <c r="M542"/>
      <c r="N542" s="294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4"/>
      <c r="AI542"/>
      <c r="AJ542"/>
      <c r="AK542"/>
      <c r="AL542"/>
      <c r="AM542"/>
      <c r="AN542"/>
      <c r="AO542"/>
      <c r="AP542"/>
      <c r="AQ542"/>
      <c r="AR542"/>
    </row>
    <row r="543" spans="1:44" s="122" customFormat="1">
      <c r="A543"/>
      <c r="B543"/>
      <c r="C543" s="5"/>
      <c r="D543"/>
      <c r="E543" s="152"/>
      <c r="F543" s="5"/>
      <c r="G543"/>
      <c r="H543"/>
      <c r="I543"/>
      <c r="J543" s="294"/>
      <c r="K543" s="294"/>
      <c r="L543"/>
      <c r="M543"/>
      <c r="N543" s="294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4"/>
      <c r="AI543"/>
      <c r="AJ543"/>
      <c r="AK543"/>
      <c r="AL543"/>
      <c r="AM543"/>
      <c r="AN543"/>
      <c r="AO543"/>
      <c r="AP543"/>
      <c r="AQ543"/>
      <c r="AR543"/>
    </row>
    <row r="544" spans="1:44" s="122" customFormat="1">
      <c r="A544"/>
      <c r="B544"/>
      <c r="C544" s="5"/>
      <c r="D544"/>
      <c r="E544" s="152"/>
      <c r="F544" s="5"/>
      <c r="G544"/>
      <c r="H544"/>
      <c r="I544"/>
      <c r="J544" s="294"/>
      <c r="K544" s="294"/>
      <c r="L544"/>
      <c r="M544"/>
      <c r="N544" s="294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4"/>
      <c r="AI544"/>
      <c r="AJ544"/>
      <c r="AK544"/>
      <c r="AL544"/>
      <c r="AM544"/>
      <c r="AN544"/>
      <c r="AO544"/>
      <c r="AP544"/>
      <c r="AQ544"/>
      <c r="AR544"/>
    </row>
    <row r="545" spans="1:44" s="122" customFormat="1">
      <c r="A545"/>
      <c r="B545"/>
      <c r="C545" s="5"/>
      <c r="D545"/>
      <c r="E545" s="152"/>
      <c r="F545" s="5"/>
      <c r="G545"/>
      <c r="H545"/>
      <c r="I545"/>
      <c r="J545" s="294"/>
      <c r="K545" s="294"/>
      <c r="L545"/>
      <c r="M545"/>
      <c r="N545" s="294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4"/>
      <c r="AI545"/>
      <c r="AJ545"/>
      <c r="AK545"/>
      <c r="AL545"/>
      <c r="AM545"/>
      <c r="AN545"/>
      <c r="AO545"/>
      <c r="AP545"/>
      <c r="AQ545"/>
      <c r="AR545"/>
    </row>
    <row r="546" spans="1:44" s="122" customFormat="1">
      <c r="A546"/>
      <c r="B546"/>
      <c r="C546" s="5"/>
      <c r="D546"/>
      <c r="E546" s="152"/>
      <c r="F546" s="5"/>
      <c r="G546"/>
      <c r="H546"/>
      <c r="I546"/>
      <c r="J546" s="294"/>
      <c r="K546" s="294"/>
      <c r="L546"/>
      <c r="M546"/>
      <c r="N546" s="294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4"/>
      <c r="AI546"/>
      <c r="AJ546"/>
      <c r="AK546"/>
      <c r="AL546"/>
      <c r="AM546"/>
      <c r="AN546"/>
      <c r="AO546"/>
      <c r="AP546"/>
      <c r="AQ546"/>
      <c r="AR546"/>
    </row>
    <row r="547" spans="1:44" s="122" customFormat="1">
      <c r="A547"/>
      <c r="B547"/>
      <c r="C547" s="5"/>
      <c r="D547"/>
      <c r="E547" s="152"/>
      <c r="F547" s="5"/>
      <c r="G547"/>
      <c r="H547"/>
      <c r="I547"/>
      <c r="J547" s="294"/>
      <c r="K547" s="294"/>
      <c r="L547"/>
      <c r="M547"/>
      <c r="N547" s="294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4"/>
      <c r="AI547"/>
      <c r="AJ547"/>
      <c r="AK547"/>
      <c r="AL547"/>
      <c r="AM547"/>
      <c r="AN547"/>
      <c r="AO547"/>
      <c r="AP547"/>
      <c r="AQ547"/>
      <c r="AR547"/>
    </row>
    <row r="548" spans="1:44" s="122" customFormat="1">
      <c r="A548"/>
      <c r="B548"/>
      <c r="C548" s="5"/>
      <c r="D548"/>
      <c r="E548" s="152"/>
      <c r="F548" s="5"/>
      <c r="G548"/>
      <c r="H548"/>
      <c r="I548"/>
      <c r="J548" s="294"/>
      <c r="K548" s="294"/>
      <c r="L548"/>
      <c r="M548"/>
      <c r="N548" s="294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4"/>
      <c r="AI548"/>
      <c r="AJ548"/>
      <c r="AK548"/>
      <c r="AL548"/>
      <c r="AM548"/>
      <c r="AN548"/>
      <c r="AO548"/>
      <c r="AP548"/>
      <c r="AQ548"/>
      <c r="AR548"/>
    </row>
    <row r="549" spans="1:44" s="122" customFormat="1">
      <c r="A549"/>
      <c r="B549"/>
      <c r="C549" s="5"/>
      <c r="D549"/>
      <c r="E549" s="152"/>
      <c r="F549" s="5"/>
      <c r="G549"/>
      <c r="H549"/>
      <c r="I549"/>
      <c r="J549" s="294"/>
      <c r="K549" s="294"/>
      <c r="L549"/>
      <c r="M549"/>
      <c r="N549" s="294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4"/>
      <c r="AI549"/>
      <c r="AJ549"/>
      <c r="AK549"/>
      <c r="AL549"/>
      <c r="AM549"/>
      <c r="AN549"/>
      <c r="AO549"/>
      <c r="AP549"/>
      <c r="AQ549"/>
      <c r="AR549"/>
    </row>
    <row r="550" spans="1:44" s="122" customFormat="1">
      <c r="A550"/>
      <c r="B550"/>
      <c r="C550" s="5"/>
      <c r="D550"/>
      <c r="E550" s="152"/>
      <c r="F550" s="5"/>
      <c r="G550"/>
      <c r="H550"/>
      <c r="I550"/>
      <c r="J550" s="294"/>
      <c r="K550" s="294"/>
      <c r="L550"/>
      <c r="M550"/>
      <c r="N550" s="294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4"/>
      <c r="AI550"/>
      <c r="AJ550"/>
      <c r="AK550"/>
      <c r="AL550"/>
      <c r="AM550"/>
      <c r="AN550"/>
      <c r="AO550"/>
      <c r="AP550"/>
      <c r="AQ550"/>
      <c r="AR550"/>
    </row>
    <row r="551" spans="1:44" s="122" customFormat="1">
      <c r="A551"/>
      <c r="B551"/>
      <c r="C551" s="5"/>
      <c r="D551"/>
      <c r="E551" s="152"/>
      <c r="F551" s="5"/>
      <c r="G551"/>
      <c r="H551"/>
      <c r="I551"/>
      <c r="J551" s="294"/>
      <c r="K551" s="294"/>
      <c r="L551"/>
      <c r="M551"/>
      <c r="N551" s="294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4"/>
      <c r="AI551"/>
      <c r="AJ551"/>
      <c r="AK551"/>
      <c r="AL551"/>
      <c r="AM551"/>
      <c r="AN551"/>
      <c r="AO551"/>
      <c r="AP551"/>
      <c r="AQ551"/>
      <c r="AR551"/>
    </row>
    <row r="552" spans="1:44" s="122" customFormat="1">
      <c r="A552"/>
      <c r="B552"/>
      <c r="C552" s="5"/>
      <c r="D552"/>
      <c r="E552" s="152"/>
      <c r="F552" s="5"/>
      <c r="G552"/>
      <c r="H552"/>
      <c r="I552"/>
      <c r="J552" s="294"/>
      <c r="K552" s="294"/>
      <c r="L552"/>
      <c r="M552"/>
      <c r="N552" s="294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4"/>
      <c r="AI552"/>
      <c r="AJ552"/>
      <c r="AK552"/>
      <c r="AL552"/>
      <c r="AM552"/>
      <c r="AN552"/>
      <c r="AO552"/>
      <c r="AP552"/>
      <c r="AQ552"/>
      <c r="AR552"/>
    </row>
    <row r="553" spans="1:44" s="122" customFormat="1">
      <c r="A553"/>
      <c r="B553"/>
      <c r="C553" s="5"/>
      <c r="D553"/>
      <c r="E553" s="152"/>
      <c r="F553" s="5"/>
      <c r="G553"/>
      <c r="H553"/>
      <c r="I553"/>
      <c r="J553" s="294"/>
      <c r="K553" s="294"/>
      <c r="L553"/>
      <c r="M553"/>
      <c r="N553" s="294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4"/>
      <c r="AI553"/>
      <c r="AJ553"/>
      <c r="AK553"/>
      <c r="AL553"/>
      <c r="AM553"/>
      <c r="AN553"/>
      <c r="AO553"/>
      <c r="AP553"/>
      <c r="AQ553"/>
      <c r="AR553"/>
    </row>
    <row r="554" spans="1:44" s="122" customFormat="1">
      <c r="A554"/>
      <c r="B554"/>
      <c r="C554" s="5"/>
      <c r="D554"/>
      <c r="E554" s="152"/>
      <c r="F554" s="5"/>
      <c r="G554"/>
      <c r="H554"/>
      <c r="I554"/>
      <c r="J554" s="294"/>
      <c r="K554" s="294"/>
      <c r="L554"/>
      <c r="M554"/>
      <c r="N554" s="294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4"/>
      <c r="AI554"/>
      <c r="AJ554"/>
      <c r="AK554"/>
      <c r="AL554"/>
      <c r="AM554"/>
      <c r="AN554"/>
      <c r="AO554"/>
      <c r="AP554"/>
      <c r="AQ554"/>
      <c r="AR554"/>
    </row>
    <row r="555" spans="1:44" s="122" customFormat="1">
      <c r="A555"/>
      <c r="B555"/>
      <c r="C555" s="5"/>
      <c r="D555"/>
      <c r="E555" s="152"/>
      <c r="F555" s="5"/>
      <c r="G555"/>
      <c r="H555"/>
      <c r="I555"/>
      <c r="J555" s="294"/>
      <c r="K555" s="294"/>
      <c r="L555"/>
      <c r="M555"/>
      <c r="N555" s="294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4"/>
      <c r="AI555"/>
      <c r="AJ555"/>
      <c r="AK555"/>
      <c r="AL555"/>
      <c r="AM555"/>
      <c r="AN555"/>
      <c r="AO555"/>
      <c r="AP555"/>
      <c r="AQ555"/>
      <c r="AR555"/>
    </row>
    <row r="556" spans="1:44" s="122" customFormat="1">
      <c r="A556"/>
      <c r="B556"/>
      <c r="C556" s="5"/>
      <c r="D556"/>
      <c r="E556" s="152"/>
      <c r="F556" s="5"/>
      <c r="G556"/>
      <c r="H556"/>
      <c r="I556"/>
      <c r="J556" s="294"/>
      <c r="K556" s="294"/>
      <c r="L556"/>
      <c r="M556"/>
      <c r="N556" s="294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4"/>
      <c r="AI556"/>
      <c r="AJ556"/>
      <c r="AK556"/>
      <c r="AL556"/>
      <c r="AM556"/>
      <c r="AN556"/>
      <c r="AO556"/>
      <c r="AP556"/>
      <c r="AQ556"/>
      <c r="AR556"/>
    </row>
    <row r="557" spans="1:44" s="122" customFormat="1">
      <c r="A557"/>
      <c r="B557"/>
      <c r="C557" s="5"/>
      <c r="D557"/>
      <c r="E557" s="152"/>
      <c r="F557" s="5"/>
      <c r="G557"/>
      <c r="H557"/>
      <c r="I557"/>
      <c r="J557" s="294"/>
      <c r="K557" s="294"/>
      <c r="L557"/>
      <c r="M557"/>
      <c r="N557" s="294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4"/>
      <c r="AI557"/>
      <c r="AJ557"/>
      <c r="AK557"/>
      <c r="AL557"/>
      <c r="AM557"/>
      <c r="AN557"/>
      <c r="AO557"/>
      <c r="AP557"/>
      <c r="AQ557"/>
      <c r="AR557"/>
    </row>
    <row r="558" spans="1:44" s="122" customFormat="1">
      <c r="A558"/>
      <c r="B558"/>
      <c r="C558" s="5"/>
      <c r="D558"/>
      <c r="E558" s="152"/>
      <c r="F558" s="5"/>
      <c r="G558"/>
      <c r="H558"/>
      <c r="I558"/>
      <c r="J558" s="294"/>
      <c r="K558" s="294"/>
      <c r="L558"/>
      <c r="M558"/>
      <c r="N558" s="294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4"/>
      <c r="AI558"/>
      <c r="AJ558"/>
      <c r="AK558"/>
      <c r="AL558"/>
      <c r="AM558"/>
      <c r="AN558"/>
      <c r="AO558"/>
      <c r="AP558"/>
      <c r="AQ558"/>
      <c r="AR558"/>
    </row>
    <row r="559" spans="1:44" s="122" customFormat="1">
      <c r="A559"/>
      <c r="B559"/>
      <c r="C559" s="5"/>
      <c r="D559"/>
      <c r="E559" s="152"/>
      <c r="F559" s="5"/>
      <c r="G559"/>
      <c r="H559"/>
      <c r="I559"/>
      <c r="J559" s="294"/>
      <c r="K559" s="294"/>
      <c r="L559"/>
      <c r="M559"/>
      <c r="N559" s="294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4"/>
      <c r="AI559"/>
      <c r="AJ559"/>
      <c r="AK559"/>
      <c r="AL559"/>
      <c r="AM559"/>
      <c r="AN559"/>
      <c r="AO559"/>
      <c r="AP559"/>
      <c r="AQ559"/>
      <c r="AR559"/>
    </row>
    <row r="560" spans="1:44" s="122" customFormat="1">
      <c r="A560"/>
      <c r="B560"/>
      <c r="C560" s="5"/>
      <c r="D560"/>
      <c r="E560" s="152"/>
      <c r="F560" s="5"/>
      <c r="G560"/>
      <c r="H560"/>
      <c r="I560"/>
      <c r="J560" s="294"/>
      <c r="K560" s="294"/>
      <c r="L560"/>
      <c r="M560"/>
      <c r="N560" s="294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4"/>
      <c r="AI560"/>
      <c r="AJ560"/>
      <c r="AK560"/>
      <c r="AL560"/>
      <c r="AM560"/>
      <c r="AN560"/>
      <c r="AO560"/>
      <c r="AP560"/>
      <c r="AQ560"/>
      <c r="AR560"/>
    </row>
    <row r="561" spans="1:44" s="122" customFormat="1">
      <c r="A561"/>
      <c r="B561"/>
      <c r="C561" s="5"/>
      <c r="D561"/>
      <c r="E561" s="152"/>
      <c r="F561" s="5"/>
      <c r="G561"/>
      <c r="H561"/>
      <c r="I561"/>
      <c r="J561" s="294"/>
      <c r="K561" s="294"/>
      <c r="L561"/>
      <c r="M561"/>
      <c r="N561" s="294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4"/>
      <c r="AI561"/>
      <c r="AJ561"/>
      <c r="AK561"/>
      <c r="AL561"/>
      <c r="AM561"/>
      <c r="AN561"/>
      <c r="AO561"/>
      <c r="AP561"/>
      <c r="AQ561"/>
      <c r="AR561"/>
    </row>
    <row r="562" spans="1:44" s="122" customFormat="1">
      <c r="A562"/>
      <c r="B562"/>
      <c r="C562" s="5"/>
      <c r="D562"/>
      <c r="E562" s="152"/>
      <c r="F562" s="5"/>
      <c r="G562"/>
      <c r="H562"/>
      <c r="I562"/>
      <c r="J562" s="294"/>
      <c r="K562" s="294"/>
      <c r="L562"/>
      <c r="M562"/>
      <c r="N562" s="294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4"/>
      <c r="AI562"/>
      <c r="AJ562"/>
      <c r="AK562"/>
      <c r="AL562"/>
      <c r="AM562"/>
      <c r="AN562"/>
      <c r="AO562"/>
      <c r="AP562"/>
      <c r="AQ562"/>
      <c r="AR562"/>
    </row>
    <row r="563" spans="1:44" s="122" customFormat="1">
      <c r="A563"/>
      <c r="B563"/>
      <c r="C563" s="5"/>
      <c r="D563"/>
      <c r="E563" s="152"/>
      <c r="F563" s="5"/>
      <c r="G563"/>
      <c r="H563"/>
      <c r="I563"/>
      <c r="J563" s="294"/>
      <c r="K563" s="294"/>
      <c r="L563"/>
      <c r="M563"/>
      <c r="N563" s="294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4"/>
      <c r="AI563"/>
      <c r="AJ563"/>
      <c r="AK563"/>
      <c r="AL563"/>
      <c r="AM563"/>
      <c r="AN563"/>
      <c r="AO563"/>
      <c r="AP563"/>
      <c r="AQ563"/>
      <c r="AR563"/>
    </row>
    <row r="564" spans="1:44" s="122" customFormat="1">
      <c r="A564"/>
      <c r="B564"/>
      <c r="C564" s="5"/>
      <c r="D564"/>
      <c r="E564" s="152"/>
      <c r="F564" s="5"/>
      <c r="G564"/>
      <c r="H564"/>
      <c r="I564"/>
      <c r="J564" s="294"/>
      <c r="K564" s="294"/>
      <c r="L564"/>
      <c r="M564"/>
      <c r="N564" s="294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4"/>
      <c r="AI564"/>
      <c r="AJ564"/>
      <c r="AK564"/>
      <c r="AL564"/>
      <c r="AM564"/>
      <c r="AN564"/>
      <c r="AO564"/>
      <c r="AP564"/>
      <c r="AQ564"/>
      <c r="AR564"/>
    </row>
    <row r="565" spans="1:44" s="122" customFormat="1">
      <c r="A565"/>
      <c r="B565"/>
      <c r="C565" s="5"/>
      <c r="D565"/>
      <c r="E565" s="152"/>
      <c r="F565" s="5"/>
      <c r="G565"/>
      <c r="H565"/>
      <c r="I565"/>
      <c r="J565" s="294"/>
      <c r="K565" s="294"/>
      <c r="L565"/>
      <c r="M565"/>
      <c r="N565" s="294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4"/>
      <c r="AI565"/>
      <c r="AJ565"/>
      <c r="AK565"/>
      <c r="AL565"/>
      <c r="AM565"/>
      <c r="AN565"/>
      <c r="AO565"/>
      <c r="AP565"/>
      <c r="AQ565"/>
      <c r="AR565"/>
    </row>
    <row r="566" spans="1:44" s="122" customFormat="1">
      <c r="A566"/>
      <c r="B566"/>
      <c r="C566" s="5"/>
      <c r="D566"/>
      <c r="E566" s="152"/>
      <c r="F566" s="5"/>
      <c r="G566"/>
      <c r="H566"/>
      <c r="I566"/>
      <c r="J566" s="294"/>
      <c r="K566" s="294"/>
      <c r="L566"/>
      <c r="M566"/>
      <c r="N566" s="294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4"/>
      <c r="AI566"/>
      <c r="AJ566"/>
      <c r="AK566"/>
      <c r="AL566"/>
      <c r="AM566"/>
      <c r="AN566"/>
      <c r="AO566"/>
      <c r="AP566"/>
      <c r="AQ566"/>
      <c r="AR566"/>
    </row>
    <row r="567" spans="1:44" s="122" customFormat="1">
      <c r="A567"/>
      <c r="B567"/>
      <c r="C567" s="5"/>
      <c r="D567"/>
      <c r="E567" s="152"/>
      <c r="F567" s="5"/>
      <c r="G567"/>
      <c r="H567"/>
      <c r="I567"/>
      <c r="J567" s="294"/>
      <c r="K567" s="294"/>
      <c r="L567"/>
      <c r="M567"/>
      <c r="N567" s="294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4"/>
      <c r="AI567"/>
      <c r="AJ567"/>
      <c r="AK567"/>
      <c r="AL567"/>
      <c r="AM567"/>
      <c r="AN567"/>
      <c r="AO567"/>
      <c r="AP567"/>
      <c r="AQ567"/>
      <c r="AR567"/>
    </row>
    <row r="568" spans="1:44" s="122" customFormat="1">
      <c r="A568"/>
      <c r="B568"/>
      <c r="C568" s="5"/>
      <c r="D568"/>
      <c r="E568" s="152"/>
      <c r="F568" s="5"/>
      <c r="G568"/>
      <c r="H568"/>
      <c r="I568"/>
      <c r="J568" s="294"/>
      <c r="K568" s="294"/>
      <c r="L568"/>
      <c r="M568"/>
      <c r="N568" s="294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4"/>
      <c r="AI568"/>
      <c r="AJ568"/>
      <c r="AK568"/>
      <c r="AL568"/>
      <c r="AM568"/>
      <c r="AN568"/>
      <c r="AO568"/>
      <c r="AP568"/>
      <c r="AQ568"/>
      <c r="AR568"/>
    </row>
    <row r="569" spans="1:44" s="122" customFormat="1">
      <c r="A569"/>
      <c r="B569"/>
      <c r="C569" s="5"/>
      <c r="D569"/>
      <c r="E569" s="152"/>
      <c r="F569" s="5"/>
      <c r="G569"/>
      <c r="H569"/>
      <c r="I569"/>
      <c r="J569" s="294"/>
      <c r="K569" s="294"/>
      <c r="L569"/>
      <c r="M569"/>
      <c r="N569" s="294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4"/>
      <c r="AI569"/>
      <c r="AJ569"/>
      <c r="AK569"/>
      <c r="AL569"/>
      <c r="AM569"/>
      <c r="AN569"/>
      <c r="AO569"/>
      <c r="AP569"/>
      <c r="AQ569"/>
      <c r="AR569"/>
    </row>
    <row r="570" spans="1:44" s="122" customFormat="1">
      <c r="A570"/>
      <c r="B570"/>
      <c r="C570" s="5"/>
      <c r="D570"/>
      <c r="E570" s="152"/>
      <c r="F570" s="5"/>
      <c r="G570"/>
      <c r="H570"/>
      <c r="I570"/>
      <c r="J570" s="294"/>
      <c r="K570" s="294"/>
      <c r="L570"/>
      <c r="M570"/>
      <c r="N570" s="294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4"/>
      <c r="AI570"/>
      <c r="AJ570"/>
      <c r="AK570"/>
      <c r="AL570"/>
      <c r="AM570"/>
      <c r="AN570"/>
      <c r="AO570"/>
      <c r="AP570"/>
      <c r="AQ570"/>
      <c r="AR570"/>
    </row>
    <row r="571" spans="1:44" s="122" customFormat="1">
      <c r="A571"/>
      <c r="B571"/>
      <c r="C571" s="5"/>
      <c r="D571"/>
      <c r="E571" s="152"/>
      <c r="F571" s="5"/>
      <c r="G571"/>
      <c r="H571"/>
      <c r="I571"/>
      <c r="J571" s="294"/>
      <c r="K571" s="294"/>
      <c r="L571"/>
      <c r="M571"/>
      <c r="N571" s="294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4"/>
      <c r="AI571"/>
      <c r="AJ571"/>
      <c r="AK571"/>
      <c r="AL571"/>
      <c r="AM571"/>
      <c r="AN571"/>
      <c r="AO571"/>
      <c r="AP571"/>
      <c r="AQ571"/>
      <c r="AR571"/>
    </row>
    <row r="572" spans="1:44" s="122" customFormat="1">
      <c r="A572"/>
      <c r="B572"/>
      <c r="C572" s="5"/>
      <c r="D572"/>
      <c r="E572" s="152"/>
      <c r="F572" s="5"/>
      <c r="G572"/>
      <c r="H572"/>
      <c r="I572"/>
      <c r="J572" s="294"/>
      <c r="K572" s="294"/>
      <c r="L572"/>
      <c r="M572"/>
      <c r="N572" s="294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4"/>
      <c r="AI572"/>
      <c r="AJ572"/>
      <c r="AK572"/>
      <c r="AL572"/>
      <c r="AM572"/>
      <c r="AN572"/>
      <c r="AO572"/>
      <c r="AP572"/>
      <c r="AQ572"/>
      <c r="AR572"/>
    </row>
    <row r="573" spans="1:44" s="122" customFormat="1">
      <c r="A573"/>
      <c r="B573"/>
      <c r="C573" s="5"/>
      <c r="D573"/>
      <c r="E573" s="152"/>
      <c r="F573" s="5"/>
      <c r="G573"/>
      <c r="H573"/>
      <c r="I573"/>
      <c r="J573" s="294"/>
      <c r="K573" s="294"/>
      <c r="L573"/>
      <c r="M573"/>
      <c r="N573" s="294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4"/>
      <c r="AI573"/>
      <c r="AJ573"/>
      <c r="AK573"/>
      <c r="AL573"/>
      <c r="AM573"/>
      <c r="AN573"/>
      <c r="AO573"/>
      <c r="AP573"/>
      <c r="AQ573"/>
      <c r="AR573"/>
    </row>
    <row r="574" spans="1:44" s="122" customFormat="1">
      <c r="A574"/>
      <c r="B574"/>
      <c r="C574" s="5"/>
      <c r="D574"/>
      <c r="E574" s="152"/>
      <c r="F574" s="5"/>
      <c r="G574"/>
      <c r="H574"/>
      <c r="I574"/>
      <c r="J574" s="294"/>
      <c r="K574" s="294"/>
      <c r="L574"/>
      <c r="M574"/>
      <c r="N574" s="294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4"/>
      <c r="AI574"/>
      <c r="AJ574"/>
      <c r="AK574"/>
      <c r="AL574"/>
      <c r="AM574"/>
      <c r="AN574"/>
      <c r="AO574"/>
      <c r="AP574"/>
      <c r="AQ574"/>
      <c r="AR574"/>
    </row>
    <row r="575" spans="1:44" s="122" customFormat="1">
      <c r="A575"/>
      <c r="B575"/>
      <c r="C575" s="5"/>
      <c r="D575"/>
      <c r="E575" s="152"/>
      <c r="F575" s="5"/>
      <c r="G575"/>
      <c r="H575"/>
      <c r="I575"/>
      <c r="J575" s="294"/>
      <c r="K575" s="294"/>
      <c r="L575"/>
      <c r="M575"/>
      <c r="N575" s="294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4"/>
      <c r="AI575"/>
      <c r="AJ575"/>
      <c r="AK575"/>
      <c r="AL575"/>
      <c r="AM575"/>
      <c r="AN575"/>
      <c r="AO575"/>
      <c r="AP575"/>
      <c r="AQ575"/>
      <c r="AR575"/>
    </row>
    <row r="576" spans="1:44" s="122" customFormat="1">
      <c r="A576"/>
      <c r="B576"/>
      <c r="C576" s="5"/>
      <c r="D576"/>
      <c r="E576" s="152"/>
      <c r="F576" s="5"/>
      <c r="G576"/>
      <c r="H576"/>
      <c r="I576"/>
      <c r="J576" s="294"/>
      <c r="K576" s="294"/>
      <c r="L576"/>
      <c r="M576"/>
      <c r="N576" s="294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4"/>
      <c r="AI576"/>
      <c r="AJ576"/>
      <c r="AK576"/>
      <c r="AL576"/>
      <c r="AM576"/>
      <c r="AN576"/>
      <c r="AO576"/>
      <c r="AP576"/>
      <c r="AQ576"/>
      <c r="AR576"/>
    </row>
    <row r="577" spans="1:44" s="122" customFormat="1">
      <c r="A577"/>
      <c r="B577"/>
      <c r="C577" s="5"/>
      <c r="D577"/>
      <c r="E577" s="152"/>
      <c r="F577" s="5"/>
      <c r="G577"/>
      <c r="H577"/>
      <c r="I577"/>
      <c r="J577" s="294"/>
      <c r="K577" s="294"/>
      <c r="L577"/>
      <c r="M577"/>
      <c r="N577" s="294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4"/>
      <c r="AI577"/>
      <c r="AJ577"/>
      <c r="AK577"/>
      <c r="AL577"/>
      <c r="AM577"/>
      <c r="AN577"/>
      <c r="AO577"/>
      <c r="AP577"/>
      <c r="AQ577"/>
      <c r="AR577"/>
    </row>
    <row r="578" spans="1:44" s="122" customFormat="1">
      <c r="A578"/>
      <c r="B578"/>
      <c r="C578" s="5"/>
      <c r="D578"/>
      <c r="E578" s="152"/>
      <c r="F578" s="5"/>
      <c r="G578"/>
      <c r="H578"/>
      <c r="I578"/>
      <c r="J578" s="294"/>
      <c r="K578" s="294"/>
      <c r="L578"/>
      <c r="M578"/>
      <c r="N578" s="294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4"/>
      <c r="AI578"/>
      <c r="AJ578"/>
      <c r="AK578"/>
      <c r="AL578"/>
      <c r="AM578"/>
      <c r="AN578"/>
      <c r="AO578"/>
      <c r="AP578"/>
      <c r="AQ578"/>
      <c r="AR578"/>
    </row>
    <row r="579" spans="1:44" s="122" customFormat="1">
      <c r="A579"/>
      <c r="B579"/>
      <c r="C579" s="5"/>
      <c r="D579"/>
      <c r="E579" s="152"/>
      <c r="F579" s="5"/>
      <c r="G579"/>
      <c r="H579"/>
      <c r="I579"/>
      <c r="J579" s="294"/>
      <c r="K579" s="294"/>
      <c r="L579"/>
      <c r="M579"/>
      <c r="N579" s="294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4"/>
      <c r="AI579"/>
      <c r="AJ579"/>
      <c r="AK579"/>
      <c r="AL579"/>
      <c r="AM579"/>
      <c r="AN579"/>
      <c r="AO579"/>
      <c r="AP579"/>
      <c r="AQ579"/>
      <c r="AR579"/>
    </row>
    <row r="580" spans="1:44" s="122" customFormat="1">
      <c r="A580"/>
      <c r="B580"/>
      <c r="C580" s="5"/>
      <c r="D580"/>
      <c r="E580" s="152"/>
      <c r="F580" s="5"/>
      <c r="G580"/>
      <c r="H580"/>
      <c r="I580"/>
      <c r="J580" s="294"/>
      <c r="K580" s="294"/>
      <c r="L580"/>
      <c r="M580"/>
      <c r="N580" s="294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4"/>
      <c r="AI580"/>
      <c r="AJ580"/>
      <c r="AK580"/>
      <c r="AL580"/>
      <c r="AM580"/>
      <c r="AN580"/>
      <c r="AO580"/>
      <c r="AP580"/>
      <c r="AQ580"/>
      <c r="AR580"/>
    </row>
    <row r="581" spans="1:44" s="122" customFormat="1">
      <c r="A581"/>
      <c r="B581"/>
      <c r="C581" s="5"/>
      <c r="D581"/>
      <c r="E581" s="152"/>
      <c r="F581" s="5"/>
      <c r="G581"/>
      <c r="H581"/>
      <c r="I581"/>
      <c r="J581" s="294"/>
      <c r="K581" s="294"/>
      <c r="L581"/>
      <c r="M581"/>
      <c r="N581" s="294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4"/>
      <c r="AI581"/>
      <c r="AJ581"/>
      <c r="AK581"/>
      <c r="AL581"/>
      <c r="AM581"/>
      <c r="AN581"/>
      <c r="AO581"/>
      <c r="AP581"/>
      <c r="AQ581"/>
      <c r="AR581"/>
    </row>
    <row r="582" spans="1:44" s="122" customFormat="1">
      <c r="A582"/>
      <c r="B582"/>
      <c r="C582" s="5"/>
      <c r="D582"/>
      <c r="E582" s="152"/>
      <c r="F582" s="5"/>
      <c r="G582"/>
      <c r="H582"/>
      <c r="I582"/>
      <c r="J582" s="294"/>
      <c r="K582" s="294"/>
      <c r="L582"/>
      <c r="M582"/>
      <c r="N582" s="294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4"/>
      <c r="AI582"/>
      <c r="AJ582"/>
      <c r="AK582"/>
      <c r="AL582"/>
      <c r="AM582"/>
      <c r="AN582"/>
      <c r="AO582"/>
      <c r="AP582"/>
      <c r="AQ582"/>
      <c r="AR582"/>
    </row>
    <row r="583" spans="1:44" s="122" customFormat="1">
      <c r="A583"/>
      <c r="B583"/>
      <c r="C583" s="5"/>
      <c r="D583"/>
      <c r="E583" s="152"/>
      <c r="F583" s="5"/>
      <c r="G583"/>
      <c r="H583"/>
      <c r="I583"/>
      <c r="J583" s="294"/>
      <c r="K583" s="294"/>
      <c r="L583"/>
      <c r="M583"/>
      <c r="N583" s="294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4"/>
      <c r="AI583"/>
      <c r="AJ583"/>
      <c r="AK583"/>
      <c r="AL583"/>
      <c r="AM583"/>
      <c r="AN583"/>
      <c r="AO583"/>
      <c r="AP583"/>
      <c r="AQ583"/>
      <c r="AR583"/>
    </row>
    <row r="584" spans="1:44" s="122" customFormat="1">
      <c r="A584"/>
      <c r="B584"/>
      <c r="C584" s="5"/>
      <c r="D584"/>
      <c r="E584" s="152"/>
      <c r="F584" s="5"/>
      <c r="G584"/>
      <c r="H584"/>
      <c r="I584"/>
      <c r="J584" s="294"/>
      <c r="K584" s="294"/>
      <c r="L584"/>
      <c r="M584"/>
      <c r="N584" s="294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4"/>
      <c r="AI584"/>
      <c r="AJ584"/>
      <c r="AK584"/>
      <c r="AL584"/>
      <c r="AM584"/>
      <c r="AN584"/>
      <c r="AO584"/>
      <c r="AP584"/>
      <c r="AQ584"/>
      <c r="AR584"/>
    </row>
    <row r="585" spans="1:44" s="122" customFormat="1">
      <c r="A585"/>
      <c r="B585"/>
      <c r="C585" s="5"/>
      <c r="D585"/>
      <c r="E585" s="152"/>
      <c r="F585" s="5"/>
      <c r="G585"/>
      <c r="H585"/>
      <c r="I585"/>
      <c r="J585" s="294"/>
      <c r="K585" s="294"/>
      <c r="L585"/>
      <c r="M585"/>
      <c r="N585" s="294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4"/>
      <c r="AI585"/>
      <c r="AJ585"/>
      <c r="AK585"/>
      <c r="AL585"/>
      <c r="AM585"/>
      <c r="AN585"/>
      <c r="AO585"/>
      <c r="AP585"/>
      <c r="AQ585"/>
      <c r="AR585"/>
    </row>
    <row r="586" spans="1:44" s="122" customFormat="1">
      <c r="A586"/>
      <c r="B586"/>
      <c r="C586" s="5"/>
      <c r="D586"/>
      <c r="E586" s="152"/>
      <c r="F586" s="5"/>
      <c r="G586"/>
      <c r="H586"/>
      <c r="I586"/>
      <c r="J586" s="294"/>
      <c r="K586" s="294"/>
      <c r="L586"/>
      <c r="M586"/>
      <c r="N586" s="294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4"/>
      <c r="AI586"/>
      <c r="AJ586"/>
      <c r="AK586"/>
      <c r="AL586"/>
      <c r="AM586"/>
      <c r="AN586"/>
      <c r="AO586"/>
      <c r="AP586"/>
      <c r="AQ586"/>
      <c r="AR586"/>
    </row>
    <row r="587" spans="1:44" s="122" customFormat="1">
      <c r="A587"/>
      <c r="B587"/>
      <c r="C587" s="5"/>
      <c r="D587"/>
      <c r="E587" s="152"/>
      <c r="F587" s="5"/>
      <c r="G587"/>
      <c r="H587"/>
      <c r="I587"/>
      <c r="J587" s="294"/>
      <c r="K587" s="294"/>
      <c r="L587"/>
      <c r="M587"/>
      <c r="N587" s="294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4"/>
      <c r="AI587"/>
      <c r="AJ587"/>
      <c r="AK587"/>
      <c r="AL587"/>
      <c r="AM587"/>
      <c r="AN587"/>
      <c r="AO587"/>
      <c r="AP587"/>
      <c r="AQ587"/>
      <c r="AR587"/>
    </row>
    <row r="588" spans="1:44" s="122" customFormat="1">
      <c r="A588"/>
      <c r="B588"/>
      <c r="C588" s="5"/>
      <c r="D588"/>
      <c r="E588" s="152"/>
      <c r="F588" s="5"/>
      <c r="G588"/>
      <c r="H588"/>
      <c r="I588"/>
      <c r="J588" s="294"/>
      <c r="K588" s="294"/>
      <c r="L588"/>
      <c r="M588"/>
      <c r="N588" s="294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4"/>
      <c r="AI588"/>
      <c r="AJ588"/>
      <c r="AK588"/>
      <c r="AL588"/>
      <c r="AM588"/>
      <c r="AN588"/>
      <c r="AO588"/>
      <c r="AP588"/>
      <c r="AQ588"/>
      <c r="AR588"/>
    </row>
    <row r="589" spans="1:44" s="122" customFormat="1">
      <c r="A589"/>
      <c r="B589"/>
      <c r="C589" s="5"/>
      <c r="D589"/>
      <c r="E589" s="152"/>
      <c r="F589" s="5"/>
      <c r="G589"/>
      <c r="H589"/>
      <c r="I589"/>
      <c r="J589" s="294"/>
      <c r="K589" s="294"/>
      <c r="L589"/>
      <c r="M589"/>
      <c r="N589" s="294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4"/>
      <c r="AI589"/>
      <c r="AJ589"/>
      <c r="AK589"/>
      <c r="AL589"/>
      <c r="AM589"/>
      <c r="AN589"/>
      <c r="AO589"/>
      <c r="AP589"/>
      <c r="AQ589"/>
      <c r="AR589"/>
    </row>
    <row r="590" spans="1:44" s="122" customFormat="1">
      <c r="A590"/>
      <c r="B590"/>
      <c r="C590" s="5"/>
      <c r="D590"/>
      <c r="E590" s="152"/>
      <c r="F590" s="5"/>
      <c r="G590"/>
      <c r="H590"/>
      <c r="I590"/>
      <c r="J590" s="294"/>
      <c r="K590" s="294"/>
      <c r="L590"/>
      <c r="M590"/>
      <c r="N590" s="294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4"/>
      <c r="AI590"/>
      <c r="AJ590"/>
      <c r="AK590"/>
      <c r="AL590"/>
      <c r="AM590"/>
      <c r="AN590"/>
      <c r="AO590"/>
      <c r="AP590"/>
      <c r="AQ590"/>
      <c r="AR590"/>
    </row>
    <row r="591" spans="1:44" s="122" customFormat="1">
      <c r="A591"/>
      <c r="B591"/>
      <c r="C591" s="5"/>
      <c r="D591"/>
      <c r="E591" s="152"/>
      <c r="F591" s="5"/>
      <c r="G591"/>
      <c r="H591"/>
      <c r="I591"/>
      <c r="J591" s="294"/>
      <c r="K591" s="294"/>
      <c r="L591"/>
      <c r="M591"/>
      <c r="N591" s="294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4"/>
      <c r="AI591"/>
      <c r="AJ591"/>
      <c r="AK591"/>
      <c r="AL591"/>
      <c r="AM591"/>
      <c r="AN591"/>
      <c r="AO591"/>
      <c r="AP591"/>
      <c r="AQ591"/>
      <c r="AR591"/>
    </row>
    <row r="592" spans="1:44" s="122" customFormat="1">
      <c r="A592"/>
      <c r="B592"/>
      <c r="C592" s="5"/>
      <c r="D592"/>
      <c r="E592" s="152"/>
      <c r="F592" s="5"/>
      <c r="G592"/>
      <c r="H592"/>
      <c r="I592"/>
      <c r="J592" s="294"/>
      <c r="K592" s="294"/>
      <c r="L592"/>
      <c r="M592"/>
      <c r="N592" s="294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4"/>
      <c r="AI592"/>
      <c r="AJ592"/>
      <c r="AK592"/>
      <c r="AL592"/>
      <c r="AM592"/>
      <c r="AN592"/>
      <c r="AO592"/>
      <c r="AP592"/>
      <c r="AQ592"/>
      <c r="AR592"/>
    </row>
    <row r="593" spans="1:44" s="122" customFormat="1">
      <c r="A593"/>
      <c r="B593"/>
      <c r="C593" s="5"/>
      <c r="D593"/>
      <c r="E593" s="152"/>
      <c r="F593" s="5"/>
      <c r="G593"/>
      <c r="H593"/>
      <c r="I593"/>
      <c r="J593" s="294"/>
      <c r="K593" s="294"/>
      <c r="L593"/>
      <c r="M593"/>
      <c r="N593" s="294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4"/>
      <c r="AI593"/>
      <c r="AJ593"/>
      <c r="AK593"/>
      <c r="AL593"/>
      <c r="AM593"/>
      <c r="AN593"/>
      <c r="AO593"/>
      <c r="AP593"/>
      <c r="AQ593"/>
      <c r="AR593"/>
    </row>
    <row r="594" spans="1:44" s="122" customFormat="1">
      <c r="A594"/>
      <c r="B594"/>
      <c r="C594" s="5"/>
      <c r="D594"/>
      <c r="E594" s="152"/>
      <c r="F594" s="5"/>
      <c r="G594"/>
      <c r="H594"/>
      <c r="I594"/>
      <c r="J594" s="294"/>
      <c r="K594" s="294"/>
      <c r="L594"/>
      <c r="M594"/>
      <c r="N594" s="294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4"/>
      <c r="AI594"/>
      <c r="AJ594"/>
      <c r="AK594"/>
      <c r="AL594"/>
      <c r="AM594"/>
      <c r="AN594"/>
      <c r="AO594"/>
      <c r="AP594"/>
      <c r="AQ594"/>
      <c r="AR594"/>
    </row>
    <row r="595" spans="1:44" s="122" customFormat="1">
      <c r="A595"/>
      <c r="B595"/>
      <c r="C595" s="5"/>
      <c r="D595"/>
      <c r="E595" s="152"/>
      <c r="F595" s="5"/>
      <c r="G595"/>
      <c r="H595"/>
      <c r="I595"/>
      <c r="J595" s="294"/>
      <c r="K595" s="294"/>
      <c r="L595"/>
      <c r="M595"/>
      <c r="N595" s="294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4"/>
      <c r="AI595"/>
      <c r="AJ595"/>
      <c r="AK595"/>
      <c r="AL595"/>
      <c r="AM595"/>
      <c r="AN595"/>
      <c r="AO595"/>
      <c r="AP595"/>
      <c r="AQ595"/>
      <c r="AR595"/>
    </row>
    <row r="596" spans="1:44" s="122" customFormat="1">
      <c r="A596"/>
      <c r="B596"/>
      <c r="C596" s="5"/>
      <c r="D596"/>
      <c r="E596" s="152"/>
      <c r="F596" s="5"/>
      <c r="G596"/>
      <c r="H596"/>
      <c r="I596"/>
      <c r="J596" s="294"/>
      <c r="K596" s="294"/>
      <c r="L596"/>
      <c r="M596"/>
      <c r="N596" s="294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4"/>
      <c r="AI596"/>
      <c r="AJ596"/>
      <c r="AK596"/>
      <c r="AL596"/>
      <c r="AM596"/>
      <c r="AN596"/>
      <c r="AO596"/>
      <c r="AP596"/>
      <c r="AQ596"/>
      <c r="AR596"/>
    </row>
    <row r="597" spans="1:44" s="122" customFormat="1">
      <c r="A597"/>
      <c r="B597"/>
      <c r="C597" s="5"/>
      <c r="D597"/>
      <c r="E597" s="152"/>
      <c r="F597" s="5"/>
      <c r="G597"/>
      <c r="H597"/>
      <c r="I597"/>
      <c r="J597" s="294"/>
      <c r="K597" s="294"/>
      <c r="L597"/>
      <c r="M597"/>
      <c r="N597" s="294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4"/>
      <c r="AI597"/>
      <c r="AJ597"/>
      <c r="AK597"/>
      <c r="AL597"/>
      <c r="AM597"/>
      <c r="AN597"/>
      <c r="AO597"/>
      <c r="AP597"/>
      <c r="AQ597"/>
      <c r="AR597"/>
    </row>
    <row r="598" spans="1:44" s="122" customFormat="1">
      <c r="A598"/>
      <c r="B598"/>
      <c r="C598" s="5"/>
      <c r="D598"/>
      <c r="E598" s="152"/>
      <c r="F598" s="5"/>
      <c r="G598"/>
      <c r="H598"/>
      <c r="I598"/>
      <c r="J598" s="294"/>
      <c r="K598" s="294"/>
      <c r="L598"/>
      <c r="M598"/>
      <c r="N598" s="294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4"/>
      <c r="AI598"/>
      <c r="AJ598"/>
      <c r="AK598"/>
      <c r="AL598"/>
      <c r="AM598"/>
      <c r="AN598"/>
      <c r="AO598"/>
      <c r="AP598"/>
      <c r="AQ598"/>
      <c r="AR598"/>
    </row>
    <row r="599" spans="1:44" s="122" customFormat="1">
      <c r="A599"/>
      <c r="B599"/>
      <c r="C599" s="5"/>
      <c r="D599"/>
      <c r="E599" s="152"/>
      <c r="F599" s="5"/>
      <c r="G599"/>
      <c r="H599"/>
      <c r="I599"/>
      <c r="J599" s="294"/>
      <c r="K599" s="294"/>
      <c r="L599"/>
      <c r="M599"/>
      <c r="N599" s="294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4"/>
      <c r="AI599"/>
      <c r="AJ599"/>
      <c r="AK599"/>
      <c r="AL599"/>
      <c r="AM599"/>
      <c r="AN599"/>
      <c r="AO599"/>
      <c r="AP599"/>
      <c r="AQ599"/>
      <c r="AR599"/>
    </row>
    <row r="600" spans="1:44" s="122" customFormat="1">
      <c r="A600"/>
      <c r="B600"/>
      <c r="C600" s="5"/>
      <c r="D600"/>
      <c r="E600" s="152"/>
      <c r="F600" s="5"/>
      <c r="G600"/>
      <c r="H600"/>
      <c r="I600"/>
      <c r="J600" s="294"/>
      <c r="K600" s="294"/>
      <c r="L600"/>
      <c r="M600"/>
      <c r="N600" s="294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4"/>
      <c r="AI600"/>
      <c r="AJ600"/>
      <c r="AK600"/>
      <c r="AL600"/>
      <c r="AM600"/>
      <c r="AN600"/>
      <c r="AO600"/>
      <c r="AP600"/>
      <c r="AQ600"/>
      <c r="AR600"/>
    </row>
    <row r="601" spans="1:44" s="122" customFormat="1">
      <c r="A601"/>
      <c r="B601"/>
      <c r="C601" s="5"/>
      <c r="D601"/>
      <c r="E601" s="152"/>
      <c r="F601" s="5"/>
      <c r="G601"/>
      <c r="H601"/>
      <c r="I601"/>
      <c r="J601" s="294"/>
      <c r="K601" s="294"/>
      <c r="L601"/>
      <c r="M601"/>
      <c r="N601" s="294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4"/>
      <c r="AI601"/>
      <c r="AJ601"/>
      <c r="AK601"/>
      <c r="AL601"/>
      <c r="AM601"/>
      <c r="AN601"/>
      <c r="AO601"/>
      <c r="AP601"/>
      <c r="AQ601"/>
      <c r="AR601"/>
    </row>
    <row r="602" spans="1:44" s="122" customFormat="1">
      <c r="A602"/>
      <c r="B602"/>
      <c r="C602" s="5"/>
      <c r="D602"/>
      <c r="E602" s="152"/>
      <c r="F602" s="5"/>
      <c r="G602"/>
      <c r="H602"/>
      <c r="I602"/>
      <c r="J602" s="294"/>
      <c r="K602" s="294"/>
      <c r="L602"/>
      <c r="M602"/>
      <c r="N602" s="294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4"/>
      <c r="AI602"/>
      <c r="AJ602"/>
      <c r="AK602"/>
      <c r="AL602"/>
      <c r="AM602"/>
      <c r="AN602"/>
      <c r="AO602"/>
      <c r="AP602"/>
      <c r="AQ602"/>
      <c r="AR602"/>
    </row>
    <row r="603" spans="1:44" s="122" customFormat="1">
      <c r="A603"/>
      <c r="B603"/>
      <c r="C603" s="5"/>
      <c r="D603"/>
      <c r="E603" s="152"/>
      <c r="F603" s="5"/>
      <c r="G603"/>
      <c r="H603"/>
      <c r="I603"/>
      <c r="J603" s="294"/>
      <c r="K603" s="294"/>
      <c r="L603"/>
      <c r="M603"/>
      <c r="N603" s="294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4"/>
      <c r="AI603"/>
      <c r="AJ603"/>
      <c r="AK603"/>
      <c r="AL603"/>
      <c r="AM603"/>
      <c r="AN603"/>
      <c r="AO603"/>
      <c r="AP603"/>
      <c r="AQ603"/>
      <c r="AR603"/>
    </row>
    <row r="604" spans="1:44" s="122" customFormat="1">
      <c r="A604"/>
      <c r="B604"/>
      <c r="C604" s="5"/>
      <c r="D604"/>
      <c r="E604" s="152"/>
      <c r="F604" s="5"/>
      <c r="G604"/>
      <c r="H604"/>
      <c r="I604"/>
      <c r="J604" s="294"/>
      <c r="K604" s="294"/>
      <c r="L604"/>
      <c r="M604"/>
      <c r="N604" s="294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4"/>
      <c r="AI604"/>
      <c r="AJ604"/>
      <c r="AK604"/>
      <c r="AL604"/>
      <c r="AM604"/>
      <c r="AN604"/>
      <c r="AO604"/>
      <c r="AP604"/>
      <c r="AQ604"/>
      <c r="AR604"/>
    </row>
    <row r="605" spans="1:44" s="122" customFormat="1">
      <c r="A605"/>
      <c r="B605"/>
      <c r="C605" s="5"/>
      <c r="D605"/>
      <c r="E605" s="152"/>
      <c r="F605" s="5"/>
      <c r="G605"/>
      <c r="H605"/>
      <c r="I605"/>
      <c r="J605" s="294"/>
      <c r="K605" s="294"/>
      <c r="L605"/>
      <c r="M605"/>
      <c r="N605" s="294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4"/>
      <c r="AI605"/>
      <c r="AJ605"/>
      <c r="AK605"/>
      <c r="AL605"/>
      <c r="AM605"/>
      <c r="AN605"/>
      <c r="AO605"/>
      <c r="AP605"/>
      <c r="AQ605"/>
      <c r="AR605"/>
    </row>
    <row r="606" spans="1:44" s="122" customFormat="1">
      <c r="A606"/>
      <c r="B606"/>
      <c r="C606" s="5"/>
      <c r="D606"/>
      <c r="E606" s="152"/>
      <c r="F606" s="5"/>
      <c r="G606"/>
      <c r="H606"/>
      <c r="I606"/>
      <c r="J606" s="294"/>
      <c r="K606" s="294"/>
      <c r="L606"/>
      <c r="M606"/>
      <c r="N606" s="294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4"/>
      <c r="AI606"/>
      <c r="AJ606"/>
      <c r="AK606"/>
      <c r="AL606"/>
      <c r="AM606"/>
      <c r="AN606"/>
      <c r="AO606"/>
      <c r="AP606"/>
      <c r="AQ606"/>
      <c r="AR606"/>
    </row>
    <row r="607" spans="1:44" s="122" customFormat="1">
      <c r="A607"/>
      <c r="B607"/>
      <c r="C607" s="5"/>
      <c r="D607"/>
      <c r="E607" s="152"/>
      <c r="F607" s="5"/>
      <c r="G607"/>
      <c r="H607"/>
      <c r="I607"/>
      <c r="J607" s="294"/>
      <c r="K607" s="294"/>
      <c r="L607"/>
      <c r="M607"/>
      <c r="N607" s="294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4"/>
      <c r="AI607"/>
      <c r="AJ607"/>
      <c r="AK607"/>
      <c r="AL607"/>
      <c r="AM607"/>
      <c r="AN607"/>
      <c r="AO607"/>
      <c r="AP607"/>
      <c r="AQ607"/>
      <c r="AR607"/>
    </row>
    <row r="608" spans="1:44" s="122" customFormat="1">
      <c r="A608"/>
      <c r="B608"/>
      <c r="C608" s="5"/>
      <c r="D608"/>
      <c r="E608" s="152"/>
      <c r="F608" s="5"/>
      <c r="G608"/>
      <c r="H608"/>
      <c r="I608"/>
      <c r="J608" s="294"/>
      <c r="K608" s="294"/>
      <c r="L608"/>
      <c r="M608"/>
      <c r="N608" s="294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4"/>
      <c r="AI608"/>
      <c r="AJ608"/>
      <c r="AK608"/>
      <c r="AL608"/>
      <c r="AM608"/>
      <c r="AN608"/>
      <c r="AO608"/>
      <c r="AP608"/>
      <c r="AQ608"/>
      <c r="AR608"/>
    </row>
    <row r="609" spans="1:44" s="122" customFormat="1">
      <c r="A609"/>
      <c r="B609"/>
      <c r="C609" s="5"/>
      <c r="D609"/>
      <c r="E609" s="152"/>
      <c r="F609" s="5"/>
      <c r="G609"/>
      <c r="H609"/>
      <c r="I609"/>
      <c r="J609" s="294"/>
      <c r="K609" s="294"/>
      <c r="L609"/>
      <c r="M609"/>
      <c r="N609" s="294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4"/>
      <c r="AI609"/>
      <c r="AJ609"/>
      <c r="AK609"/>
      <c r="AL609"/>
      <c r="AM609"/>
      <c r="AN609"/>
      <c r="AO609"/>
      <c r="AP609"/>
      <c r="AQ609"/>
      <c r="AR609"/>
    </row>
    <row r="610" spans="1:44" s="122" customFormat="1">
      <c r="A610"/>
      <c r="B610"/>
      <c r="C610" s="5"/>
      <c r="D610"/>
      <c r="E610" s="152"/>
      <c r="F610" s="5"/>
      <c r="G610"/>
      <c r="H610"/>
      <c r="I610"/>
      <c r="J610" s="294"/>
      <c r="K610" s="294"/>
      <c r="L610"/>
      <c r="M610"/>
      <c r="N610" s="294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4"/>
      <c r="AI610"/>
      <c r="AJ610"/>
      <c r="AK610"/>
      <c r="AL610"/>
      <c r="AM610"/>
      <c r="AN610"/>
      <c r="AO610"/>
      <c r="AP610"/>
      <c r="AQ610"/>
      <c r="AR610"/>
    </row>
    <row r="611" spans="1:44" s="122" customFormat="1">
      <c r="A611"/>
      <c r="B611"/>
      <c r="C611" s="5"/>
      <c r="D611"/>
      <c r="E611" s="152"/>
      <c r="F611" s="5"/>
      <c r="G611"/>
      <c r="H611"/>
      <c r="I611"/>
      <c r="J611" s="294"/>
      <c r="K611" s="294"/>
      <c r="L611"/>
      <c r="M611"/>
      <c r="N611" s="294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4"/>
      <c r="AI611"/>
      <c r="AJ611"/>
      <c r="AK611"/>
      <c r="AL611"/>
      <c r="AM611"/>
      <c r="AN611"/>
      <c r="AO611"/>
      <c r="AP611"/>
      <c r="AQ611"/>
      <c r="AR611"/>
    </row>
    <row r="612" spans="1:44" s="122" customFormat="1">
      <c r="A612"/>
      <c r="B612"/>
      <c r="C612" s="5"/>
      <c r="D612"/>
      <c r="E612" s="152"/>
      <c r="F612" s="5"/>
      <c r="G612"/>
      <c r="H612"/>
      <c r="I612"/>
      <c r="J612" s="294"/>
      <c r="K612" s="294"/>
      <c r="L612"/>
      <c r="M612"/>
      <c r="N612" s="294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4"/>
      <c r="AI612"/>
      <c r="AJ612"/>
      <c r="AK612"/>
      <c r="AL612"/>
      <c r="AM612"/>
      <c r="AN612"/>
      <c r="AO612"/>
      <c r="AP612"/>
      <c r="AQ612"/>
      <c r="AR612"/>
    </row>
    <row r="613" spans="1:44" s="122" customFormat="1">
      <c r="A613"/>
      <c r="B613"/>
      <c r="C613" s="5"/>
      <c r="D613"/>
      <c r="E613" s="152"/>
      <c r="F613" s="5"/>
      <c r="G613"/>
      <c r="H613"/>
      <c r="I613"/>
      <c r="J613" s="294"/>
      <c r="K613" s="294"/>
      <c r="L613"/>
      <c r="M613"/>
      <c r="N613" s="294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4"/>
      <c r="AI613"/>
      <c r="AJ613"/>
      <c r="AK613"/>
      <c r="AL613"/>
      <c r="AM613"/>
      <c r="AN613"/>
      <c r="AO613"/>
      <c r="AP613"/>
      <c r="AQ613"/>
      <c r="AR613"/>
    </row>
    <row r="614" spans="1:44" s="122" customFormat="1">
      <c r="A614"/>
      <c r="B614"/>
      <c r="C614" s="5"/>
      <c r="D614"/>
      <c r="E614" s="152"/>
      <c r="F614" s="5"/>
      <c r="G614"/>
      <c r="H614"/>
      <c r="I614"/>
      <c r="J614" s="294"/>
      <c r="K614" s="294"/>
      <c r="L614"/>
      <c r="M614"/>
      <c r="N614" s="294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4"/>
      <c r="AI614"/>
      <c r="AJ614"/>
      <c r="AK614"/>
      <c r="AL614"/>
      <c r="AM614"/>
      <c r="AN614"/>
      <c r="AO614"/>
      <c r="AP614"/>
      <c r="AQ614"/>
      <c r="AR614"/>
    </row>
    <row r="615" spans="1:44" s="122" customFormat="1">
      <c r="A615"/>
      <c r="B615"/>
      <c r="C615" s="5"/>
      <c r="D615"/>
      <c r="E615" s="152"/>
      <c r="F615" s="5"/>
      <c r="G615"/>
      <c r="H615"/>
      <c r="I615"/>
      <c r="J615" s="294"/>
      <c r="K615" s="294"/>
      <c r="L615"/>
      <c r="M615"/>
      <c r="N615" s="294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4"/>
      <c r="AI615"/>
      <c r="AJ615"/>
      <c r="AK615"/>
      <c r="AL615"/>
      <c r="AM615"/>
      <c r="AN615"/>
      <c r="AO615"/>
      <c r="AP615"/>
      <c r="AQ615"/>
      <c r="AR615"/>
    </row>
    <row r="616" spans="1:44" s="122" customFormat="1">
      <c r="A616"/>
      <c r="B616"/>
      <c r="C616" s="5"/>
      <c r="D616"/>
      <c r="E616" s="152"/>
      <c r="F616" s="5"/>
      <c r="G616"/>
      <c r="H616"/>
      <c r="I616"/>
      <c r="J616" s="294"/>
      <c r="K616" s="294"/>
      <c r="L616"/>
      <c r="M616"/>
      <c r="N616" s="294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4"/>
      <c r="AI616"/>
      <c r="AJ616"/>
      <c r="AK616"/>
      <c r="AL616"/>
      <c r="AM616"/>
      <c r="AN616"/>
      <c r="AO616"/>
      <c r="AP616"/>
      <c r="AQ616"/>
      <c r="AR616"/>
    </row>
    <row r="617" spans="1:44" s="122" customFormat="1">
      <c r="A617"/>
      <c r="B617"/>
      <c r="C617" s="5"/>
      <c r="D617"/>
      <c r="E617" s="152"/>
      <c r="F617" s="5"/>
      <c r="G617"/>
      <c r="H617"/>
      <c r="I617"/>
      <c r="J617" s="294"/>
      <c r="K617" s="294"/>
      <c r="L617"/>
      <c r="M617"/>
      <c r="N617" s="294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4"/>
      <c r="AI617"/>
      <c r="AJ617"/>
      <c r="AK617"/>
      <c r="AL617"/>
      <c r="AM617"/>
      <c r="AN617"/>
      <c r="AO617"/>
      <c r="AP617"/>
      <c r="AQ617"/>
      <c r="AR617"/>
    </row>
    <row r="618" spans="1:44" s="122" customFormat="1">
      <c r="A618"/>
      <c r="B618"/>
      <c r="C618" s="5"/>
      <c r="D618"/>
      <c r="E618" s="152"/>
      <c r="F618" s="5"/>
      <c r="G618"/>
      <c r="H618"/>
      <c r="I618"/>
      <c r="J618" s="294"/>
      <c r="K618" s="294"/>
      <c r="L618"/>
      <c r="M618"/>
      <c r="N618" s="294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4"/>
      <c r="AI618"/>
      <c r="AJ618"/>
      <c r="AK618"/>
      <c r="AL618"/>
      <c r="AM618"/>
      <c r="AN618"/>
      <c r="AO618"/>
      <c r="AP618"/>
      <c r="AQ618"/>
      <c r="AR618"/>
    </row>
    <row r="619" spans="1:44" s="122" customFormat="1">
      <c r="A619"/>
      <c r="B619"/>
      <c r="C619" s="5"/>
      <c r="D619"/>
      <c r="E619" s="152"/>
      <c r="F619" s="5"/>
      <c r="G619"/>
      <c r="H619"/>
      <c r="I619"/>
      <c r="J619" s="294"/>
      <c r="K619" s="294"/>
      <c r="L619"/>
      <c r="M619"/>
      <c r="N619" s="294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4"/>
      <c r="AI619"/>
      <c r="AJ619"/>
      <c r="AK619"/>
      <c r="AL619"/>
      <c r="AM619"/>
      <c r="AN619"/>
      <c r="AO619"/>
      <c r="AP619"/>
      <c r="AQ619"/>
      <c r="AR619"/>
    </row>
    <row r="620" spans="1:44" s="122" customFormat="1">
      <c r="A620"/>
      <c r="B620"/>
      <c r="C620" s="5"/>
      <c r="D620"/>
      <c r="E620" s="152"/>
      <c r="F620" s="5"/>
      <c r="G620"/>
      <c r="H620"/>
      <c r="I620"/>
      <c r="J620" s="294"/>
      <c r="K620" s="294"/>
      <c r="L620"/>
      <c r="M620"/>
      <c r="N620" s="294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4"/>
      <c r="AI620"/>
      <c r="AJ620"/>
      <c r="AK620"/>
      <c r="AL620"/>
      <c r="AM620"/>
      <c r="AN620"/>
      <c r="AO620"/>
      <c r="AP620"/>
      <c r="AQ620"/>
      <c r="AR620"/>
    </row>
    <row r="621" spans="1:44" s="122" customFormat="1">
      <c r="A621"/>
      <c r="B621"/>
      <c r="C621" s="5"/>
      <c r="D621"/>
      <c r="E621" s="152"/>
      <c r="F621" s="5"/>
      <c r="G621"/>
      <c r="H621"/>
      <c r="I621"/>
      <c r="J621" s="294"/>
      <c r="K621" s="294"/>
      <c r="L621"/>
      <c r="M621"/>
      <c r="N621" s="294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4"/>
      <c r="AI621"/>
      <c r="AJ621"/>
      <c r="AK621"/>
      <c r="AL621"/>
      <c r="AM621"/>
      <c r="AN621"/>
      <c r="AO621"/>
      <c r="AP621"/>
      <c r="AQ621"/>
      <c r="AR621"/>
    </row>
    <row r="622" spans="1:44" s="122" customFormat="1">
      <c r="A622"/>
      <c r="B622"/>
      <c r="C622" s="5"/>
      <c r="D622"/>
      <c r="E622" s="152"/>
      <c r="F622" s="5"/>
      <c r="G622"/>
      <c r="H622"/>
      <c r="I622"/>
      <c r="J622" s="294"/>
      <c r="K622" s="294"/>
      <c r="L622"/>
      <c r="M622"/>
      <c r="N622" s="294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4"/>
      <c r="AI622"/>
      <c r="AJ622"/>
      <c r="AK622"/>
      <c r="AL622"/>
      <c r="AM622"/>
      <c r="AN622"/>
      <c r="AO622"/>
      <c r="AP622"/>
      <c r="AQ622"/>
      <c r="AR622"/>
    </row>
    <row r="623" spans="1:44" s="122" customFormat="1">
      <c r="A623"/>
      <c r="B623"/>
      <c r="C623" s="5"/>
      <c r="D623"/>
      <c r="E623" s="152"/>
      <c r="F623" s="5"/>
      <c r="G623"/>
      <c r="H623"/>
      <c r="I623"/>
      <c r="J623" s="294"/>
      <c r="K623" s="294"/>
      <c r="L623"/>
      <c r="M623"/>
      <c r="N623" s="294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4"/>
      <c r="AI623"/>
      <c r="AJ623"/>
      <c r="AK623"/>
      <c r="AL623"/>
      <c r="AM623"/>
      <c r="AN623"/>
      <c r="AO623"/>
      <c r="AP623"/>
      <c r="AQ623"/>
      <c r="AR623"/>
    </row>
    <row r="624" spans="1:44" s="122" customFormat="1">
      <c r="A624"/>
      <c r="B624"/>
      <c r="C624" s="5"/>
      <c r="D624"/>
      <c r="E624" s="152"/>
      <c r="F624" s="5"/>
      <c r="G624"/>
      <c r="H624"/>
      <c r="I624"/>
      <c r="J624" s="294"/>
      <c r="K624" s="294"/>
      <c r="L624"/>
      <c r="M624"/>
      <c r="N624" s="294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4"/>
      <c r="AI624"/>
      <c r="AJ624"/>
      <c r="AK624"/>
      <c r="AL624"/>
      <c r="AM624"/>
      <c r="AN624"/>
      <c r="AO624"/>
      <c r="AP624"/>
      <c r="AQ624"/>
      <c r="AR624"/>
    </row>
    <row r="625" spans="1:44" s="122" customFormat="1">
      <c r="A625"/>
      <c r="B625"/>
      <c r="C625" s="5"/>
      <c r="D625"/>
      <c r="E625" s="152"/>
      <c r="F625" s="5"/>
      <c r="G625"/>
      <c r="H625"/>
      <c r="I625"/>
      <c r="J625" s="294"/>
      <c r="K625" s="294"/>
      <c r="L625"/>
      <c r="M625"/>
      <c r="N625" s="294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4"/>
      <c r="AI625"/>
      <c r="AJ625"/>
      <c r="AK625"/>
      <c r="AL625"/>
      <c r="AM625"/>
      <c r="AN625"/>
      <c r="AO625"/>
      <c r="AP625"/>
      <c r="AQ625"/>
      <c r="AR625"/>
    </row>
    <row r="626" spans="1:44" s="122" customFormat="1">
      <c r="A626"/>
      <c r="B626"/>
      <c r="C626" s="5"/>
      <c r="D626"/>
      <c r="E626" s="152"/>
      <c r="F626" s="5"/>
      <c r="G626"/>
      <c r="H626"/>
      <c r="I626"/>
      <c r="J626" s="294"/>
      <c r="K626" s="294"/>
      <c r="L626"/>
      <c r="M626"/>
      <c r="N626" s="294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4"/>
      <c r="AI626"/>
      <c r="AJ626"/>
      <c r="AK626"/>
      <c r="AL626"/>
      <c r="AM626"/>
      <c r="AN626"/>
      <c r="AO626"/>
      <c r="AP626"/>
      <c r="AQ626"/>
      <c r="AR626"/>
    </row>
    <row r="627" spans="1:44" s="122" customFormat="1">
      <c r="A627"/>
      <c r="B627"/>
      <c r="C627" s="5"/>
      <c r="D627"/>
      <c r="E627" s="152"/>
      <c r="F627" s="5"/>
      <c r="G627"/>
      <c r="H627"/>
      <c r="I627"/>
      <c r="J627" s="294"/>
      <c r="K627" s="294"/>
      <c r="L627"/>
      <c r="M627"/>
      <c r="N627" s="294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4"/>
      <c r="AI627"/>
      <c r="AJ627"/>
      <c r="AK627"/>
      <c r="AL627"/>
      <c r="AM627"/>
      <c r="AN627"/>
      <c r="AO627"/>
      <c r="AP627"/>
      <c r="AQ627"/>
      <c r="AR627"/>
    </row>
    <row r="628" spans="1:44" s="122" customFormat="1">
      <c r="A628"/>
      <c r="B628"/>
      <c r="C628" s="5"/>
      <c r="D628"/>
      <c r="E628" s="152"/>
      <c r="F628" s="5"/>
      <c r="G628"/>
      <c r="H628"/>
      <c r="I628"/>
      <c r="J628" s="294"/>
      <c r="K628" s="294"/>
      <c r="L628"/>
      <c r="M628"/>
      <c r="N628" s="294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4"/>
      <c r="AI628"/>
      <c r="AJ628"/>
      <c r="AK628"/>
      <c r="AL628"/>
      <c r="AM628"/>
      <c r="AN628"/>
      <c r="AO628"/>
      <c r="AP628"/>
      <c r="AQ628"/>
      <c r="AR628"/>
    </row>
    <row r="629" spans="1:44" s="122" customFormat="1">
      <c r="A629"/>
      <c r="B629"/>
      <c r="C629" s="5"/>
      <c r="D629"/>
      <c r="E629" s="152"/>
      <c r="F629" s="5"/>
      <c r="G629"/>
      <c r="H629"/>
      <c r="I629"/>
      <c r="J629" s="294"/>
      <c r="K629" s="294"/>
      <c r="L629"/>
      <c r="M629"/>
      <c r="N629" s="294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4"/>
      <c r="AI629"/>
      <c r="AJ629"/>
      <c r="AK629"/>
      <c r="AL629"/>
      <c r="AM629"/>
      <c r="AN629"/>
      <c r="AO629"/>
      <c r="AP629"/>
      <c r="AQ629"/>
      <c r="AR629"/>
    </row>
    <row r="630" spans="1:44" s="122" customFormat="1">
      <c r="A630"/>
      <c r="B630"/>
      <c r="C630" s="5"/>
      <c r="D630"/>
      <c r="E630" s="152"/>
      <c r="F630" s="5"/>
      <c r="G630"/>
      <c r="H630"/>
      <c r="I630"/>
      <c r="J630" s="294"/>
      <c r="K630" s="294"/>
      <c r="L630"/>
      <c r="M630"/>
      <c r="N630" s="294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4"/>
      <c r="AI630"/>
      <c r="AJ630"/>
      <c r="AK630"/>
      <c r="AL630"/>
      <c r="AM630"/>
      <c r="AN630"/>
      <c r="AO630"/>
      <c r="AP630"/>
      <c r="AQ630"/>
      <c r="AR630"/>
    </row>
    <row r="631" spans="1:44" s="122" customFormat="1">
      <c r="A631"/>
      <c r="B631"/>
      <c r="C631" s="5"/>
      <c r="D631"/>
      <c r="E631" s="152"/>
      <c r="F631" s="5"/>
      <c r="G631"/>
      <c r="H631"/>
      <c r="I631"/>
      <c r="J631" s="294"/>
      <c r="K631" s="294"/>
      <c r="L631"/>
      <c r="M631"/>
      <c r="N631" s="294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4"/>
      <c r="AI631"/>
      <c r="AJ631"/>
      <c r="AK631"/>
      <c r="AL631"/>
      <c r="AM631"/>
      <c r="AN631"/>
      <c r="AO631"/>
      <c r="AP631"/>
      <c r="AQ631"/>
      <c r="AR631"/>
    </row>
    <row r="632" spans="1:44" s="122" customFormat="1">
      <c r="A632"/>
      <c r="B632"/>
      <c r="C632" s="5"/>
      <c r="D632"/>
      <c r="E632" s="152"/>
      <c r="F632" s="5"/>
      <c r="G632"/>
      <c r="H632"/>
      <c r="I632"/>
      <c r="J632" s="294"/>
      <c r="K632" s="294"/>
      <c r="L632"/>
      <c r="M632"/>
      <c r="N632" s="294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4"/>
      <c r="AI632"/>
      <c r="AJ632"/>
      <c r="AK632"/>
      <c r="AL632"/>
      <c r="AM632"/>
      <c r="AN632"/>
      <c r="AO632"/>
      <c r="AP632"/>
      <c r="AQ632"/>
      <c r="AR632"/>
    </row>
    <row r="633" spans="1:44" s="122" customFormat="1">
      <c r="A633"/>
      <c r="B633"/>
      <c r="C633" s="5"/>
      <c r="D633"/>
      <c r="E633" s="152"/>
      <c r="F633" s="5"/>
      <c r="G633"/>
      <c r="H633"/>
      <c r="I633"/>
      <c r="J633" s="294"/>
      <c r="K633" s="294"/>
      <c r="L633"/>
      <c r="M633"/>
      <c r="N633" s="294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4"/>
      <c r="AI633"/>
      <c r="AJ633"/>
      <c r="AK633"/>
      <c r="AL633"/>
      <c r="AM633"/>
      <c r="AN633"/>
      <c r="AO633"/>
      <c r="AP633"/>
      <c r="AQ633"/>
      <c r="AR633"/>
    </row>
    <row r="634" spans="1:44" s="122" customFormat="1">
      <c r="A634"/>
      <c r="B634"/>
      <c r="C634" s="5"/>
      <c r="D634"/>
      <c r="E634" s="152"/>
      <c r="F634" s="5"/>
      <c r="G634"/>
      <c r="H634"/>
      <c r="I634"/>
      <c r="J634" s="294"/>
      <c r="K634" s="294"/>
      <c r="L634"/>
      <c r="M634"/>
      <c r="N634" s="294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4"/>
      <c r="AI634"/>
      <c r="AJ634"/>
      <c r="AK634"/>
      <c r="AL634"/>
      <c r="AM634"/>
      <c r="AN634"/>
      <c r="AO634"/>
      <c r="AP634"/>
      <c r="AQ634"/>
      <c r="AR634"/>
    </row>
    <row r="635" spans="1:44" s="122" customFormat="1">
      <c r="A635"/>
      <c r="B635"/>
      <c r="C635" s="5"/>
      <c r="D635"/>
      <c r="E635" s="152"/>
      <c r="F635" s="5"/>
      <c r="G635"/>
      <c r="H635"/>
      <c r="I635"/>
      <c r="J635" s="294"/>
      <c r="K635" s="294"/>
      <c r="L635"/>
      <c r="M635"/>
      <c r="N635" s="294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4"/>
      <c r="AI635"/>
      <c r="AJ635"/>
      <c r="AK635"/>
      <c r="AL635"/>
      <c r="AM635"/>
      <c r="AN635"/>
      <c r="AO635"/>
      <c r="AP635"/>
      <c r="AQ635"/>
      <c r="AR635"/>
    </row>
    <row r="636" spans="1:44" s="122" customFormat="1">
      <c r="A636"/>
      <c r="B636"/>
      <c r="C636" s="5"/>
      <c r="D636"/>
      <c r="E636" s="152"/>
      <c r="F636" s="5"/>
      <c r="G636"/>
      <c r="H636"/>
      <c r="I636"/>
      <c r="J636" s="294"/>
      <c r="K636" s="294"/>
      <c r="L636"/>
      <c r="M636"/>
      <c r="N636" s="294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4"/>
      <c r="AI636"/>
      <c r="AJ636"/>
      <c r="AK636"/>
      <c r="AL636"/>
      <c r="AM636"/>
      <c r="AN636"/>
      <c r="AO636"/>
      <c r="AP636"/>
      <c r="AQ636"/>
      <c r="AR636"/>
    </row>
    <row r="637" spans="1:44" s="122" customFormat="1">
      <c r="A637"/>
      <c r="B637"/>
      <c r="C637" s="5"/>
      <c r="D637"/>
      <c r="E637" s="152"/>
      <c r="F637" s="5"/>
      <c r="G637"/>
      <c r="H637"/>
      <c r="I637"/>
      <c r="J637" s="294"/>
      <c r="K637" s="294"/>
      <c r="L637"/>
      <c r="M637"/>
      <c r="N637" s="294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4"/>
      <c r="AI637"/>
      <c r="AJ637"/>
      <c r="AK637"/>
      <c r="AL637"/>
      <c r="AM637"/>
      <c r="AN637"/>
      <c r="AO637"/>
      <c r="AP637"/>
      <c r="AQ637"/>
      <c r="AR637"/>
    </row>
    <row r="638" spans="1:44" s="122" customFormat="1">
      <c r="A638"/>
      <c r="B638"/>
      <c r="C638" s="5"/>
      <c r="D638"/>
      <c r="E638" s="152"/>
      <c r="F638" s="5"/>
      <c r="G638"/>
      <c r="H638"/>
      <c r="I638"/>
      <c r="J638" s="294"/>
      <c r="K638" s="294"/>
      <c r="L638"/>
      <c r="M638"/>
      <c r="N638" s="294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4"/>
      <c r="AI638"/>
      <c r="AJ638"/>
      <c r="AK638"/>
      <c r="AL638"/>
      <c r="AM638"/>
      <c r="AN638"/>
      <c r="AO638"/>
      <c r="AP638"/>
      <c r="AQ638"/>
      <c r="AR638"/>
    </row>
    <row r="639" spans="1:44" s="122" customFormat="1">
      <c r="A639"/>
      <c r="B639"/>
      <c r="C639" s="5"/>
      <c r="D639"/>
      <c r="E639" s="152"/>
      <c r="F639" s="5"/>
      <c r="G639"/>
      <c r="H639"/>
      <c r="I639"/>
      <c r="J639" s="294"/>
      <c r="K639" s="294"/>
      <c r="L639"/>
      <c r="M639"/>
      <c r="N639" s="294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4"/>
      <c r="AI639"/>
      <c r="AJ639"/>
      <c r="AK639"/>
      <c r="AL639"/>
      <c r="AM639"/>
      <c r="AN639"/>
      <c r="AO639"/>
      <c r="AP639"/>
      <c r="AQ639"/>
      <c r="AR639"/>
    </row>
    <row r="640" spans="1:44" s="122" customFormat="1">
      <c r="A640"/>
      <c r="B640"/>
      <c r="C640" s="5"/>
      <c r="D640"/>
      <c r="E640" s="152"/>
      <c r="F640" s="5"/>
      <c r="G640"/>
      <c r="H640"/>
      <c r="I640"/>
      <c r="J640" s="294"/>
      <c r="K640" s="294"/>
      <c r="L640"/>
      <c r="M640"/>
      <c r="N640" s="294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4"/>
      <c r="AI640"/>
      <c r="AJ640"/>
      <c r="AK640"/>
      <c r="AL640"/>
      <c r="AM640"/>
      <c r="AN640"/>
      <c r="AO640"/>
      <c r="AP640"/>
      <c r="AQ640"/>
      <c r="AR640"/>
    </row>
    <row r="641" spans="1:44" s="122" customFormat="1">
      <c r="A641"/>
      <c r="B641"/>
      <c r="C641" s="5"/>
      <c r="D641"/>
      <c r="E641" s="152"/>
      <c r="F641" s="5"/>
      <c r="G641"/>
      <c r="H641"/>
      <c r="I641"/>
      <c r="J641" s="294"/>
      <c r="K641" s="294"/>
      <c r="L641"/>
      <c r="M641"/>
      <c r="N641" s="294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4"/>
      <c r="AI641"/>
      <c r="AJ641"/>
      <c r="AK641"/>
      <c r="AL641"/>
      <c r="AM641"/>
      <c r="AN641"/>
      <c r="AO641"/>
      <c r="AP641"/>
      <c r="AQ641"/>
      <c r="AR641"/>
    </row>
    <row r="642" spans="1:44" s="122" customFormat="1">
      <c r="A642"/>
      <c r="B642"/>
      <c r="C642" s="5"/>
      <c r="D642"/>
      <c r="E642" s="152"/>
      <c r="F642" s="5"/>
      <c r="G642"/>
      <c r="H642"/>
      <c r="I642"/>
      <c r="J642" s="294"/>
      <c r="K642" s="294"/>
      <c r="L642"/>
      <c r="M642"/>
      <c r="N642" s="294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4"/>
      <c r="AI642"/>
      <c r="AJ642"/>
      <c r="AK642"/>
      <c r="AL642"/>
      <c r="AM642"/>
      <c r="AN642"/>
      <c r="AO642"/>
      <c r="AP642"/>
      <c r="AQ642"/>
      <c r="AR642"/>
    </row>
    <row r="643" spans="1:44" s="122" customFormat="1">
      <c r="A643"/>
      <c r="B643"/>
      <c r="C643" s="5"/>
      <c r="D643"/>
      <c r="E643" s="152"/>
      <c r="F643" s="5"/>
      <c r="G643"/>
      <c r="H643"/>
      <c r="I643"/>
      <c r="J643" s="294"/>
      <c r="K643" s="294"/>
      <c r="L643"/>
      <c r="M643"/>
      <c r="N643" s="294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4"/>
      <c r="AI643"/>
      <c r="AJ643"/>
      <c r="AK643"/>
      <c r="AL643"/>
      <c r="AM643"/>
      <c r="AN643"/>
      <c r="AO643"/>
      <c r="AP643"/>
      <c r="AQ643"/>
      <c r="AR643"/>
    </row>
    <row r="644" spans="1:44" s="122" customFormat="1">
      <c r="A644"/>
      <c r="B644"/>
      <c r="C644" s="5"/>
      <c r="D644"/>
      <c r="E644" s="152"/>
      <c r="F644" s="5"/>
      <c r="G644"/>
      <c r="H644"/>
      <c r="I644"/>
      <c r="J644" s="294"/>
      <c r="K644" s="294"/>
      <c r="L644"/>
      <c r="M644"/>
      <c r="N644" s="294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4"/>
      <c r="AI644"/>
      <c r="AJ644"/>
      <c r="AK644"/>
      <c r="AL644"/>
      <c r="AM644"/>
      <c r="AN644"/>
      <c r="AO644"/>
      <c r="AP644"/>
      <c r="AQ644"/>
      <c r="AR644"/>
    </row>
    <row r="645" spans="1:44" s="122" customFormat="1">
      <c r="A645"/>
      <c r="B645"/>
      <c r="C645" s="5"/>
      <c r="D645"/>
      <c r="E645" s="152"/>
      <c r="F645" s="5"/>
      <c r="G645"/>
      <c r="H645"/>
      <c r="I645"/>
      <c r="J645" s="294"/>
      <c r="K645" s="294"/>
      <c r="L645"/>
      <c r="M645"/>
      <c r="N645" s="294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4"/>
      <c r="AI645"/>
      <c r="AJ645"/>
      <c r="AK645"/>
      <c r="AL645"/>
      <c r="AM645"/>
      <c r="AN645"/>
      <c r="AO645"/>
      <c r="AP645"/>
      <c r="AQ645"/>
      <c r="AR645"/>
    </row>
    <row r="646" spans="1:44" s="122" customFormat="1">
      <c r="A646"/>
      <c r="B646"/>
      <c r="C646" s="5"/>
      <c r="D646"/>
      <c r="E646" s="152"/>
      <c r="F646" s="5"/>
      <c r="G646"/>
      <c r="H646"/>
      <c r="I646"/>
      <c r="J646" s="294"/>
      <c r="K646" s="294"/>
      <c r="L646"/>
      <c r="M646"/>
      <c r="N646" s="294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4"/>
      <c r="AI646"/>
      <c r="AJ646"/>
      <c r="AK646"/>
      <c r="AL646"/>
      <c r="AM646"/>
      <c r="AN646"/>
      <c r="AO646"/>
      <c r="AP646"/>
      <c r="AQ646"/>
      <c r="AR646"/>
    </row>
    <row r="647" spans="1:44" s="122" customFormat="1">
      <c r="A647"/>
      <c r="B647"/>
      <c r="C647" s="5"/>
      <c r="D647"/>
      <c r="E647" s="152"/>
      <c r="F647" s="5"/>
      <c r="G647"/>
      <c r="H647"/>
      <c r="I647"/>
      <c r="J647" s="294"/>
      <c r="K647" s="294"/>
      <c r="L647"/>
      <c r="M647"/>
      <c r="N647" s="294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4"/>
      <c r="AI647"/>
      <c r="AJ647"/>
      <c r="AK647"/>
      <c r="AL647"/>
      <c r="AM647"/>
      <c r="AN647"/>
      <c r="AO647"/>
      <c r="AP647"/>
      <c r="AQ647"/>
      <c r="AR647"/>
    </row>
    <row r="648" spans="1:44" s="122" customFormat="1">
      <c r="A648"/>
      <c r="B648"/>
      <c r="C648" s="5"/>
      <c r="D648"/>
      <c r="E648" s="152"/>
      <c r="F648" s="5"/>
      <c r="G648"/>
      <c r="H648"/>
      <c r="I648"/>
      <c r="J648" s="294"/>
      <c r="K648" s="294"/>
      <c r="L648"/>
      <c r="M648"/>
      <c r="N648" s="294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4"/>
      <c r="AI648"/>
      <c r="AJ648"/>
      <c r="AK648"/>
      <c r="AL648"/>
      <c r="AM648"/>
      <c r="AN648"/>
      <c r="AO648"/>
      <c r="AP648"/>
      <c r="AQ648"/>
      <c r="AR648"/>
    </row>
    <row r="649" spans="1:44" s="122" customFormat="1">
      <c r="A649"/>
      <c r="B649"/>
      <c r="C649" s="5"/>
      <c r="D649"/>
      <c r="E649" s="152"/>
      <c r="F649" s="5"/>
      <c r="G649"/>
      <c r="H649"/>
      <c r="I649"/>
      <c r="J649" s="294"/>
      <c r="K649" s="294"/>
      <c r="L649"/>
      <c r="M649"/>
      <c r="N649" s="294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4"/>
      <c r="AI649"/>
      <c r="AJ649"/>
      <c r="AK649"/>
      <c r="AL649"/>
      <c r="AM649"/>
      <c r="AN649"/>
      <c r="AO649"/>
      <c r="AP649"/>
      <c r="AQ649"/>
      <c r="AR649"/>
    </row>
    <row r="650" spans="1:44" s="122" customFormat="1">
      <c r="A650"/>
      <c r="B650"/>
      <c r="C650" s="5"/>
      <c r="D650"/>
      <c r="E650" s="152"/>
      <c r="F650" s="5"/>
      <c r="G650"/>
      <c r="H650"/>
      <c r="I650"/>
      <c r="J650" s="294"/>
      <c r="K650" s="294"/>
      <c r="L650"/>
      <c r="M650"/>
      <c r="N650" s="294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4"/>
      <c r="AI650"/>
      <c r="AJ650"/>
      <c r="AK650"/>
      <c r="AL650"/>
      <c r="AM650"/>
      <c r="AN650"/>
      <c r="AO650"/>
      <c r="AP650"/>
      <c r="AQ650"/>
      <c r="AR650"/>
    </row>
    <row r="651" spans="1:44" s="122" customFormat="1">
      <c r="A651"/>
      <c r="B651"/>
      <c r="C651" s="5"/>
      <c r="D651"/>
      <c r="E651" s="152"/>
      <c r="F651" s="5"/>
      <c r="G651"/>
      <c r="H651"/>
      <c r="I651"/>
      <c r="J651" s="294"/>
      <c r="K651" s="294"/>
      <c r="L651"/>
      <c r="M651"/>
      <c r="N651" s="294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4"/>
      <c r="AI651"/>
      <c r="AJ651"/>
      <c r="AK651"/>
      <c r="AL651"/>
      <c r="AM651"/>
      <c r="AN651"/>
      <c r="AO651"/>
      <c r="AP651"/>
      <c r="AQ651"/>
      <c r="AR651"/>
    </row>
    <row r="652" spans="1:44" s="122" customFormat="1">
      <c r="A652"/>
      <c r="B652"/>
      <c r="C652" s="5"/>
      <c r="D652"/>
      <c r="E652" s="152"/>
      <c r="F652" s="5"/>
      <c r="G652"/>
      <c r="H652"/>
      <c r="I652"/>
      <c r="J652" s="294"/>
      <c r="K652" s="294"/>
      <c r="L652"/>
      <c r="M652"/>
      <c r="N652" s="294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4"/>
      <c r="AI652"/>
      <c r="AJ652"/>
      <c r="AK652"/>
      <c r="AL652"/>
      <c r="AM652"/>
      <c r="AN652"/>
      <c r="AO652"/>
      <c r="AP652"/>
      <c r="AQ652"/>
      <c r="AR652"/>
    </row>
    <row r="653" spans="1:44" s="122" customFormat="1">
      <c r="A653"/>
      <c r="B653"/>
      <c r="C653" s="5"/>
      <c r="D653"/>
      <c r="E653" s="152"/>
      <c r="F653" s="5"/>
      <c r="G653"/>
      <c r="H653"/>
      <c r="I653"/>
      <c r="J653" s="294"/>
      <c r="K653" s="294"/>
      <c r="L653"/>
      <c r="M653"/>
      <c r="N653" s="294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4"/>
      <c r="AI653"/>
      <c r="AJ653"/>
      <c r="AK653"/>
      <c r="AL653"/>
      <c r="AM653"/>
      <c r="AN653"/>
      <c r="AO653"/>
      <c r="AP653"/>
      <c r="AQ653"/>
      <c r="AR653"/>
    </row>
    <row r="654" spans="1:44" s="122" customFormat="1">
      <c r="A654"/>
      <c r="B654"/>
      <c r="C654" s="5"/>
      <c r="D654"/>
      <c r="E654" s="152"/>
      <c r="F654" s="5"/>
      <c r="G654"/>
      <c r="H654"/>
      <c r="I654"/>
      <c r="J654" s="294"/>
      <c r="K654" s="294"/>
      <c r="L654"/>
      <c r="M654"/>
      <c r="N654" s="294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4"/>
      <c r="AI654"/>
      <c r="AJ654"/>
      <c r="AK654"/>
      <c r="AL654"/>
      <c r="AM654"/>
      <c r="AN654"/>
      <c r="AO654"/>
      <c r="AP654"/>
      <c r="AQ654"/>
      <c r="AR654"/>
    </row>
    <row r="655" spans="1:44" s="122" customFormat="1">
      <c r="A655"/>
      <c r="B655"/>
      <c r="C655" s="5"/>
      <c r="D655"/>
      <c r="E655" s="152"/>
      <c r="F655" s="5"/>
      <c r="G655"/>
      <c r="H655"/>
      <c r="I655"/>
      <c r="J655" s="294"/>
      <c r="K655" s="294"/>
      <c r="L655"/>
      <c r="M655"/>
      <c r="N655" s="294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4"/>
      <c r="AI655"/>
      <c r="AJ655"/>
      <c r="AK655"/>
      <c r="AL655"/>
      <c r="AM655"/>
      <c r="AN655"/>
      <c r="AO655"/>
      <c r="AP655"/>
      <c r="AQ655"/>
      <c r="AR655"/>
    </row>
    <row r="656" spans="1:44" s="122" customFormat="1">
      <c r="A656"/>
      <c r="B656"/>
      <c r="C656" s="5"/>
      <c r="D656"/>
      <c r="E656" s="152"/>
      <c r="F656" s="5"/>
      <c r="G656"/>
      <c r="H656"/>
      <c r="I656"/>
      <c r="J656" s="294"/>
      <c r="K656" s="294"/>
      <c r="L656"/>
      <c r="M656"/>
      <c r="N656" s="294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4"/>
      <c r="AI656"/>
      <c r="AJ656"/>
      <c r="AK656"/>
      <c r="AL656"/>
      <c r="AM656"/>
      <c r="AN656"/>
      <c r="AO656"/>
      <c r="AP656"/>
      <c r="AQ656"/>
      <c r="AR656"/>
    </row>
    <row r="657" spans="1:44" s="122" customFormat="1">
      <c r="A657"/>
      <c r="B657"/>
      <c r="C657" s="5"/>
      <c r="D657"/>
      <c r="E657" s="152"/>
      <c r="F657" s="5"/>
      <c r="G657"/>
      <c r="H657"/>
      <c r="I657"/>
      <c r="J657" s="294"/>
      <c r="K657" s="294"/>
      <c r="L657"/>
      <c r="M657"/>
      <c r="N657" s="294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4"/>
      <c r="AI657"/>
      <c r="AJ657"/>
      <c r="AK657"/>
      <c r="AL657"/>
      <c r="AM657"/>
      <c r="AN657"/>
      <c r="AO657"/>
      <c r="AP657"/>
      <c r="AQ657"/>
      <c r="AR657"/>
    </row>
    <row r="658" spans="1:44" s="122" customFormat="1">
      <c r="A658"/>
      <c r="B658"/>
      <c r="C658" s="5"/>
      <c r="D658"/>
      <c r="E658" s="152"/>
      <c r="F658" s="5"/>
      <c r="G658"/>
      <c r="H658"/>
      <c r="I658"/>
      <c r="J658" s="294"/>
      <c r="K658" s="294"/>
      <c r="L658"/>
      <c r="M658"/>
      <c r="N658" s="294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4"/>
      <c r="AI658"/>
      <c r="AJ658"/>
      <c r="AK658"/>
      <c r="AL658"/>
      <c r="AM658"/>
      <c r="AN658"/>
      <c r="AO658"/>
      <c r="AP658"/>
      <c r="AQ658"/>
      <c r="AR658"/>
    </row>
    <row r="659" spans="1:44" s="122" customFormat="1">
      <c r="A659"/>
      <c r="B659"/>
      <c r="C659" s="5"/>
      <c r="D659"/>
      <c r="E659" s="152"/>
      <c r="F659" s="5"/>
      <c r="G659"/>
      <c r="H659"/>
      <c r="I659"/>
      <c r="J659" s="294"/>
      <c r="K659" s="294"/>
      <c r="L659"/>
      <c r="M659"/>
      <c r="N659" s="294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4"/>
      <c r="AI659"/>
      <c r="AJ659"/>
      <c r="AK659"/>
      <c r="AL659"/>
      <c r="AM659"/>
      <c r="AN659"/>
      <c r="AO659"/>
      <c r="AP659"/>
      <c r="AQ659"/>
      <c r="AR659"/>
    </row>
    <row r="660" spans="1:44" s="122" customFormat="1">
      <c r="A660"/>
      <c r="B660"/>
      <c r="C660" s="5"/>
      <c r="D660"/>
      <c r="E660" s="152"/>
      <c r="F660" s="5"/>
      <c r="G660"/>
      <c r="H660"/>
      <c r="I660"/>
      <c r="J660" s="294"/>
      <c r="K660" s="294"/>
      <c r="L660"/>
      <c r="M660"/>
      <c r="N660" s="294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4"/>
      <c r="AI660"/>
      <c r="AJ660"/>
      <c r="AK660"/>
      <c r="AL660"/>
      <c r="AM660"/>
      <c r="AN660"/>
      <c r="AO660"/>
      <c r="AP660"/>
      <c r="AQ660"/>
      <c r="AR660"/>
    </row>
    <row r="661" spans="1:44" s="122" customFormat="1">
      <c r="A661"/>
      <c r="B661"/>
      <c r="C661" s="5"/>
      <c r="D661"/>
      <c r="E661" s="152"/>
      <c r="F661" s="5"/>
      <c r="G661"/>
      <c r="H661"/>
      <c r="I661"/>
      <c r="J661" s="294"/>
      <c r="K661" s="294"/>
      <c r="L661"/>
      <c r="M661"/>
      <c r="N661" s="294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4"/>
      <c r="AI661"/>
      <c r="AJ661"/>
      <c r="AK661"/>
      <c r="AL661"/>
      <c r="AM661"/>
      <c r="AN661"/>
      <c r="AO661"/>
      <c r="AP661"/>
      <c r="AQ661"/>
      <c r="AR661"/>
    </row>
  </sheetData>
  <autoFilter ref="A2:M87" xr:uid="{00000000-0009-0000-0000-000011000000}"/>
  <mergeCells count="25">
    <mergeCell ref="F2:F3"/>
    <mergeCell ref="M2:M3"/>
    <mergeCell ref="L85:M85"/>
    <mergeCell ref="L86:M86"/>
    <mergeCell ref="L87:M87"/>
    <mergeCell ref="A85:I85"/>
    <mergeCell ref="A2:A3"/>
    <mergeCell ref="B2:B3"/>
    <mergeCell ref="C2:C3"/>
    <mergeCell ref="D2:D3"/>
    <mergeCell ref="E2:E3"/>
    <mergeCell ref="L94:L99"/>
    <mergeCell ref="AH2:AH3"/>
    <mergeCell ref="G2:G3"/>
    <mergeCell ref="H2:H3"/>
    <mergeCell ref="I2:I3"/>
    <mergeCell ref="J2:J3"/>
    <mergeCell ref="K2:K3"/>
    <mergeCell ref="L2:L3"/>
    <mergeCell ref="L88:M88"/>
    <mergeCell ref="L89:M89"/>
    <mergeCell ref="L90:M90"/>
    <mergeCell ref="L91:M91"/>
    <mergeCell ref="L92:M92"/>
    <mergeCell ref="L93:M93"/>
  </mergeCells>
  <phoneticPr fontId="19" type="noConversion"/>
  <conditionalFormatting sqref="N3:Y3">
    <cfRule type="containsText" dxfId="4705" priority="98" operator="containsText" text="日">
      <formula>NOT(ISERROR(SEARCH("日",N3)))</formula>
    </cfRule>
    <cfRule type="containsText" dxfId="4704" priority="99" operator="containsText" text="六">
      <formula>NOT(ISERROR(SEARCH("六",N3)))</formula>
    </cfRule>
  </conditionalFormatting>
  <conditionalFormatting sqref="N85:AG85">
    <cfRule type="containsText" dxfId="4703" priority="94" operator="containsText" text="日">
      <formula>NOT(ISERROR(SEARCH("日",N85)))</formula>
    </cfRule>
    <cfRule type="containsText" dxfId="4702" priority="95" operator="containsText" text="六">
      <formula>NOT(ISERROR(SEARCH("六",N85)))</formula>
    </cfRule>
  </conditionalFormatting>
  <conditionalFormatting sqref="N93:AG93">
    <cfRule type="cellIs" dxfId="4701" priority="83" operator="greaterThan">
      <formula>0</formula>
    </cfRule>
  </conditionalFormatting>
  <conditionalFormatting sqref="G69:G84 G53:G65 G4:G51">
    <cfRule type="cellIs" dxfId="4700" priority="87" operator="equal">
      <formula>"重要不紧急"</formula>
    </cfRule>
    <cfRule type="cellIs" dxfId="4699" priority="88" operator="equal">
      <formula>"重要且紧急"</formula>
    </cfRule>
    <cfRule type="cellIs" dxfId="4698" priority="89" operator="equal">
      <formula>"紧急不重要"</formula>
    </cfRule>
  </conditionalFormatting>
  <conditionalFormatting sqref="L53:L84 L4:L51">
    <cfRule type="containsText" dxfId="4697" priority="90" operator="containsText" text="进行中">
      <formula>NOT(ISERROR(SEARCH("进行中",L4)))</formula>
    </cfRule>
    <cfRule type="containsText" dxfId="4696" priority="91" operator="containsText" text="延迟">
      <formula>NOT(ISERROR(SEARCH("延迟",L4)))</formula>
    </cfRule>
    <cfRule type="containsText" dxfId="4695" priority="92" operator="containsText" text="已完成">
      <formula>NOT(ISERROR(SEARCH("已完成",L4)))</formula>
    </cfRule>
    <cfRule type="containsText" dxfId="4694" priority="93" operator="containsText" text="已中止">
      <formula>NOT(ISERROR(SEARCH("已中止",L4)))</formula>
    </cfRule>
  </conditionalFormatting>
  <conditionalFormatting sqref="A10 G4:Y4 F57:F65 A50:A51 E51 A12:A40 C50:C51 E64:E65 G41:J51 G69:J81 C69:C79 A69:A79 N65:Y65 L65:M68 U66:U68 G53:J65 C53:C65 E53:E62 A53:A65 AH53:AH65 AH69:AH84 AH4:AH51 L53:Y64 L69:Y81 G5:J9 K5:K31 G82:Y84 L5:Y29 L31:Y31 L30:M30 O30:Y30 L38:Y51 L37:M37 O37:V37 X37:Y37 E69:F79 C10:J31 Z69:AG75 Z79:AG84 Z78:AA78 AC78:AG78 Z77:AG77 Z76:AA76 AC76:AG76 C33:J40 L33:Y36 K33:K81 C32:Y32">
    <cfRule type="expression" dxfId="4693" priority="84">
      <formula>CELL("row")=ROW()</formula>
    </cfRule>
    <cfRule type="expression" dxfId="4692" priority="85">
      <formula>$A4&lt;&gt;""</formula>
    </cfRule>
  </conditionalFormatting>
  <conditionalFormatting sqref="N69:Y84 U66:U68 N53:Y65 N4:Y29 O30:Y30 N38:Y51 N37:V37 X37:Y37 Z79:AG84 Z78:AA78 AC78:AG78 Z69:AG77 N31:Y36">
    <cfRule type="cellIs" dxfId="4691" priority="86" operator="greaterThan">
      <formula>0</formula>
    </cfRule>
  </conditionalFormatting>
  <conditionalFormatting sqref="J86:K93">
    <cfRule type="expression" dxfId="4690" priority="81">
      <formula>CELL("row")=ROW()</formula>
    </cfRule>
    <cfRule type="expression" dxfId="4689" priority="82">
      <formula>$A86&lt;&gt;""</formula>
    </cfRule>
  </conditionalFormatting>
  <conditionalFormatting sqref="N86:AG92">
    <cfRule type="cellIs" dxfId="4688" priority="96" operator="greaterThanOrEqual">
      <formula>8</formula>
    </cfRule>
    <cfRule type="cellIs" dxfId="4687" priority="97" operator="between">
      <formula>0.01</formula>
      <formula>7.99</formula>
    </cfRule>
  </conditionalFormatting>
  <conditionalFormatting sqref="N662:Y1048576 O509:Y661 P396:Y508 Q384:Y395 R314:Y383 S210:Y313 T188:Y209 U141:Y187 V129:Y140 W117:Y128 X105:Y116 Y101:Y104">
    <cfRule type="cellIs" dxfId="4686" priority="100" operator="between">
      <formula>6</formula>
      <formula>24</formula>
    </cfRule>
    <cfRule type="cellIs" dxfId="4685" priority="101" operator="between">
      <formula>4</formula>
      <formula>6</formula>
    </cfRule>
    <cfRule type="cellIs" dxfId="4684" priority="102" operator="between">
      <formula>0.01</formula>
      <formula>3</formula>
    </cfRule>
  </conditionalFormatting>
  <conditionalFormatting sqref="N94:Y99">
    <cfRule type="cellIs" dxfId="4683" priority="80" operator="greaterThan">
      <formula>0</formula>
    </cfRule>
  </conditionalFormatting>
  <conditionalFormatting sqref="A4:F4 B5:B51 B69:B84 B53:B65">
    <cfRule type="expression" dxfId="4682" priority="78">
      <formula>CELL("row")=ROW()</formula>
    </cfRule>
    <cfRule type="expression" dxfId="4681" priority="79">
      <formula>$A4&lt;&gt;""</formula>
    </cfRule>
  </conditionalFormatting>
  <conditionalFormatting sqref="A5:A9 F5:F9 C5:C9">
    <cfRule type="expression" dxfId="4680" priority="76">
      <formula>CELL("row")=ROW()</formula>
    </cfRule>
    <cfRule type="expression" dxfId="4679" priority="77">
      <formula>$A5&lt;&gt;""</formula>
    </cfRule>
  </conditionalFormatting>
  <conditionalFormatting sqref="D5:E9">
    <cfRule type="expression" dxfId="4678" priority="74">
      <formula>CELL("row")=ROW()</formula>
    </cfRule>
    <cfRule type="expression" dxfId="4677" priority="75">
      <formula>$A5&lt;&gt;""</formula>
    </cfRule>
  </conditionalFormatting>
  <conditionalFormatting sqref="F50:F51 F53:F55">
    <cfRule type="expression" dxfId="4676" priority="71">
      <formula>CELL("row")=ROW()</formula>
    </cfRule>
    <cfRule type="expression" dxfId="4675" priority="72">
      <formula>$A50&lt;&gt;""</formula>
    </cfRule>
  </conditionalFormatting>
  <conditionalFormatting sqref="D51 D59:D62 D64:D65 D53:D56 D69:D79">
    <cfRule type="expression" dxfId="4674" priority="49">
      <formula>$A51&lt;&gt;""</formula>
    </cfRule>
  </conditionalFormatting>
  <conditionalFormatting sqref="D51 D59:D62 D64:D65 D53:D56 D69:D79">
    <cfRule type="expression" dxfId="4673" priority="73">
      <formula>CELL("row")=ROW()</formula>
    </cfRule>
  </conditionalFormatting>
  <conditionalFormatting sqref="A42 A81:A84 C42:F45 C80:F84">
    <cfRule type="expression" dxfId="4672" priority="69">
      <formula>CELL("row")=ROW()</formula>
    </cfRule>
    <cfRule type="expression" dxfId="4671" priority="70">
      <formula>$A42&lt;&gt;""</formula>
    </cfRule>
  </conditionalFormatting>
  <conditionalFormatting sqref="A43:A44">
    <cfRule type="expression" dxfId="4670" priority="68">
      <formula>MOD(ROW(),2)=1</formula>
    </cfRule>
  </conditionalFormatting>
  <conditionalFormatting sqref="A45">
    <cfRule type="expression" dxfId="4669" priority="67">
      <formula>MOD(ROW(),2)=1</formula>
    </cfRule>
  </conditionalFormatting>
  <conditionalFormatting sqref="C46:F46">
    <cfRule type="expression" dxfId="4668" priority="65">
      <formula>CELL("row")=ROW()</formula>
    </cfRule>
    <cfRule type="expression" dxfId="4667" priority="66">
      <formula>$A46&lt;&gt;""</formula>
    </cfRule>
  </conditionalFormatting>
  <conditionalFormatting sqref="A46">
    <cfRule type="expression" dxfId="4666" priority="64">
      <formula>MOD(ROW(),2)=1</formula>
    </cfRule>
  </conditionalFormatting>
  <conditionalFormatting sqref="A47:A48 F56 C47:F48">
    <cfRule type="expression" dxfId="4665" priority="62">
      <formula>CELL("row")=ROW()</formula>
    </cfRule>
    <cfRule type="expression" dxfId="4664" priority="63">
      <formula>$A47&lt;&gt;""</formula>
    </cfRule>
  </conditionalFormatting>
  <conditionalFormatting sqref="E50">
    <cfRule type="expression" dxfId="4663" priority="58">
      <formula>CELL("row")=ROW()</formula>
    </cfRule>
    <cfRule type="expression" dxfId="4662" priority="59">
      <formula>$A50&lt;&gt;""</formula>
    </cfRule>
  </conditionalFormatting>
  <conditionalFormatting sqref="D50">
    <cfRule type="expression" dxfId="4661" priority="61">
      <formula>$A50&lt;&gt;""</formula>
    </cfRule>
  </conditionalFormatting>
  <conditionalFormatting sqref="D50">
    <cfRule type="expression" dxfId="4660" priority="60">
      <formula>CELL("row")=ROW()</formula>
    </cfRule>
  </conditionalFormatting>
  <conditionalFormatting sqref="A80">
    <cfRule type="expression" dxfId="4659" priority="57">
      <formula>MOD(ROW(),2)=1</formula>
    </cfRule>
  </conditionalFormatting>
  <conditionalFormatting sqref="C41:F41">
    <cfRule type="expression" dxfId="4658" priority="55">
      <formula>CELL("row")=ROW()</formula>
    </cfRule>
    <cfRule type="expression" dxfId="4657" priority="56">
      <formula>$A41&lt;&gt;""</formula>
    </cfRule>
  </conditionalFormatting>
  <conditionalFormatting sqref="A41">
    <cfRule type="expression" dxfId="4656" priority="54">
      <formula>MOD(ROW(),2)=1</formula>
    </cfRule>
  </conditionalFormatting>
  <conditionalFormatting sqref="A49 C49:F49">
    <cfRule type="expression" dxfId="4655" priority="52">
      <formula>CELL("row")=ROW()</formula>
    </cfRule>
    <cfRule type="expression" dxfId="4654" priority="53">
      <formula>$A49&lt;&gt;""</formula>
    </cfRule>
  </conditionalFormatting>
  <conditionalFormatting sqref="D57:D58">
    <cfRule type="expression" dxfId="4653" priority="51">
      <formula>$A57&lt;&gt;""</formula>
    </cfRule>
  </conditionalFormatting>
  <conditionalFormatting sqref="D57:D58">
    <cfRule type="expression" dxfId="4652" priority="50">
      <formula>CELL("row")=ROW()</formula>
    </cfRule>
  </conditionalFormatting>
  <conditionalFormatting sqref="A11">
    <cfRule type="expression" dxfId="4651" priority="48">
      <formula>MOD(ROW(),2)=1</formula>
    </cfRule>
  </conditionalFormatting>
  <conditionalFormatting sqref="M53:M84 M4:M51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{C29D2A1B-C9F8-4197-B8E5-B1C599DBDABF}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{812A214D-45AA-4440-BBE8-F62C387CDD61}</x14:id>
        </ext>
      </extLst>
    </cfRule>
  </conditionalFormatting>
  <conditionalFormatting sqref="E63">
    <cfRule type="expression" dxfId="4650" priority="46">
      <formula>CELL("row")=ROW()</formula>
    </cfRule>
    <cfRule type="expression" dxfId="4649" priority="47">
      <formula>$A63&lt;&gt;""</formula>
    </cfRule>
  </conditionalFormatting>
  <conditionalFormatting sqref="D63">
    <cfRule type="expression" dxfId="4648" priority="44">
      <formula>$A63&lt;&gt;""</formula>
    </cfRule>
  </conditionalFormatting>
  <conditionalFormatting sqref="D63">
    <cfRule type="expression" dxfId="4647" priority="45">
      <formula>CELL("row")=ROW()</formula>
    </cfRule>
  </conditionalFormatting>
  <conditionalFormatting sqref="G66:G68">
    <cfRule type="cellIs" dxfId="4646" priority="41" operator="equal">
      <formula>"重要不紧急"</formula>
    </cfRule>
    <cfRule type="cellIs" dxfId="4645" priority="42" operator="equal">
      <formula>"重要且紧急"</formula>
    </cfRule>
    <cfRule type="cellIs" dxfId="4644" priority="43" operator="equal">
      <formula>"紧急不重要"</formula>
    </cfRule>
  </conditionalFormatting>
  <conditionalFormatting sqref="A66:A68 C66:C68 E66:J68 N66:T68 V66:Y68 AH66:AH68">
    <cfRule type="expression" dxfId="4643" priority="38">
      <formula>CELL("row")=ROW()</formula>
    </cfRule>
    <cfRule type="expression" dxfId="4642" priority="39">
      <formula>$A66&lt;&gt;""</formula>
    </cfRule>
  </conditionalFormatting>
  <conditionalFormatting sqref="N66:T68 V66:Y68">
    <cfRule type="cellIs" dxfId="4641" priority="40" operator="greaterThan">
      <formula>0</formula>
    </cfRule>
  </conditionalFormatting>
  <conditionalFormatting sqref="B66:B68">
    <cfRule type="expression" dxfId="4640" priority="36">
      <formula>CELL("row")=ROW()</formula>
    </cfRule>
    <cfRule type="expression" dxfId="4639" priority="37">
      <formula>$A66&lt;&gt;""</formula>
    </cfRule>
  </conditionalFormatting>
  <conditionalFormatting sqref="D66:D68">
    <cfRule type="expression" dxfId="4638" priority="34">
      <formula>$A66&lt;&gt;""</formula>
    </cfRule>
  </conditionalFormatting>
  <conditionalFormatting sqref="D66:D68">
    <cfRule type="expression" dxfId="4637" priority="35">
      <formula>CELL("row")=ROW()</formula>
    </cfRule>
  </conditionalFormatting>
  <conditionalFormatting sqref="G52">
    <cfRule type="cellIs" dxfId="4636" priority="25" operator="equal">
      <formula>"重要不紧急"</formula>
    </cfRule>
    <cfRule type="cellIs" dxfId="4635" priority="26" operator="equal">
      <formula>"重要且紧急"</formula>
    </cfRule>
    <cfRule type="cellIs" dxfId="4634" priority="27" operator="equal">
      <formula>"紧急不重要"</formula>
    </cfRule>
  </conditionalFormatting>
  <conditionalFormatting sqref="L52">
    <cfRule type="containsText" dxfId="4633" priority="28" operator="containsText" text="进行中">
      <formula>NOT(ISERROR(SEARCH("进行中",L52)))</formula>
    </cfRule>
    <cfRule type="containsText" dxfId="4632" priority="29" operator="containsText" text="延迟">
      <formula>NOT(ISERROR(SEARCH("延迟",L52)))</formula>
    </cfRule>
    <cfRule type="containsText" dxfId="4631" priority="30" operator="containsText" text="已完成">
      <formula>NOT(ISERROR(SEARCH("已完成",L52)))</formula>
    </cfRule>
    <cfRule type="containsText" dxfId="4630" priority="31" operator="containsText" text="已中止">
      <formula>NOT(ISERROR(SEARCH("已中止",L52)))</formula>
    </cfRule>
  </conditionalFormatting>
  <conditionalFormatting sqref="G52:J52 C52 E52 A52 AH52 L52:Y52">
    <cfRule type="expression" dxfId="4629" priority="22">
      <formula>CELL("row")=ROW()</formula>
    </cfRule>
    <cfRule type="expression" dxfId="4628" priority="23">
      <formula>$A52&lt;&gt;""</formula>
    </cfRule>
  </conditionalFormatting>
  <conditionalFormatting sqref="N52:Y52">
    <cfRule type="cellIs" dxfId="4627" priority="24" operator="greaterThan">
      <formula>0</formula>
    </cfRule>
  </conditionalFormatting>
  <conditionalFormatting sqref="B52">
    <cfRule type="expression" dxfId="4626" priority="20">
      <formula>CELL("row")=ROW()</formula>
    </cfRule>
    <cfRule type="expression" dxfId="4625" priority="21">
      <formula>$A52&lt;&gt;""</formula>
    </cfRule>
  </conditionalFormatting>
  <conditionalFormatting sqref="F52">
    <cfRule type="expression" dxfId="4624" priority="17">
      <formula>CELL("row")=ROW()</formula>
    </cfRule>
    <cfRule type="expression" dxfId="4623" priority="18">
      <formula>$A52&lt;&gt;""</formula>
    </cfRule>
  </conditionalFormatting>
  <conditionalFormatting sqref="D52">
    <cfRule type="expression" dxfId="4622" priority="16">
      <formula>$A52&lt;&gt;""</formula>
    </cfRule>
  </conditionalFormatting>
  <conditionalFormatting sqref="D52">
    <cfRule type="expression" dxfId="4621" priority="19">
      <formula>CELL("row")=ROW()</formula>
    </cfRule>
  </conditionalFormatting>
  <conditionalFormatting sqref="M52">
    <cfRule type="dataBar" priority="3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{8937A874-38AD-437F-92F2-3A4DC9C921C9}</x14:id>
        </ext>
      </extLst>
    </cfRule>
    <cfRule type="dataBar" priority="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{27A456FE-A8D9-462B-85FC-39D72240F390}</x14:id>
        </ext>
      </extLst>
    </cfRule>
  </conditionalFormatting>
  <conditionalFormatting sqref="Z3:AG3">
    <cfRule type="containsText" dxfId="4620" priority="11" operator="containsText" text="日">
      <formula>NOT(ISERROR(SEARCH("日",Z3)))</formula>
    </cfRule>
    <cfRule type="containsText" dxfId="4619" priority="12" operator="containsText" text="六">
      <formula>NOT(ISERROR(SEARCH("六",Z3)))</formula>
    </cfRule>
  </conditionalFormatting>
  <conditionalFormatting sqref="AB66:AB68 Z53:AG65 Z4:AG51">
    <cfRule type="expression" dxfId="4618" priority="8">
      <formula>CELL("row")=ROW()</formula>
    </cfRule>
    <cfRule type="expression" dxfId="4617" priority="9">
      <formula>$A4&lt;&gt;""</formula>
    </cfRule>
  </conditionalFormatting>
  <conditionalFormatting sqref="AB66:AB68 Z53:AG65 Z4:AG51">
    <cfRule type="cellIs" dxfId="4616" priority="10" operator="greaterThan">
      <formula>0</formula>
    </cfRule>
  </conditionalFormatting>
  <conditionalFormatting sqref="Z210:AG1048576 AA188:AG209 AB141:AG187 AC129:AG140 AD117:AG128 AE105:AG116 AF101:AG104">
    <cfRule type="cellIs" dxfId="4615" priority="13" operator="between">
      <formula>6</formula>
      <formula>24</formula>
    </cfRule>
    <cfRule type="cellIs" dxfId="4614" priority="14" operator="between">
      <formula>4</formula>
      <formula>6</formula>
    </cfRule>
    <cfRule type="cellIs" dxfId="4613" priority="15" operator="between">
      <formula>0.01</formula>
      <formula>3</formula>
    </cfRule>
  </conditionalFormatting>
  <conditionalFormatting sqref="Z94:AG99">
    <cfRule type="cellIs" dxfId="4612" priority="7" operator="greaterThan">
      <formula>0</formula>
    </cfRule>
  </conditionalFormatting>
  <conditionalFormatting sqref="Z66:AA68 AC66:AG68">
    <cfRule type="expression" dxfId="4611" priority="4">
      <formula>CELL("row")=ROW()</formula>
    </cfRule>
    <cfRule type="expression" dxfId="4610" priority="5">
      <formula>$A66&lt;&gt;""</formula>
    </cfRule>
  </conditionalFormatting>
  <conditionalFormatting sqref="Z66:AA68 AC66:AG68">
    <cfRule type="cellIs" dxfId="4609" priority="6" operator="greaterThan">
      <formula>0</formula>
    </cfRule>
  </conditionalFormatting>
  <conditionalFormatting sqref="Z52:AG52">
    <cfRule type="expression" dxfId="4608" priority="1">
      <formula>CELL("row")=ROW()</formula>
    </cfRule>
    <cfRule type="expression" dxfId="4607" priority="2">
      <formula>$A52&lt;&gt;""</formula>
    </cfRule>
  </conditionalFormatting>
  <conditionalFormatting sqref="Z52:AG52">
    <cfRule type="cellIs" dxfId="4606" priority="3" operator="greaterThan">
      <formula>0</formula>
    </cfRule>
  </conditionalFormatting>
  <conditionalFormatting sqref="N37">
    <cfRule type="expression" dxfId="4605" priority="105">
      <formula>CELL("row")=ROW()</formula>
    </cfRule>
    <cfRule type="expression" dxfId="4604" priority="106">
      <formula>$A30&lt;&gt;""</formula>
    </cfRule>
  </conditionalFormatting>
  <conditionalFormatting sqref="AB76">
    <cfRule type="expression" dxfId="4603" priority="107">
      <formula>CELL("row")=ROW()</formula>
    </cfRule>
    <cfRule type="expression" dxfId="4602" priority="108">
      <formula>$A78&lt;&gt;""</formula>
    </cfRule>
  </conditionalFormatting>
  <pageMargins left="0.69930555555555596" right="0.69930555555555596" top="0.75" bottom="0.75" header="0.3" footer="0.3"/>
  <pageSetup paperSize="9" orientation="landscape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9D2A1B-C9F8-4197-B8E5-B1C599DBDAB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12A214D-45AA-4440-BBE8-F62C387CDD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M53:M84 M4:M51</xm:sqref>
        </x14:conditionalFormatting>
        <x14:conditionalFormatting xmlns:xm="http://schemas.microsoft.com/office/excel/2006/main">
          <x14:cfRule type="dataBar" id="{8937A874-38AD-437F-92F2-3A4DC9C921C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7A456FE-A8D9-462B-85FC-39D72240F3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100-000000000000}">
          <x14:formula1>
            <xm:f>Data!$H$2:$H$6</xm:f>
          </x14:formula1>
          <xm:sqref>G4:G84</xm:sqref>
        </x14:dataValidation>
        <x14:dataValidation type="list" allowBlank="1" showInputMessage="1" showErrorMessage="1" xr:uid="{00000000-0002-0000-1100-000001000000}">
          <x14:formula1>
            <xm:f>Data!$I$2:$I$7</xm:f>
          </x14:formula1>
          <xm:sqref>L4:L84</xm:sqref>
        </x14:dataValidation>
        <x14:dataValidation type="list" allowBlank="1" showInputMessage="1" showErrorMessage="1" xr:uid="{00000000-0002-0000-1100-000002000000}">
          <x14:formula1>
            <xm:f>Data!$J$2:$J$11</xm:f>
          </x14:formula1>
          <xm:sqref>F4:F84</xm:sqref>
        </x14:dataValidation>
        <x14:dataValidation type="list" allowBlank="1" showInputMessage="1" showErrorMessage="1" xr:uid="{00000000-0002-0000-1100-000003000000}">
          <x14:formula1>
            <xm:f>Data!$A$2:$A$25</xm:f>
          </x14:formula1>
          <xm:sqref>D4:D84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666"/>
  <sheetViews>
    <sheetView zoomScale="115" zoomScaleNormal="115" workbookViewId="0">
      <pane xSplit="6" ySplit="3" topLeftCell="G34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8" width="9.625" customWidth="1"/>
    <col min="9" max="9" width="9.75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8" width="3.125" style="296" customWidth="1"/>
    <col min="19" max="20" width="3.125" style="296" hidden="1" customWidth="1"/>
    <col min="21" max="25" width="3.125" style="296" customWidth="1"/>
    <col min="26" max="27" width="3.125" style="122" hidden="1" customWidth="1"/>
    <col min="28" max="28" width="37.75" customWidth="1"/>
    <col min="29" max="35" width="15.625" customWidth="1"/>
    <col min="36" max="37" width="19.875" customWidth="1"/>
    <col min="38" max="38" width="6.75" customWidth="1"/>
    <col min="39" max="39" width="8.25" customWidth="1"/>
    <col min="40" max="41" width="10.875" customWidth="1"/>
    <col min="42" max="42" width="5.25" customWidth="1"/>
  </cols>
  <sheetData>
    <row r="1" spans="1:38" s="1" customFormat="1">
      <c r="A1" s="6" t="s">
        <v>186</v>
      </c>
      <c r="B1" s="7" t="s">
        <v>1070</v>
      </c>
      <c r="C1" s="8"/>
      <c r="D1" s="7"/>
      <c r="F1" s="9"/>
      <c r="G1" s="6" t="s">
        <v>69</v>
      </c>
      <c r="H1" s="10">
        <f>VLOOKUP(B1,与!A4:C10001,2,FALSE)</f>
        <v>42989</v>
      </c>
      <c r="I1" s="10">
        <f>VLOOKUP(B1,与!A4:C10001,3,FALSE)</f>
        <v>43000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116"/>
      <c r="AA1" s="116"/>
      <c r="AB1" s="15"/>
    </row>
    <row r="2" spans="1:38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11</v>
      </c>
      <c r="O2" s="289">
        <f>DAY($H$1+(COLUMN(O2)-COLUMN($N$2)))</f>
        <v>12</v>
      </c>
      <c r="P2" s="289">
        <f t="shared" ref="P2:AA2" si="0">DAY($H$1+(COLUMN(P2)-COLUMN($N$2)))</f>
        <v>13</v>
      </c>
      <c r="Q2" s="289">
        <f t="shared" si="0"/>
        <v>14</v>
      </c>
      <c r="R2" s="289">
        <f t="shared" si="0"/>
        <v>15</v>
      </c>
      <c r="S2" s="289">
        <f t="shared" si="0"/>
        <v>16</v>
      </c>
      <c r="T2" s="289">
        <f t="shared" si="0"/>
        <v>17</v>
      </c>
      <c r="U2" s="289">
        <f t="shared" si="0"/>
        <v>18</v>
      </c>
      <c r="V2" s="289">
        <f t="shared" si="0"/>
        <v>19</v>
      </c>
      <c r="W2" s="289">
        <f t="shared" si="0"/>
        <v>20</v>
      </c>
      <c r="X2" s="289">
        <f t="shared" si="0"/>
        <v>21</v>
      </c>
      <c r="Y2" s="289">
        <f t="shared" si="0"/>
        <v>22</v>
      </c>
      <c r="Z2" s="117">
        <f t="shared" si="0"/>
        <v>23</v>
      </c>
      <c r="AA2" s="117">
        <f t="shared" si="0"/>
        <v>24</v>
      </c>
      <c r="AB2" s="527" t="s">
        <v>6</v>
      </c>
      <c r="AC2"/>
      <c r="AD2"/>
      <c r="AE2"/>
      <c r="AF2"/>
      <c r="AG2"/>
      <c r="AH2"/>
      <c r="AI2"/>
      <c r="AJ2"/>
      <c r="AK2"/>
      <c r="AL2"/>
    </row>
    <row r="3" spans="1:38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X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ref="Y3:AA3" si="2">MID("一二三四五六日",WEEKDAY($H$1+(COLUMN(Y2)-COLUMN($N$2)),2),1)</f>
        <v>五</v>
      </c>
      <c r="Z3" s="118" t="str">
        <f t="shared" si="2"/>
        <v>六</v>
      </c>
      <c r="AA3" s="118" t="str">
        <f t="shared" si="2"/>
        <v>日</v>
      </c>
      <c r="AB3" s="527"/>
      <c r="AC3"/>
      <c r="AD3"/>
      <c r="AE3"/>
      <c r="AF3"/>
      <c r="AG3"/>
      <c r="AH3"/>
      <c r="AI3"/>
      <c r="AJ3"/>
      <c r="AK3"/>
      <c r="AL3"/>
    </row>
    <row r="4" spans="1:38">
      <c r="A4" s="24" t="s">
        <v>999</v>
      </c>
      <c r="B4" s="12" t="str">
        <f>IF(A4="","",IFERROR(VLOOKUP(A4,Story!C:D,2,FALSE),""))</f>
        <v>Ribbon修改bug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76" si="3">IF(E4="","",IF(H4+J4/8&gt;$I$1,$I$1,H4+J4/8))</f>
        <v/>
      </c>
      <c r="J4" s="297"/>
      <c r="K4" s="297">
        <f t="shared" ref="K4:K13" si="4">SUM(N4:AA4)</f>
        <v>0</v>
      </c>
      <c r="L4" s="11" t="s">
        <v>18</v>
      </c>
      <c r="M4" s="16">
        <f t="shared" ref="M4:M65" si="5">IF(L4="未开始",0,IF(L4="已完成",1, 0.1))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119"/>
      <c r="AA4" s="119"/>
      <c r="AB4" s="12"/>
    </row>
    <row r="5" spans="1:38" s="3" customFormat="1">
      <c r="A5" s="11"/>
      <c r="B5" s="12" t="str">
        <f>IF(A5="","",IFERROR(VLOOKUP(A5,Story!C:D,2,FALSE),""))</f>
        <v/>
      </c>
      <c r="C5" s="13"/>
      <c r="D5" s="11" t="s">
        <v>899</v>
      </c>
      <c r="E5" s="56" t="s">
        <v>1088</v>
      </c>
      <c r="F5" s="13" t="s">
        <v>77</v>
      </c>
      <c r="G5" s="11"/>
      <c r="H5" s="14">
        <f t="shared" ref="H5:H89" si="6">IF(E5="","",$H$1)</f>
        <v>42989</v>
      </c>
      <c r="I5" s="14">
        <f t="shared" si="3"/>
        <v>42989</v>
      </c>
      <c r="J5" s="297"/>
      <c r="K5" s="297">
        <f t="shared" si="4"/>
        <v>8</v>
      </c>
      <c r="L5" s="11" t="s">
        <v>9</v>
      </c>
      <c r="M5" s="16">
        <f t="shared" si="5"/>
        <v>1</v>
      </c>
      <c r="N5" s="343">
        <v>8</v>
      </c>
      <c r="O5" s="344"/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162"/>
      <c r="AA5" s="162"/>
      <c r="AB5" s="12"/>
    </row>
    <row r="6" spans="1:38" s="3" customFormat="1">
      <c r="A6" s="11"/>
      <c r="B6" s="12" t="str">
        <f>IF(A6="","",IFERROR(VLOOKUP(A6,Story!C:D,2,FALSE),""))</f>
        <v/>
      </c>
      <c r="C6" s="13"/>
      <c r="D6" s="11" t="s">
        <v>899</v>
      </c>
      <c r="E6" s="56" t="s">
        <v>1088</v>
      </c>
      <c r="F6" s="13" t="s">
        <v>30</v>
      </c>
      <c r="G6" s="11"/>
      <c r="H6" s="14">
        <f t="shared" si="6"/>
        <v>42989</v>
      </c>
      <c r="I6" s="14">
        <f t="shared" si="3"/>
        <v>42989</v>
      </c>
      <c r="J6" s="297"/>
      <c r="K6" s="297">
        <f t="shared" si="4"/>
        <v>8</v>
      </c>
      <c r="L6" s="11" t="s">
        <v>9</v>
      </c>
      <c r="M6" s="16">
        <f t="shared" si="5"/>
        <v>1</v>
      </c>
      <c r="N6" s="343">
        <v>8</v>
      </c>
      <c r="O6" s="344"/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162"/>
      <c r="AA6" s="162"/>
      <c r="AB6" s="12"/>
    </row>
    <row r="7" spans="1:38" s="3" customFormat="1">
      <c r="A7" s="11"/>
      <c r="B7" s="12" t="str">
        <f>IF(A7="","",IFERROR(VLOOKUP(A7,Story!C:D,2,FALSE),""))</f>
        <v/>
      </c>
      <c r="C7" s="13"/>
      <c r="D7" s="11" t="s">
        <v>899</v>
      </c>
      <c r="E7" s="56" t="s">
        <v>1088</v>
      </c>
      <c r="F7" s="13" t="s">
        <v>59</v>
      </c>
      <c r="G7" s="11"/>
      <c r="H7" s="14">
        <f t="shared" si="6"/>
        <v>42989</v>
      </c>
      <c r="I7" s="14">
        <f t="shared" si="3"/>
        <v>42989</v>
      </c>
      <c r="J7" s="297"/>
      <c r="K7" s="297">
        <f t="shared" si="4"/>
        <v>8</v>
      </c>
      <c r="L7" s="11" t="s">
        <v>9</v>
      </c>
      <c r="M7" s="16">
        <f t="shared" si="5"/>
        <v>1</v>
      </c>
      <c r="N7" s="343">
        <v>8</v>
      </c>
      <c r="O7" s="344"/>
      <c r="P7" s="344"/>
      <c r="Q7" s="344"/>
      <c r="R7" s="344"/>
      <c r="S7" s="344"/>
      <c r="T7" s="344"/>
      <c r="U7" s="344"/>
      <c r="V7" s="344"/>
      <c r="W7" s="344"/>
      <c r="X7" s="344"/>
      <c r="Y7" s="344"/>
      <c r="Z7" s="162"/>
      <c r="AA7" s="162"/>
      <c r="AB7" s="12"/>
    </row>
    <row r="8" spans="1:38" s="3" customFormat="1">
      <c r="A8" s="11"/>
      <c r="B8" s="12" t="str">
        <f>IF(A8="","",IFERROR(VLOOKUP(A8,Story!C:D,2,FALSE),""))</f>
        <v/>
      </c>
      <c r="C8" s="13"/>
      <c r="D8" s="11" t="s">
        <v>899</v>
      </c>
      <c r="E8" s="56" t="s">
        <v>1088</v>
      </c>
      <c r="F8" s="13" t="s">
        <v>233</v>
      </c>
      <c r="G8" s="11"/>
      <c r="H8" s="14">
        <f t="shared" si="6"/>
        <v>42989</v>
      </c>
      <c r="I8" s="14">
        <f t="shared" si="3"/>
        <v>42989</v>
      </c>
      <c r="J8" s="297"/>
      <c r="K8" s="297">
        <f t="shared" si="4"/>
        <v>8</v>
      </c>
      <c r="L8" s="11" t="s">
        <v>9</v>
      </c>
      <c r="M8" s="16">
        <f t="shared" si="5"/>
        <v>1</v>
      </c>
      <c r="N8" s="343">
        <v>8</v>
      </c>
      <c r="O8" s="344"/>
      <c r="P8" s="344"/>
      <c r="Q8" s="344"/>
      <c r="R8" s="344"/>
      <c r="S8" s="344"/>
      <c r="T8" s="344"/>
      <c r="U8" s="344"/>
      <c r="V8" s="344"/>
      <c r="W8" s="344"/>
      <c r="X8" s="344"/>
      <c r="Y8" s="344"/>
      <c r="Z8" s="162"/>
      <c r="AA8" s="162"/>
      <c r="AB8" s="12"/>
    </row>
    <row r="9" spans="1:38" s="3" customFormat="1">
      <c r="A9" s="11"/>
      <c r="B9" s="12" t="str">
        <f>IF(A9="","",IFERROR(VLOOKUP(A9,Story!C:D,2,FALSE),""))</f>
        <v/>
      </c>
      <c r="C9" s="13"/>
      <c r="D9" s="11" t="s">
        <v>899</v>
      </c>
      <c r="E9" s="56" t="s">
        <v>1099</v>
      </c>
      <c r="F9" s="13" t="s">
        <v>768</v>
      </c>
      <c r="G9" s="11"/>
      <c r="H9" s="14">
        <f t="shared" si="6"/>
        <v>42989</v>
      </c>
      <c r="I9" s="14">
        <f t="shared" si="3"/>
        <v>42989</v>
      </c>
      <c r="J9" s="297"/>
      <c r="K9" s="297">
        <f t="shared" si="4"/>
        <v>8</v>
      </c>
      <c r="L9" s="11" t="s">
        <v>9</v>
      </c>
      <c r="M9" s="16">
        <f t="shared" si="5"/>
        <v>1</v>
      </c>
      <c r="N9" s="343">
        <v>8</v>
      </c>
      <c r="O9" s="344"/>
      <c r="P9" s="344"/>
      <c r="Q9" s="344"/>
      <c r="R9" s="344"/>
      <c r="S9" s="344"/>
      <c r="T9" s="344"/>
      <c r="U9" s="344"/>
      <c r="V9" s="344"/>
      <c r="W9" s="344"/>
      <c r="X9" s="344"/>
      <c r="Y9" s="344"/>
      <c r="Z9" s="162"/>
      <c r="AA9" s="162"/>
      <c r="AB9" s="12"/>
    </row>
    <row r="10" spans="1:38" s="3" customFormat="1">
      <c r="A10" s="11"/>
      <c r="B10" s="12"/>
      <c r="C10" s="13"/>
      <c r="D10" s="11" t="s">
        <v>235</v>
      </c>
      <c r="E10" s="56" t="s">
        <v>1125</v>
      </c>
      <c r="F10" s="13" t="s">
        <v>768</v>
      </c>
      <c r="G10" s="11"/>
      <c r="H10" s="14">
        <f t="shared" ref="H10:H11" si="7">IF(E10="","",$H$1)</f>
        <v>42989</v>
      </c>
      <c r="I10" s="14">
        <f t="shared" ref="I10:I11" si="8">IF(E10="","",IF(H10+J10/8&gt;$I$1,$I$1,H10+J10/8))</f>
        <v>42989</v>
      </c>
      <c r="J10" s="297"/>
      <c r="K10" s="297">
        <f t="shared" si="4"/>
        <v>17</v>
      </c>
      <c r="L10" s="11" t="s">
        <v>16</v>
      </c>
      <c r="M10" s="16">
        <f t="shared" ref="M10:M11" si="9">IF(L10="未开始",0,IF(L10="已完成",1, 0.1))</f>
        <v>0.1</v>
      </c>
      <c r="N10" s="344"/>
      <c r="O10" s="344"/>
      <c r="P10" s="344">
        <v>4</v>
      </c>
      <c r="Q10" s="344">
        <v>4</v>
      </c>
      <c r="R10" s="344">
        <v>4</v>
      </c>
      <c r="S10" s="344"/>
      <c r="T10" s="344"/>
      <c r="U10" s="344">
        <v>3</v>
      </c>
      <c r="V10" s="344"/>
      <c r="W10" s="344"/>
      <c r="X10" s="344">
        <v>2</v>
      </c>
      <c r="Y10" s="344"/>
      <c r="Z10" s="162"/>
      <c r="AA10" s="162"/>
      <c r="AB10" s="12"/>
    </row>
    <row r="11" spans="1:38" s="3" customFormat="1">
      <c r="A11" s="11"/>
      <c r="B11" s="12"/>
      <c r="C11" s="13"/>
      <c r="D11" s="11" t="s">
        <v>254</v>
      </c>
      <c r="E11" s="56" t="s">
        <v>1126</v>
      </c>
      <c r="F11" s="13" t="s">
        <v>768</v>
      </c>
      <c r="G11" s="11"/>
      <c r="H11" s="14">
        <f t="shared" si="7"/>
        <v>42989</v>
      </c>
      <c r="I11" s="14">
        <f t="shared" si="8"/>
        <v>42989</v>
      </c>
      <c r="J11" s="297"/>
      <c r="K11" s="297">
        <f t="shared" si="4"/>
        <v>2.5</v>
      </c>
      <c r="L11" s="11" t="s">
        <v>9</v>
      </c>
      <c r="M11" s="16">
        <f t="shared" si="9"/>
        <v>1</v>
      </c>
      <c r="N11" s="344"/>
      <c r="O11" s="344">
        <v>2.5</v>
      </c>
      <c r="P11" s="344"/>
      <c r="Q11" s="344"/>
      <c r="R11" s="344"/>
      <c r="S11" s="344"/>
      <c r="T11" s="344"/>
      <c r="U11" s="344"/>
      <c r="V11" s="344"/>
      <c r="W11" s="344"/>
      <c r="X11" s="344"/>
      <c r="Y11" s="344"/>
      <c r="Z11" s="162"/>
      <c r="AA11" s="162"/>
      <c r="AB11" s="12"/>
    </row>
    <row r="12" spans="1:38" s="3" customFormat="1">
      <c r="A12" s="11"/>
      <c r="B12" s="12"/>
      <c r="C12" s="13"/>
      <c r="D12" s="11" t="s">
        <v>254</v>
      </c>
      <c r="E12" s="56" t="s">
        <v>1126</v>
      </c>
      <c r="F12" s="13" t="s">
        <v>233</v>
      </c>
      <c r="G12" s="11"/>
      <c r="H12" s="14">
        <f t="shared" ref="H12" si="10">IF(E12="","",$H$1)</f>
        <v>42989</v>
      </c>
      <c r="I12" s="14">
        <f t="shared" ref="I12" si="11">IF(E12="","",IF(H12+J12/8&gt;$I$1,$I$1,H12+J12/8))</f>
        <v>42989</v>
      </c>
      <c r="J12" s="297"/>
      <c r="K12" s="297">
        <f t="shared" si="4"/>
        <v>6.5</v>
      </c>
      <c r="L12" s="11" t="s">
        <v>9</v>
      </c>
      <c r="M12" s="16">
        <f t="shared" ref="M12" si="12">IF(L12="未开始",0,IF(L12="已完成",1, 0.1))</f>
        <v>1</v>
      </c>
      <c r="N12" s="344"/>
      <c r="O12" s="344">
        <v>6.5</v>
      </c>
      <c r="P12" s="344"/>
      <c r="Q12" s="344"/>
      <c r="R12" s="344"/>
      <c r="S12" s="344"/>
      <c r="T12" s="344"/>
      <c r="U12" s="344"/>
      <c r="V12" s="344"/>
      <c r="W12" s="344"/>
      <c r="X12" s="344"/>
      <c r="Y12" s="344"/>
      <c r="Z12" s="162"/>
      <c r="AA12" s="162"/>
      <c r="AB12" s="12"/>
    </row>
    <row r="13" spans="1:38" s="3" customFormat="1">
      <c r="A13" s="24" t="s">
        <v>724</v>
      </c>
      <c r="B13" s="12" t="str">
        <f>IF(A13="","",IFERROR(VLOOKUP(A13,Story!C:D,2,FALSE),""))</f>
        <v>扩展点文件编辑器</v>
      </c>
      <c r="C13" s="13"/>
      <c r="D13" s="11"/>
      <c r="E13" s="12"/>
      <c r="F13" s="13"/>
      <c r="G13" s="11"/>
      <c r="H13" s="14" t="str">
        <f t="shared" si="6"/>
        <v/>
      </c>
      <c r="I13" s="14" t="str">
        <f t="shared" si="3"/>
        <v/>
      </c>
      <c r="J13" s="297"/>
      <c r="K13" s="297">
        <f t="shared" si="4"/>
        <v>0</v>
      </c>
      <c r="L13" s="11" t="s">
        <v>18</v>
      </c>
      <c r="M13" s="16">
        <f t="shared" si="5"/>
        <v>0</v>
      </c>
      <c r="N13" s="344"/>
      <c r="O13" s="344"/>
      <c r="P13" s="343"/>
      <c r="Q13" s="343"/>
      <c r="R13" s="343"/>
      <c r="S13" s="344"/>
      <c r="T13" s="344"/>
      <c r="U13" s="344"/>
      <c r="V13" s="344"/>
      <c r="W13" s="344"/>
      <c r="X13" s="344"/>
      <c r="Y13" s="343"/>
      <c r="Z13" s="162"/>
      <c r="AA13" s="162"/>
      <c r="AB13" s="12"/>
    </row>
    <row r="14" spans="1:38" s="3" customFormat="1">
      <c r="A14" s="24"/>
      <c r="B14" s="12"/>
      <c r="C14" s="13"/>
      <c r="D14" s="11" t="s">
        <v>231</v>
      </c>
      <c r="E14" s="56" t="s">
        <v>1124</v>
      </c>
      <c r="F14" s="13" t="s">
        <v>233</v>
      </c>
      <c r="G14" s="11"/>
      <c r="H14" s="14"/>
      <c r="I14" s="14"/>
      <c r="J14" s="297"/>
      <c r="K14" s="297"/>
      <c r="L14" s="11" t="s">
        <v>16</v>
      </c>
      <c r="M14" s="16"/>
      <c r="N14" s="344"/>
      <c r="O14" s="344"/>
      <c r="P14" s="345">
        <v>2</v>
      </c>
      <c r="Q14" s="345">
        <v>2</v>
      </c>
      <c r="R14" s="345">
        <v>8</v>
      </c>
      <c r="S14" s="344"/>
      <c r="T14" s="344"/>
      <c r="U14" s="344">
        <v>2</v>
      </c>
      <c r="V14" s="344">
        <v>2</v>
      </c>
      <c r="W14" s="344">
        <v>1</v>
      </c>
      <c r="X14" s="344"/>
      <c r="Y14" s="344"/>
      <c r="Z14" s="162"/>
      <c r="AA14" s="162"/>
      <c r="AB14" s="12"/>
    </row>
    <row r="15" spans="1:38" s="3" customFormat="1">
      <c r="A15" s="11"/>
      <c r="B15" s="12" t="str">
        <f>IF(A15="","",IFERROR(VLOOKUP(A15,Story!C:D,2,FALSE),""))</f>
        <v/>
      </c>
      <c r="C15" s="13"/>
      <c r="D15" s="11" t="s">
        <v>223</v>
      </c>
      <c r="E15" s="56" t="s">
        <v>1089</v>
      </c>
      <c r="F15" s="13" t="s">
        <v>30</v>
      </c>
      <c r="G15" s="11"/>
      <c r="H15" s="14">
        <f t="shared" si="6"/>
        <v>42989</v>
      </c>
      <c r="I15" s="14">
        <f t="shared" si="3"/>
        <v>42989</v>
      </c>
      <c r="J15" s="297"/>
      <c r="K15" s="297">
        <f t="shared" ref="K15:K46" si="13">SUM(N15:AA15)</f>
        <v>0</v>
      </c>
      <c r="L15" s="11" t="s">
        <v>18</v>
      </c>
      <c r="M15" s="16">
        <f t="shared" si="5"/>
        <v>0</v>
      </c>
      <c r="N15" s="344"/>
      <c r="O15" s="344"/>
      <c r="P15" s="344"/>
      <c r="Q15" s="344"/>
      <c r="R15" s="344"/>
      <c r="S15" s="344"/>
      <c r="T15" s="344"/>
      <c r="U15" s="344"/>
      <c r="V15" s="344"/>
      <c r="W15" s="344"/>
      <c r="X15" s="344"/>
      <c r="Y15" s="344"/>
      <c r="Z15" s="162"/>
      <c r="AA15" s="162"/>
      <c r="AB15" s="12"/>
    </row>
    <row r="16" spans="1:38" s="3" customFormat="1">
      <c r="A16" s="11"/>
      <c r="B16" s="12"/>
      <c r="C16" s="13"/>
      <c r="D16" s="11" t="s">
        <v>223</v>
      </c>
      <c r="E16" s="56" t="s">
        <v>1109</v>
      </c>
      <c r="F16" s="13" t="s">
        <v>30</v>
      </c>
      <c r="G16" s="11"/>
      <c r="H16" s="14">
        <f t="shared" si="6"/>
        <v>42989</v>
      </c>
      <c r="I16" s="14">
        <f t="shared" si="3"/>
        <v>42989</v>
      </c>
      <c r="J16" s="297"/>
      <c r="K16" s="297">
        <f t="shared" si="13"/>
        <v>13.5</v>
      </c>
      <c r="L16" s="11" t="s">
        <v>9</v>
      </c>
      <c r="M16" s="16"/>
      <c r="N16" s="344"/>
      <c r="O16" s="343">
        <v>6.5</v>
      </c>
      <c r="P16" s="344">
        <v>7</v>
      </c>
      <c r="Q16" s="344"/>
      <c r="R16" s="344"/>
      <c r="S16" s="344"/>
      <c r="T16" s="344"/>
      <c r="U16" s="344"/>
      <c r="V16" s="344"/>
      <c r="W16" s="344"/>
      <c r="X16" s="344"/>
      <c r="Y16" s="344"/>
      <c r="Z16" s="162"/>
      <c r="AA16" s="162"/>
      <c r="AB16" s="12"/>
    </row>
    <row r="17" spans="1:28" s="3" customFormat="1">
      <c r="A17" s="11"/>
      <c r="B17" s="12"/>
      <c r="C17" s="13"/>
      <c r="D17" s="24" t="s">
        <v>1108</v>
      </c>
      <c r="E17" s="56" t="s">
        <v>1110</v>
      </c>
      <c r="F17" s="13" t="s">
        <v>30</v>
      </c>
      <c r="G17" s="11"/>
      <c r="H17" s="14">
        <f t="shared" si="6"/>
        <v>42989</v>
      </c>
      <c r="I17" s="14">
        <f t="shared" si="3"/>
        <v>42989</v>
      </c>
      <c r="J17" s="297"/>
      <c r="K17" s="297">
        <f t="shared" si="13"/>
        <v>24</v>
      </c>
      <c r="L17" s="11" t="s">
        <v>9</v>
      </c>
      <c r="M17" s="16"/>
      <c r="N17" s="346"/>
      <c r="O17" s="346"/>
      <c r="P17" s="346"/>
      <c r="Q17" s="346">
        <v>8</v>
      </c>
      <c r="R17" s="346">
        <v>8</v>
      </c>
      <c r="S17" s="346"/>
      <c r="T17" s="346"/>
      <c r="U17" s="346">
        <v>8</v>
      </c>
      <c r="V17" s="346"/>
      <c r="W17" s="346"/>
      <c r="X17" s="346"/>
      <c r="Y17" s="346"/>
      <c r="Z17" s="163"/>
      <c r="AA17" s="163"/>
      <c r="AB17" s="12"/>
    </row>
    <row r="18" spans="1:28" s="3" customFormat="1">
      <c r="A18" s="11"/>
      <c r="B18" s="12"/>
      <c r="C18" s="13"/>
      <c r="D18" s="11" t="s">
        <v>223</v>
      </c>
      <c r="E18" s="56" t="s">
        <v>1111</v>
      </c>
      <c r="F18" s="13" t="s">
        <v>30</v>
      </c>
      <c r="G18" s="11"/>
      <c r="H18" s="14">
        <f t="shared" si="6"/>
        <v>42989</v>
      </c>
      <c r="I18" s="14">
        <f t="shared" si="3"/>
        <v>42989</v>
      </c>
      <c r="J18" s="297"/>
      <c r="K18" s="297">
        <f t="shared" si="13"/>
        <v>14</v>
      </c>
      <c r="L18" s="11" t="s">
        <v>16</v>
      </c>
      <c r="M18" s="16"/>
      <c r="N18" s="344"/>
      <c r="O18" s="344"/>
      <c r="P18" s="344"/>
      <c r="Q18" s="344"/>
      <c r="R18" s="344"/>
      <c r="S18" s="344"/>
      <c r="T18" s="344"/>
      <c r="U18" s="344"/>
      <c r="V18" s="344">
        <v>8</v>
      </c>
      <c r="W18" s="344"/>
      <c r="X18" s="344">
        <v>4</v>
      </c>
      <c r="Y18" s="344">
        <v>2</v>
      </c>
      <c r="Z18" s="162"/>
      <c r="AA18" s="162"/>
      <c r="AB18" s="12"/>
    </row>
    <row r="19" spans="1:28" s="3" customFormat="1">
      <c r="A19" s="11"/>
      <c r="B19" s="12"/>
      <c r="C19" s="13"/>
      <c r="D19" s="11" t="s">
        <v>223</v>
      </c>
      <c r="E19" s="56" t="s">
        <v>1123</v>
      </c>
      <c r="F19" s="13" t="s">
        <v>30</v>
      </c>
      <c r="G19" s="11"/>
      <c r="H19" s="14">
        <f t="shared" si="6"/>
        <v>42989</v>
      </c>
      <c r="I19" s="14">
        <f t="shared" si="3"/>
        <v>42989</v>
      </c>
      <c r="J19" s="297"/>
      <c r="K19" s="297">
        <f t="shared" si="13"/>
        <v>0</v>
      </c>
      <c r="L19" s="11" t="s">
        <v>16</v>
      </c>
      <c r="M19" s="16"/>
      <c r="N19" s="344"/>
      <c r="O19" s="344"/>
      <c r="P19" s="344"/>
      <c r="Q19" s="344"/>
      <c r="R19" s="343"/>
      <c r="S19" s="344"/>
      <c r="T19" s="344"/>
      <c r="U19" s="344"/>
      <c r="V19" s="344"/>
      <c r="W19" s="344"/>
      <c r="X19" s="344"/>
      <c r="Y19" s="344"/>
      <c r="Z19" s="162"/>
      <c r="AA19" s="162"/>
      <c r="AB19" s="12"/>
    </row>
    <row r="20" spans="1:28" s="3" customFormat="1">
      <c r="A20" s="11"/>
      <c r="B20" s="12" t="str">
        <f>IF(A20="","",IFERROR(VLOOKUP(A20,Story!C:D,2,FALSE),""))</f>
        <v/>
      </c>
      <c r="C20" s="13"/>
      <c r="D20" s="11" t="s">
        <v>219</v>
      </c>
      <c r="E20" s="56" t="s">
        <v>1122</v>
      </c>
      <c r="F20" s="13" t="s">
        <v>59</v>
      </c>
      <c r="G20" s="11"/>
      <c r="H20" s="14">
        <f t="shared" si="6"/>
        <v>42989</v>
      </c>
      <c r="I20" s="14">
        <f t="shared" si="3"/>
        <v>42989</v>
      </c>
      <c r="J20" s="297"/>
      <c r="K20" s="297">
        <f t="shared" si="13"/>
        <v>4</v>
      </c>
      <c r="L20" s="11" t="s">
        <v>18</v>
      </c>
      <c r="M20" s="16">
        <f t="shared" si="5"/>
        <v>0</v>
      </c>
      <c r="N20" s="344"/>
      <c r="O20" s="344"/>
      <c r="P20" s="344"/>
      <c r="Q20" s="344"/>
      <c r="R20" s="343">
        <v>2</v>
      </c>
      <c r="S20" s="344"/>
      <c r="T20" s="344"/>
      <c r="U20" s="344"/>
      <c r="V20" s="344">
        <v>2</v>
      </c>
      <c r="W20" s="344"/>
      <c r="X20" s="344"/>
      <c r="Y20" s="344"/>
      <c r="Z20" s="162"/>
      <c r="AA20" s="162"/>
      <c r="AB20" s="12"/>
    </row>
    <row r="21" spans="1:28">
      <c r="A21" s="11"/>
      <c r="B21" s="12" t="str">
        <f>IF(A21="","",IFERROR(VLOOKUP(A21,Story!C:D,2,FALSE),""))</f>
        <v/>
      </c>
      <c r="C21" s="13"/>
      <c r="D21" s="11" t="s">
        <v>219</v>
      </c>
      <c r="E21" s="56" t="s">
        <v>1122</v>
      </c>
      <c r="F21" s="13" t="s">
        <v>206</v>
      </c>
      <c r="G21" s="11"/>
      <c r="H21" s="14">
        <f t="shared" si="6"/>
        <v>42989</v>
      </c>
      <c r="I21" s="14">
        <f t="shared" si="3"/>
        <v>42989</v>
      </c>
      <c r="J21" s="297"/>
      <c r="K21" s="297">
        <f t="shared" si="13"/>
        <v>4</v>
      </c>
      <c r="L21" s="11" t="s">
        <v>18</v>
      </c>
      <c r="M21" s="16">
        <f t="shared" si="5"/>
        <v>0</v>
      </c>
      <c r="N21" s="344"/>
      <c r="O21" s="344"/>
      <c r="P21" s="344"/>
      <c r="Q21" s="344"/>
      <c r="R21" s="343">
        <v>2</v>
      </c>
      <c r="S21" s="344"/>
      <c r="T21" s="344"/>
      <c r="U21" s="344"/>
      <c r="V21" s="344">
        <v>2</v>
      </c>
      <c r="W21" s="344"/>
      <c r="X21" s="344"/>
      <c r="Y21" s="344"/>
      <c r="Z21" s="162"/>
      <c r="AA21" s="162"/>
      <c r="AB21" s="12"/>
    </row>
    <row r="22" spans="1:28" s="3" customFormat="1">
      <c r="A22" s="11" t="s">
        <v>385</v>
      </c>
      <c r="B22" s="12" t="s">
        <v>1090</v>
      </c>
      <c r="C22" s="13"/>
      <c r="D22" s="11"/>
      <c r="E22" s="12"/>
      <c r="F22" s="13"/>
      <c r="G22" s="11"/>
      <c r="H22" s="14" t="str">
        <f t="shared" si="6"/>
        <v/>
      </c>
      <c r="I22" s="14" t="str">
        <f t="shared" si="3"/>
        <v/>
      </c>
      <c r="J22" s="297"/>
      <c r="K22" s="297">
        <f t="shared" si="13"/>
        <v>0</v>
      </c>
      <c r="L22" s="11" t="s">
        <v>18</v>
      </c>
      <c r="M22" s="16">
        <f t="shared" si="5"/>
        <v>0</v>
      </c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163"/>
      <c r="AA22" s="163"/>
      <c r="AB22" s="12"/>
    </row>
    <row r="23" spans="1:28" s="3" customFormat="1">
      <c r="A23" s="11"/>
      <c r="B23" s="12" t="s">
        <v>262</v>
      </c>
      <c r="C23" s="13"/>
      <c r="D23" s="11" t="s">
        <v>196</v>
      </c>
      <c r="E23" s="12" t="s">
        <v>1106</v>
      </c>
      <c r="F23" s="13" t="s">
        <v>59</v>
      </c>
      <c r="G23" s="11"/>
      <c r="H23" s="14">
        <f t="shared" si="6"/>
        <v>42989</v>
      </c>
      <c r="I23" s="14">
        <f t="shared" si="3"/>
        <v>42989</v>
      </c>
      <c r="J23" s="297"/>
      <c r="K23" s="297">
        <f t="shared" si="13"/>
        <v>0</v>
      </c>
      <c r="L23" s="11" t="s">
        <v>18</v>
      </c>
      <c r="M23" s="16">
        <f t="shared" si="5"/>
        <v>0</v>
      </c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162"/>
      <c r="AA23" s="162"/>
      <c r="AB23" s="12"/>
    </row>
    <row r="24" spans="1:28" s="3" customFormat="1">
      <c r="A24" s="11"/>
      <c r="B24" s="12" t="s">
        <v>262</v>
      </c>
      <c r="C24" s="13"/>
      <c r="D24" s="11" t="s">
        <v>196</v>
      </c>
      <c r="E24" s="12" t="s">
        <v>1107</v>
      </c>
      <c r="F24" s="13" t="s">
        <v>59</v>
      </c>
      <c r="G24" s="11"/>
      <c r="H24" s="14">
        <f t="shared" si="6"/>
        <v>42989</v>
      </c>
      <c r="I24" s="14">
        <f t="shared" si="3"/>
        <v>42989</v>
      </c>
      <c r="J24" s="297"/>
      <c r="K24" s="297">
        <f t="shared" si="13"/>
        <v>0</v>
      </c>
      <c r="L24" s="11" t="s">
        <v>18</v>
      </c>
      <c r="M24" s="16">
        <f t="shared" si="5"/>
        <v>0</v>
      </c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162"/>
      <c r="AA24" s="162"/>
      <c r="AB24" s="12"/>
    </row>
    <row r="25" spans="1:28" s="3" customFormat="1">
      <c r="A25" s="11"/>
      <c r="B25" s="12" t="s">
        <v>262</v>
      </c>
      <c r="C25" s="13"/>
      <c r="D25" s="11" t="s">
        <v>196</v>
      </c>
      <c r="E25" s="56" t="s">
        <v>1118</v>
      </c>
      <c r="F25" s="13" t="s">
        <v>59</v>
      </c>
      <c r="G25" s="11"/>
      <c r="H25" s="14"/>
      <c r="I25" s="14"/>
      <c r="J25" s="297"/>
      <c r="K25" s="297">
        <f t="shared" si="13"/>
        <v>4.5</v>
      </c>
      <c r="L25" s="11" t="s">
        <v>18</v>
      </c>
      <c r="M25" s="16">
        <f t="shared" si="5"/>
        <v>0</v>
      </c>
      <c r="N25" s="344"/>
      <c r="O25" s="344"/>
      <c r="P25" s="344"/>
      <c r="Q25" s="344"/>
      <c r="R25" s="344"/>
      <c r="S25" s="344"/>
      <c r="T25" s="344"/>
      <c r="U25" s="344">
        <v>4.5</v>
      </c>
      <c r="V25" s="344"/>
      <c r="W25" s="344"/>
      <c r="X25" s="344"/>
      <c r="Y25" s="344"/>
      <c r="Z25" s="162"/>
      <c r="AA25" s="162"/>
      <c r="AB25" s="12"/>
    </row>
    <row r="26" spans="1:28" s="3" customFormat="1">
      <c r="A26" s="11"/>
      <c r="B26" s="12"/>
      <c r="C26" s="13"/>
      <c r="D26" s="11"/>
      <c r="E26" s="12"/>
      <c r="F26" s="13"/>
      <c r="G26" s="11"/>
      <c r="H26" s="14"/>
      <c r="I26" s="14"/>
      <c r="J26" s="297"/>
      <c r="K26" s="297">
        <f t="shared" si="13"/>
        <v>0</v>
      </c>
      <c r="L26" s="11" t="s">
        <v>18</v>
      </c>
      <c r="M26" s="16">
        <f t="shared" si="5"/>
        <v>0</v>
      </c>
      <c r="N26" s="344"/>
      <c r="O26" s="344"/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162"/>
      <c r="AA26" s="162"/>
      <c r="AB26" s="12"/>
    </row>
    <row r="27" spans="1:28" s="3" customFormat="1">
      <c r="A27" s="24" t="s">
        <v>1130</v>
      </c>
      <c r="B27" s="12" t="str">
        <f>IF(A27="","",IFERROR(VLOOKUP(A27,Story!C:D,2,FALSE),""))</f>
        <v>主界面数据内核问题修改</v>
      </c>
      <c r="C27" s="13"/>
      <c r="D27" s="11"/>
      <c r="E27" s="12"/>
      <c r="F27" s="13"/>
      <c r="G27" s="11"/>
      <c r="H27" s="14" t="str">
        <f t="shared" si="6"/>
        <v/>
      </c>
      <c r="I27" s="14" t="str">
        <f t="shared" si="3"/>
        <v/>
      </c>
      <c r="J27" s="297"/>
      <c r="K27" s="297">
        <f t="shared" si="13"/>
        <v>0</v>
      </c>
      <c r="L27" s="11" t="s">
        <v>18</v>
      </c>
      <c r="M27" s="16">
        <f t="shared" si="5"/>
        <v>0</v>
      </c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162"/>
      <c r="AA27" s="162"/>
      <c r="AB27" s="12"/>
    </row>
    <row r="28" spans="1:28" s="3" customFormat="1">
      <c r="A28" s="11"/>
      <c r="B28" s="12" t="str">
        <f>IF(A28="","",IFERROR(VLOOKUP(A28,Story!C:D,2,FALSE),""))</f>
        <v/>
      </c>
      <c r="C28" s="13"/>
      <c r="D28" s="11" t="s">
        <v>223</v>
      </c>
      <c r="E28" s="56" t="s">
        <v>1132</v>
      </c>
      <c r="F28" s="13" t="s">
        <v>59</v>
      </c>
      <c r="G28" s="11"/>
      <c r="H28" s="14">
        <f t="shared" si="6"/>
        <v>42989</v>
      </c>
      <c r="I28" s="14">
        <f t="shared" si="3"/>
        <v>42989</v>
      </c>
      <c r="J28" s="297"/>
      <c r="K28" s="297">
        <f t="shared" si="13"/>
        <v>6</v>
      </c>
      <c r="L28" s="11" t="s">
        <v>18</v>
      </c>
      <c r="M28" s="16">
        <f t="shared" si="5"/>
        <v>0</v>
      </c>
      <c r="N28" s="344"/>
      <c r="O28" s="344"/>
      <c r="P28" s="344"/>
      <c r="Q28" s="344"/>
      <c r="R28" s="344"/>
      <c r="S28" s="344"/>
      <c r="T28" s="344"/>
      <c r="U28" s="344"/>
      <c r="V28" s="344">
        <v>2</v>
      </c>
      <c r="W28" s="344">
        <v>3</v>
      </c>
      <c r="X28" s="344">
        <v>1</v>
      </c>
      <c r="Y28" s="344"/>
      <c r="Z28" s="162"/>
      <c r="AA28" s="162"/>
      <c r="AB28" s="12"/>
    </row>
    <row r="29" spans="1:28" s="3" customFormat="1">
      <c r="A29" s="11"/>
      <c r="B29" s="12" t="str">
        <f>IF(A29="","",IFERROR(VLOOKUP(A29,Story!C:D,2,FALSE),""))</f>
        <v/>
      </c>
      <c r="C29" s="13"/>
      <c r="D29" s="11" t="s">
        <v>223</v>
      </c>
      <c r="E29" s="56" t="s">
        <v>1132</v>
      </c>
      <c r="F29" s="13" t="s">
        <v>30</v>
      </c>
      <c r="G29" s="11"/>
      <c r="H29" s="14">
        <f t="shared" si="6"/>
        <v>42989</v>
      </c>
      <c r="I29" s="14">
        <f t="shared" si="3"/>
        <v>42989</v>
      </c>
      <c r="J29" s="297"/>
      <c r="K29" s="297">
        <f t="shared" si="13"/>
        <v>12</v>
      </c>
      <c r="L29" s="11" t="s">
        <v>18</v>
      </c>
      <c r="M29" s="16">
        <f t="shared" si="5"/>
        <v>0</v>
      </c>
      <c r="N29" s="344"/>
      <c r="O29" s="344"/>
      <c r="P29" s="344"/>
      <c r="Q29" s="344"/>
      <c r="R29" s="344"/>
      <c r="S29" s="344"/>
      <c r="T29" s="344"/>
      <c r="U29" s="344"/>
      <c r="V29" s="344"/>
      <c r="W29" s="344">
        <v>8</v>
      </c>
      <c r="X29" s="344">
        <v>4</v>
      </c>
      <c r="Y29" s="344"/>
      <c r="Z29" s="162"/>
      <c r="AA29" s="162"/>
      <c r="AB29" s="12"/>
    </row>
    <row r="30" spans="1:28" s="3" customFormat="1">
      <c r="A30" s="11"/>
      <c r="B30" s="12" t="str">
        <f>IF(A30="","",IFERROR(VLOOKUP(A30,Story!C:D,2,FALSE),""))</f>
        <v/>
      </c>
      <c r="C30" s="13"/>
      <c r="D30" s="24" t="s">
        <v>1165</v>
      </c>
      <c r="E30" s="56" t="s">
        <v>1132</v>
      </c>
      <c r="F30" s="59" t="s">
        <v>1166</v>
      </c>
      <c r="G30" s="11"/>
      <c r="H30" s="14">
        <f t="shared" si="6"/>
        <v>42989</v>
      </c>
      <c r="I30" s="14">
        <f t="shared" si="3"/>
        <v>42989</v>
      </c>
      <c r="J30" s="297"/>
      <c r="K30" s="297">
        <f t="shared" si="13"/>
        <v>10</v>
      </c>
      <c r="L30" s="11" t="s">
        <v>18</v>
      </c>
      <c r="M30" s="16">
        <f t="shared" si="5"/>
        <v>0</v>
      </c>
      <c r="N30" s="344"/>
      <c r="O30" s="344"/>
      <c r="P30" s="344"/>
      <c r="Q30" s="344"/>
      <c r="R30" s="344"/>
      <c r="S30" s="344"/>
      <c r="T30" s="344"/>
      <c r="U30" s="344"/>
      <c r="V30" s="344"/>
      <c r="W30" s="344"/>
      <c r="X30" s="344">
        <v>8</v>
      </c>
      <c r="Y30" s="344">
        <v>2</v>
      </c>
      <c r="Z30" s="162"/>
      <c r="AA30" s="162"/>
      <c r="AB30" s="12"/>
    </row>
    <row r="31" spans="1:28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6"/>
        <v/>
      </c>
      <c r="I31" s="14" t="str">
        <f t="shared" si="3"/>
        <v/>
      </c>
      <c r="J31" s="297"/>
      <c r="K31" s="297">
        <f t="shared" si="13"/>
        <v>0</v>
      </c>
      <c r="L31" s="11" t="s">
        <v>18</v>
      </c>
      <c r="M31" s="16">
        <f t="shared" si="5"/>
        <v>0</v>
      </c>
      <c r="N31" s="344"/>
      <c r="O31" s="344"/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162"/>
      <c r="AA31" s="162"/>
      <c r="AB31" s="12"/>
    </row>
    <row r="32" spans="1:28" s="3" customFormat="1">
      <c r="A32" s="11"/>
      <c r="B32" s="12" t="str">
        <f>IF(A32="","",IFERROR(VLOOKUP(A32,Story!C:D,2,FALSE),""))</f>
        <v/>
      </c>
      <c r="C32" s="13"/>
      <c r="D32" s="11"/>
      <c r="E32" s="12"/>
      <c r="F32" s="13"/>
      <c r="G32" s="11"/>
      <c r="H32" s="14" t="str">
        <f t="shared" si="6"/>
        <v/>
      </c>
      <c r="I32" s="14" t="str">
        <f t="shared" si="3"/>
        <v/>
      </c>
      <c r="J32" s="297"/>
      <c r="K32" s="297">
        <f t="shared" si="13"/>
        <v>0</v>
      </c>
      <c r="L32" s="11" t="s">
        <v>18</v>
      </c>
      <c r="M32" s="16">
        <f t="shared" si="5"/>
        <v>0</v>
      </c>
      <c r="N32" s="344"/>
      <c r="O32" s="344"/>
      <c r="P32" s="344"/>
      <c r="Q32" s="344"/>
      <c r="R32" s="344"/>
      <c r="S32" s="344"/>
      <c r="T32" s="344"/>
      <c r="U32" s="344"/>
      <c r="V32" s="344"/>
      <c r="W32" s="344"/>
      <c r="X32" s="344"/>
      <c r="Y32" s="344"/>
      <c r="Z32" s="162"/>
      <c r="AA32" s="162"/>
      <c r="AB32" s="12"/>
    </row>
    <row r="33" spans="1:28" s="3" customFormat="1">
      <c r="A33" s="11"/>
      <c r="B33" s="12" t="str">
        <f>IF(A33="","",IFERROR(VLOOKUP(A33,Story!C:D,2,FALSE),""))</f>
        <v/>
      </c>
      <c r="C33" s="13"/>
      <c r="D33" s="11"/>
      <c r="E33" s="12"/>
      <c r="F33" s="13"/>
      <c r="G33" s="11"/>
      <c r="H33" s="14" t="str">
        <f t="shared" si="6"/>
        <v/>
      </c>
      <c r="I33" s="14" t="str">
        <f t="shared" si="3"/>
        <v/>
      </c>
      <c r="J33" s="297"/>
      <c r="K33" s="297">
        <f t="shared" si="13"/>
        <v>0</v>
      </c>
      <c r="L33" s="11" t="s">
        <v>18</v>
      </c>
      <c r="M33" s="16">
        <f t="shared" si="5"/>
        <v>0</v>
      </c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162"/>
      <c r="AA33" s="162"/>
      <c r="AB33" s="12"/>
    </row>
    <row r="34" spans="1:28" s="3" customFormat="1">
      <c r="A34" s="11"/>
      <c r="B34" s="12" t="str">
        <f>IF(A34="","",IFERROR(VLOOKUP(A34,Story!C:D,2,FALSE),""))</f>
        <v/>
      </c>
      <c r="C34" s="13"/>
      <c r="D34" s="11"/>
      <c r="E34" s="12"/>
      <c r="F34" s="13"/>
      <c r="G34" s="11"/>
      <c r="H34" s="14" t="str">
        <f t="shared" si="6"/>
        <v/>
      </c>
      <c r="I34" s="14" t="str">
        <f t="shared" si="3"/>
        <v/>
      </c>
      <c r="J34" s="297"/>
      <c r="K34" s="297">
        <f t="shared" si="13"/>
        <v>0</v>
      </c>
      <c r="L34" s="11" t="s">
        <v>18</v>
      </c>
      <c r="M34" s="16">
        <f t="shared" si="5"/>
        <v>0</v>
      </c>
      <c r="N34" s="344"/>
      <c r="O34" s="344"/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162"/>
      <c r="AA34" s="162"/>
      <c r="AB34" s="12"/>
    </row>
    <row r="35" spans="1:28" s="3" customFormat="1">
      <c r="A35" s="11"/>
      <c r="B35" s="12" t="str">
        <f>IF(A35="","",IFERROR(VLOOKUP(A35,Story!C:D,2,FALSE),""))</f>
        <v/>
      </c>
      <c r="C35" s="13"/>
      <c r="D35" s="11"/>
      <c r="E35" s="12"/>
      <c r="F35" s="13"/>
      <c r="G35" s="11"/>
      <c r="H35" s="14" t="str">
        <f t="shared" si="6"/>
        <v/>
      </c>
      <c r="I35" s="14" t="str">
        <f t="shared" si="3"/>
        <v/>
      </c>
      <c r="J35" s="297"/>
      <c r="K35" s="297">
        <f t="shared" si="13"/>
        <v>0</v>
      </c>
      <c r="L35" s="11" t="s">
        <v>18</v>
      </c>
      <c r="M35" s="16">
        <f t="shared" si="5"/>
        <v>0</v>
      </c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162"/>
      <c r="AA35" s="162"/>
      <c r="AB35" s="12"/>
    </row>
    <row r="36" spans="1:28" s="3" customFormat="1">
      <c r="A36" s="11"/>
      <c r="B36" s="12" t="str">
        <f>IF(A36="","",IFERROR(VLOOKUP(A36,Story!C:D,2,FALSE),""))</f>
        <v/>
      </c>
      <c r="C36" s="13"/>
      <c r="D36" s="11"/>
      <c r="E36" s="12"/>
      <c r="F36" s="13"/>
      <c r="G36" s="11"/>
      <c r="H36" s="14" t="str">
        <f t="shared" si="6"/>
        <v/>
      </c>
      <c r="I36" s="14" t="str">
        <f t="shared" si="3"/>
        <v/>
      </c>
      <c r="J36" s="297"/>
      <c r="K36" s="297">
        <f t="shared" si="13"/>
        <v>0</v>
      </c>
      <c r="L36" s="11" t="s">
        <v>18</v>
      </c>
      <c r="M36" s="16">
        <f t="shared" si="5"/>
        <v>0</v>
      </c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162"/>
      <c r="AA36" s="162"/>
      <c r="AB36" s="12"/>
    </row>
    <row r="37" spans="1:28" s="3" customFormat="1">
      <c r="A37" s="11"/>
      <c r="B37" s="12" t="str">
        <f>IF(A37="","",IFERROR(VLOOKUP(A37,Story!C:D,2,FALSE),""))</f>
        <v/>
      </c>
      <c r="C37" s="13"/>
      <c r="D37" s="11"/>
      <c r="E37" s="12"/>
      <c r="F37" s="13"/>
      <c r="G37" s="11"/>
      <c r="H37" s="14" t="str">
        <f t="shared" si="6"/>
        <v/>
      </c>
      <c r="I37" s="14" t="str">
        <f t="shared" si="3"/>
        <v/>
      </c>
      <c r="J37" s="297"/>
      <c r="K37" s="297">
        <f t="shared" si="13"/>
        <v>0</v>
      </c>
      <c r="L37" s="11" t="s">
        <v>18</v>
      </c>
      <c r="M37" s="16">
        <f t="shared" si="5"/>
        <v>0</v>
      </c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162"/>
      <c r="AA37" s="162"/>
      <c r="AB37" s="12"/>
    </row>
    <row r="38" spans="1:28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6"/>
        <v/>
      </c>
      <c r="I38" s="14" t="str">
        <f t="shared" si="3"/>
        <v/>
      </c>
      <c r="J38" s="297"/>
      <c r="K38" s="297">
        <f t="shared" si="13"/>
        <v>0</v>
      </c>
      <c r="L38" s="11" t="s">
        <v>18</v>
      </c>
      <c r="M38" s="16">
        <f t="shared" si="5"/>
        <v>0</v>
      </c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162"/>
      <c r="AA38" s="162"/>
      <c r="AB38" s="12"/>
    </row>
    <row r="39" spans="1:28" s="3" customFormat="1">
      <c r="A39" s="11"/>
      <c r="B39" s="12" t="str">
        <f>IF(A39="","",IFERROR(VLOOKUP(A39,Story!C:D,2,FALSE),""))</f>
        <v/>
      </c>
      <c r="C39" s="13"/>
      <c r="D39" s="11"/>
      <c r="E39" s="12"/>
      <c r="F39" s="13"/>
      <c r="G39" s="11"/>
      <c r="H39" s="14" t="str">
        <f t="shared" si="6"/>
        <v/>
      </c>
      <c r="I39" s="14" t="str">
        <f t="shared" si="3"/>
        <v/>
      </c>
      <c r="J39" s="297"/>
      <c r="K39" s="297">
        <f t="shared" si="13"/>
        <v>0</v>
      </c>
      <c r="L39" s="11" t="s">
        <v>18</v>
      </c>
      <c r="M39" s="16">
        <f t="shared" si="5"/>
        <v>0</v>
      </c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162"/>
      <c r="AA39" s="162"/>
      <c r="AB39" s="12"/>
    </row>
    <row r="40" spans="1:28" s="3" customFormat="1">
      <c r="A40" s="11"/>
      <c r="B40" s="12" t="str">
        <f>IF(A40="","",IFERROR(VLOOKUP(A40,Story!C:D,2,FALSE),""))</f>
        <v/>
      </c>
      <c r="C40" s="13"/>
      <c r="D40" s="11"/>
      <c r="E40" s="12"/>
      <c r="F40" s="13"/>
      <c r="G40" s="11"/>
      <c r="H40" s="14" t="str">
        <f t="shared" si="6"/>
        <v/>
      </c>
      <c r="I40" s="14" t="str">
        <f t="shared" si="3"/>
        <v/>
      </c>
      <c r="J40" s="297"/>
      <c r="K40" s="297">
        <f t="shared" si="13"/>
        <v>0</v>
      </c>
      <c r="L40" s="11" t="s">
        <v>18</v>
      </c>
      <c r="M40" s="16">
        <f t="shared" si="5"/>
        <v>0</v>
      </c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162"/>
      <c r="AA40" s="162"/>
      <c r="AB40" s="12"/>
    </row>
    <row r="41" spans="1:28" s="3" customFormat="1">
      <c r="A41" s="11"/>
      <c r="B41" s="12" t="str">
        <f>IF(A41="","",IFERROR(VLOOKUP(A41,Story!C:D,2,FALSE),""))</f>
        <v/>
      </c>
      <c r="C41" s="13"/>
      <c r="D41" s="11"/>
      <c r="E41" s="12"/>
      <c r="F41" s="13"/>
      <c r="G41" s="11"/>
      <c r="H41" s="14" t="str">
        <f t="shared" si="6"/>
        <v/>
      </c>
      <c r="I41" s="14" t="str">
        <f t="shared" si="3"/>
        <v/>
      </c>
      <c r="J41" s="297"/>
      <c r="K41" s="297">
        <f t="shared" si="13"/>
        <v>0</v>
      </c>
      <c r="L41" s="11" t="s">
        <v>18</v>
      </c>
      <c r="M41" s="16">
        <f t="shared" si="5"/>
        <v>0</v>
      </c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  <c r="Z41" s="162"/>
      <c r="AA41" s="162"/>
      <c r="AB41" s="12"/>
    </row>
    <row r="42" spans="1:28" s="3" customFormat="1">
      <c r="A42" s="11"/>
      <c r="B42" s="12" t="str">
        <f>IF(A42="","",IFERROR(VLOOKUP(A42,Story!C:D,2,FALSE),""))</f>
        <v/>
      </c>
      <c r="C42" s="13"/>
      <c r="D42" s="11"/>
      <c r="E42" s="12"/>
      <c r="F42" s="13"/>
      <c r="G42" s="11"/>
      <c r="H42" s="14" t="str">
        <f t="shared" si="6"/>
        <v/>
      </c>
      <c r="I42" s="14" t="str">
        <f t="shared" si="3"/>
        <v/>
      </c>
      <c r="J42" s="297"/>
      <c r="K42" s="297">
        <f t="shared" si="13"/>
        <v>0</v>
      </c>
      <c r="L42" s="11" t="s">
        <v>18</v>
      </c>
      <c r="M42" s="16">
        <f t="shared" si="5"/>
        <v>0</v>
      </c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  <c r="Z42" s="162"/>
      <c r="AA42" s="162"/>
      <c r="AB42" s="12"/>
    </row>
    <row r="43" spans="1:28" s="3" customFormat="1">
      <c r="A43" s="11"/>
      <c r="B43" s="12" t="str">
        <f>IF(A43="","",IFERROR(VLOOKUP(A43,Story!C:D,2,FALSE),""))</f>
        <v/>
      </c>
      <c r="C43" s="13"/>
      <c r="D43" s="11"/>
      <c r="E43" s="12"/>
      <c r="F43" s="13"/>
      <c r="G43" s="11"/>
      <c r="H43" s="14" t="str">
        <f t="shared" si="6"/>
        <v/>
      </c>
      <c r="I43" s="14" t="str">
        <f t="shared" si="3"/>
        <v/>
      </c>
      <c r="J43" s="297"/>
      <c r="K43" s="297">
        <f t="shared" si="13"/>
        <v>0</v>
      </c>
      <c r="L43" s="11" t="s">
        <v>18</v>
      </c>
      <c r="M43" s="16">
        <f t="shared" si="5"/>
        <v>0</v>
      </c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  <c r="Z43" s="162"/>
      <c r="AA43" s="162"/>
      <c r="AB43" s="12"/>
    </row>
    <row r="44" spans="1:28" s="3" customFormat="1">
      <c r="A44" s="11"/>
      <c r="B44" s="12" t="str">
        <f>IF(A44="","",IFERROR(VLOOKUP(A44,Story!C:D,2,FALSE),""))</f>
        <v/>
      </c>
      <c r="C44" s="13"/>
      <c r="D44" s="11"/>
      <c r="E44" s="12"/>
      <c r="F44" s="13"/>
      <c r="G44" s="11"/>
      <c r="H44" s="14" t="str">
        <f t="shared" si="6"/>
        <v/>
      </c>
      <c r="I44" s="14" t="str">
        <f t="shared" si="3"/>
        <v/>
      </c>
      <c r="J44" s="297"/>
      <c r="K44" s="297">
        <f t="shared" si="13"/>
        <v>0</v>
      </c>
      <c r="L44" s="11" t="s">
        <v>18</v>
      </c>
      <c r="M44" s="16">
        <f t="shared" si="5"/>
        <v>0</v>
      </c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162"/>
      <c r="AA44" s="162"/>
      <c r="AB44" s="12"/>
    </row>
    <row r="45" spans="1:28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6"/>
        <v/>
      </c>
      <c r="I45" s="14" t="str">
        <f t="shared" si="3"/>
        <v/>
      </c>
      <c r="J45" s="297"/>
      <c r="K45" s="297">
        <f t="shared" si="13"/>
        <v>0</v>
      </c>
      <c r="L45" s="11" t="s">
        <v>18</v>
      </c>
      <c r="M45" s="16">
        <f t="shared" si="5"/>
        <v>0</v>
      </c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  <c r="Z45" s="162"/>
      <c r="AA45" s="162"/>
      <c r="AB45" s="12"/>
    </row>
    <row r="46" spans="1:28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6"/>
        <v/>
      </c>
      <c r="I46" s="14" t="str">
        <f t="shared" si="3"/>
        <v/>
      </c>
      <c r="J46" s="297"/>
      <c r="K46" s="297">
        <f t="shared" si="13"/>
        <v>0</v>
      </c>
      <c r="L46" s="11" t="s">
        <v>18</v>
      </c>
      <c r="M46" s="16">
        <f t="shared" si="5"/>
        <v>0</v>
      </c>
      <c r="N46" s="344"/>
      <c r="O46" s="344"/>
      <c r="P46" s="344"/>
      <c r="Q46" s="344"/>
      <c r="R46" s="344"/>
      <c r="S46" s="344"/>
      <c r="T46" s="344"/>
      <c r="U46" s="344"/>
      <c r="V46" s="344"/>
      <c r="W46" s="344"/>
      <c r="X46" s="344"/>
      <c r="Y46" s="344"/>
      <c r="Z46" s="162"/>
      <c r="AA46" s="162"/>
      <c r="AB46" s="12"/>
    </row>
    <row r="47" spans="1:28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6"/>
        <v/>
      </c>
      <c r="I47" s="14" t="str">
        <f t="shared" si="3"/>
        <v/>
      </c>
      <c r="J47" s="297"/>
      <c r="K47" s="297">
        <f t="shared" ref="K47:K72" si="14">SUM(N47:AA47)</f>
        <v>0</v>
      </c>
      <c r="L47" s="11" t="s">
        <v>18</v>
      </c>
      <c r="M47" s="16">
        <f t="shared" si="5"/>
        <v>0</v>
      </c>
      <c r="N47" s="344"/>
      <c r="O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162"/>
      <c r="AA47" s="162"/>
      <c r="AB47" s="12"/>
    </row>
    <row r="48" spans="1:28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6"/>
        <v/>
      </c>
      <c r="I48" s="14" t="str">
        <f t="shared" si="3"/>
        <v/>
      </c>
      <c r="J48" s="297"/>
      <c r="K48" s="297">
        <f t="shared" si="14"/>
        <v>0</v>
      </c>
      <c r="L48" s="11" t="s">
        <v>18</v>
      </c>
      <c r="M48" s="16">
        <f t="shared" si="5"/>
        <v>0</v>
      </c>
      <c r="N48" s="344"/>
      <c r="O48" s="344"/>
      <c r="P48" s="344"/>
      <c r="Q48" s="344"/>
      <c r="R48" s="344"/>
      <c r="S48" s="344"/>
      <c r="T48" s="344"/>
      <c r="U48" s="344"/>
      <c r="V48" s="344"/>
      <c r="W48" s="344"/>
      <c r="X48" s="344"/>
      <c r="Y48" s="344"/>
      <c r="Z48" s="162"/>
      <c r="AA48" s="162"/>
      <c r="AB48" s="12"/>
    </row>
    <row r="49" spans="1:28" s="3" customFormat="1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6"/>
        <v/>
      </c>
      <c r="I49" s="14" t="str">
        <f t="shared" si="3"/>
        <v/>
      </c>
      <c r="J49" s="297"/>
      <c r="K49" s="297">
        <f t="shared" si="14"/>
        <v>0</v>
      </c>
      <c r="L49" s="11" t="s">
        <v>18</v>
      </c>
      <c r="M49" s="16">
        <f t="shared" si="5"/>
        <v>0</v>
      </c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162"/>
      <c r="AA49" s="162"/>
      <c r="AB49" s="12"/>
    </row>
    <row r="50" spans="1:28" s="3" customFormat="1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6"/>
        <v/>
      </c>
      <c r="I50" s="14" t="str">
        <f t="shared" si="3"/>
        <v/>
      </c>
      <c r="J50" s="297"/>
      <c r="K50" s="297">
        <f t="shared" si="14"/>
        <v>0</v>
      </c>
      <c r="L50" s="11" t="s">
        <v>18</v>
      </c>
      <c r="M50" s="16">
        <f t="shared" si="5"/>
        <v>0</v>
      </c>
      <c r="N50" s="344"/>
      <c r="O50" s="344"/>
      <c r="P50" s="344"/>
      <c r="Q50" s="344"/>
      <c r="R50" s="344"/>
      <c r="S50" s="344"/>
      <c r="T50" s="344"/>
      <c r="U50" s="344"/>
      <c r="V50" s="344"/>
      <c r="W50" s="344"/>
      <c r="X50" s="344"/>
      <c r="Y50" s="344"/>
      <c r="Z50" s="162"/>
      <c r="AA50" s="162"/>
      <c r="AB50" s="12"/>
    </row>
    <row r="51" spans="1:28" s="3" customFormat="1">
      <c r="A51" s="24" t="s">
        <v>1100</v>
      </c>
      <c r="B51" s="12" t="str">
        <f>IF(A51="","",IFERROR(VLOOKUP(A51,Story!C:D,2,FALSE),""))</f>
        <v>售后：QxPlugin</v>
      </c>
      <c r="C51" s="13"/>
      <c r="D51" s="11"/>
      <c r="E51" s="12"/>
      <c r="F51" s="13"/>
      <c r="G51" s="11"/>
      <c r="H51" s="14" t="str">
        <f t="shared" si="6"/>
        <v/>
      </c>
      <c r="I51" s="14" t="str">
        <f t="shared" si="3"/>
        <v/>
      </c>
      <c r="J51" s="297"/>
      <c r="K51" s="297">
        <f t="shared" si="14"/>
        <v>0</v>
      </c>
      <c r="L51" s="11" t="s">
        <v>18</v>
      </c>
      <c r="M51" s="16">
        <f t="shared" si="5"/>
        <v>0</v>
      </c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163"/>
      <c r="AA51" s="163"/>
      <c r="AB51" s="12"/>
    </row>
    <row r="52" spans="1:28">
      <c r="A52" s="11"/>
      <c r="B52" s="12" t="str">
        <f>IF(A52="","",IFERROR(VLOOKUP(A52,Story!C:D,2,FALSE),""))</f>
        <v/>
      </c>
      <c r="C52" s="13"/>
      <c r="D52" s="11" t="s">
        <v>1103</v>
      </c>
      <c r="E52" s="56" t="s">
        <v>1105</v>
      </c>
      <c r="F52" s="13" t="s">
        <v>77</v>
      </c>
      <c r="G52" s="11"/>
      <c r="H52" s="14">
        <f t="shared" si="6"/>
        <v>42989</v>
      </c>
      <c r="I52" s="14">
        <f t="shared" si="3"/>
        <v>42989</v>
      </c>
      <c r="J52" s="297"/>
      <c r="K52" s="297">
        <f t="shared" si="14"/>
        <v>40</v>
      </c>
      <c r="L52" s="11" t="s">
        <v>9</v>
      </c>
      <c r="M52" s="16">
        <f t="shared" si="5"/>
        <v>1</v>
      </c>
      <c r="N52" s="344"/>
      <c r="O52" s="344"/>
      <c r="P52" s="344">
        <v>8</v>
      </c>
      <c r="Q52" s="344">
        <v>8</v>
      </c>
      <c r="R52" s="344">
        <v>8</v>
      </c>
      <c r="S52" s="344"/>
      <c r="T52" s="344"/>
      <c r="U52" s="344"/>
      <c r="V52" s="344">
        <v>8</v>
      </c>
      <c r="W52" s="344">
        <v>8</v>
      </c>
      <c r="X52" s="344"/>
      <c r="Y52" s="344"/>
      <c r="Z52" s="162"/>
      <c r="AA52" s="162"/>
      <c r="AB52" s="12"/>
    </row>
    <row r="53" spans="1:28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6"/>
        <v/>
      </c>
      <c r="I53" s="14" t="str">
        <f t="shared" si="3"/>
        <v/>
      </c>
      <c r="J53" s="297"/>
      <c r="K53" s="297">
        <f t="shared" si="14"/>
        <v>0</v>
      </c>
      <c r="L53" s="11" t="s">
        <v>18</v>
      </c>
      <c r="M53" s="16">
        <f t="shared" si="5"/>
        <v>0</v>
      </c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  <c r="Y53" s="344"/>
      <c r="Z53" s="162"/>
      <c r="AA53" s="162"/>
      <c r="AB53" s="12"/>
    </row>
    <row r="54" spans="1:28">
      <c r="A54" s="24" t="s">
        <v>112</v>
      </c>
      <c r="B54" s="12" t="s">
        <v>113</v>
      </c>
      <c r="C54" s="13"/>
      <c r="D54" s="11"/>
      <c r="E54" s="160"/>
      <c r="F54" s="13"/>
      <c r="G54" s="11"/>
      <c r="H54" s="14" t="str">
        <f t="shared" si="6"/>
        <v/>
      </c>
      <c r="I54" s="14" t="str">
        <f t="shared" si="3"/>
        <v/>
      </c>
      <c r="J54" s="297"/>
      <c r="K54" s="297">
        <f t="shared" si="14"/>
        <v>0</v>
      </c>
      <c r="L54" s="11" t="s">
        <v>18</v>
      </c>
      <c r="M54" s="16">
        <f t="shared" si="5"/>
        <v>0</v>
      </c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163"/>
      <c r="AA54" s="163"/>
      <c r="AB54" s="12"/>
    </row>
    <row r="55" spans="1:28">
      <c r="A55" s="11"/>
      <c r="B55" s="12" t="s">
        <v>262</v>
      </c>
      <c r="C55" s="13"/>
      <c r="D55" s="11" t="s">
        <v>301</v>
      </c>
      <c r="E55" s="160" t="s">
        <v>1091</v>
      </c>
      <c r="F55" s="13" t="s">
        <v>82</v>
      </c>
      <c r="G55" s="11"/>
      <c r="H55" s="14">
        <f t="shared" si="6"/>
        <v>42989</v>
      </c>
      <c r="I55" s="14">
        <f t="shared" si="3"/>
        <v>42989</v>
      </c>
      <c r="J55" s="297"/>
      <c r="K55" s="297">
        <f t="shared" si="14"/>
        <v>1</v>
      </c>
      <c r="L55" s="11" t="s">
        <v>18</v>
      </c>
      <c r="M55" s="16">
        <f t="shared" si="5"/>
        <v>0</v>
      </c>
      <c r="N55" s="344"/>
      <c r="O55" s="343">
        <v>1</v>
      </c>
      <c r="P55" s="344"/>
      <c r="Q55" s="344"/>
      <c r="R55" s="344"/>
      <c r="S55" s="344"/>
      <c r="T55" s="344"/>
      <c r="U55" s="344"/>
      <c r="V55" s="344"/>
      <c r="W55" s="344"/>
      <c r="X55" s="344"/>
      <c r="Y55" s="344"/>
      <c r="Z55" s="162"/>
      <c r="AA55" s="162"/>
      <c r="AB55" s="12"/>
    </row>
    <row r="56" spans="1:28">
      <c r="A56" s="24" t="s">
        <v>114</v>
      </c>
      <c r="B56" s="12" t="s">
        <v>115</v>
      </c>
      <c r="C56" s="13"/>
      <c r="D56" s="11"/>
      <c r="E56" s="160"/>
      <c r="F56" s="13"/>
      <c r="G56" s="11"/>
      <c r="H56" s="14" t="str">
        <f t="shared" si="6"/>
        <v/>
      </c>
      <c r="I56" s="14" t="str">
        <f t="shared" si="3"/>
        <v/>
      </c>
      <c r="J56" s="297"/>
      <c r="K56" s="297">
        <f t="shared" si="14"/>
        <v>0</v>
      </c>
      <c r="L56" s="11" t="s">
        <v>18</v>
      </c>
      <c r="M56" s="16">
        <f t="shared" si="5"/>
        <v>0</v>
      </c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163"/>
      <c r="AA56" s="163"/>
      <c r="AB56" s="12"/>
    </row>
    <row r="57" spans="1:28">
      <c r="A57" s="24"/>
      <c r="B57" s="12" t="s">
        <v>262</v>
      </c>
      <c r="C57" s="13"/>
      <c r="D57" s="11" t="s">
        <v>301</v>
      </c>
      <c r="E57" s="160" t="s">
        <v>1051</v>
      </c>
      <c r="F57" s="13" t="s">
        <v>82</v>
      </c>
      <c r="G57" s="11"/>
      <c r="H57" s="14">
        <f t="shared" si="6"/>
        <v>42989</v>
      </c>
      <c r="I57" s="14">
        <f t="shared" si="3"/>
        <v>42989</v>
      </c>
      <c r="J57" s="297"/>
      <c r="K57" s="297">
        <f t="shared" si="14"/>
        <v>0.5</v>
      </c>
      <c r="L57" s="11" t="s">
        <v>18</v>
      </c>
      <c r="M57" s="16">
        <f t="shared" si="5"/>
        <v>0</v>
      </c>
      <c r="N57" s="344"/>
      <c r="O57" s="343">
        <v>0.5</v>
      </c>
      <c r="P57" s="344"/>
      <c r="Q57" s="344"/>
      <c r="R57" s="344"/>
      <c r="S57" s="344"/>
      <c r="T57" s="344"/>
      <c r="U57" s="344"/>
      <c r="V57" s="344"/>
      <c r="W57" s="344"/>
      <c r="X57" s="344"/>
      <c r="Y57" s="344"/>
      <c r="Z57" s="162"/>
      <c r="AA57" s="162"/>
      <c r="AB57" s="12"/>
    </row>
    <row r="58" spans="1:28">
      <c r="A58" s="24" t="s">
        <v>126</v>
      </c>
      <c r="B58" s="12" t="s">
        <v>127</v>
      </c>
      <c r="C58" s="13"/>
      <c r="D58" s="11" t="s">
        <v>127</v>
      </c>
      <c r="E58" s="160" t="s">
        <v>675</v>
      </c>
      <c r="F58" s="13" t="s">
        <v>59</v>
      </c>
      <c r="G58" s="11"/>
      <c r="H58" s="14">
        <f t="shared" si="6"/>
        <v>42989</v>
      </c>
      <c r="I58" s="14">
        <f t="shared" si="3"/>
        <v>42989</v>
      </c>
      <c r="J58" s="297"/>
      <c r="K58" s="297">
        <f t="shared" si="14"/>
        <v>2.5</v>
      </c>
      <c r="L58" s="11" t="s">
        <v>18</v>
      </c>
      <c r="M58" s="16">
        <f t="shared" si="5"/>
        <v>0</v>
      </c>
      <c r="N58" s="346"/>
      <c r="O58" s="346">
        <v>2.5</v>
      </c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163"/>
      <c r="AA58" s="163"/>
      <c r="AB58" s="12"/>
    </row>
    <row r="59" spans="1:28">
      <c r="A59" s="11" t="s">
        <v>622</v>
      </c>
      <c r="B59" s="12" t="s">
        <v>1120</v>
      </c>
      <c r="C59" s="13"/>
      <c r="D59" s="11"/>
      <c r="E59" s="159"/>
      <c r="F59" s="13"/>
      <c r="G59" s="11"/>
      <c r="H59" s="14" t="str">
        <f t="shared" si="6"/>
        <v/>
      </c>
      <c r="I59" s="14" t="str">
        <f t="shared" si="3"/>
        <v/>
      </c>
      <c r="J59" s="297"/>
      <c r="K59" s="297">
        <f t="shared" si="14"/>
        <v>0</v>
      </c>
      <c r="L59" s="11" t="s">
        <v>18</v>
      </c>
      <c r="M59" s="16">
        <f t="shared" si="5"/>
        <v>0</v>
      </c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163"/>
      <c r="AA59" s="163"/>
      <c r="AB59" s="12"/>
    </row>
    <row r="60" spans="1:28">
      <c r="A60" s="11"/>
      <c r="B60" s="12" t="s">
        <v>262</v>
      </c>
      <c r="C60" s="13"/>
      <c r="D60" s="11" t="s">
        <v>301</v>
      </c>
      <c r="E60" s="160" t="s">
        <v>661</v>
      </c>
      <c r="F60" s="13" t="s">
        <v>59</v>
      </c>
      <c r="G60" s="11"/>
      <c r="H60" s="14">
        <f t="shared" si="6"/>
        <v>42989</v>
      </c>
      <c r="I60" s="14">
        <f t="shared" si="3"/>
        <v>42989</v>
      </c>
      <c r="J60" s="297"/>
      <c r="K60" s="297">
        <f t="shared" si="14"/>
        <v>0</v>
      </c>
      <c r="L60" s="11" t="s">
        <v>18</v>
      </c>
      <c r="M60" s="16">
        <f t="shared" si="5"/>
        <v>0</v>
      </c>
      <c r="N60" s="344"/>
      <c r="O60" s="344"/>
      <c r="P60" s="344"/>
      <c r="Q60" s="344"/>
      <c r="R60" s="344"/>
      <c r="S60" s="344"/>
      <c r="T60" s="344"/>
      <c r="U60" s="344"/>
      <c r="V60" s="344"/>
      <c r="W60" s="344"/>
      <c r="X60" s="344"/>
      <c r="Y60" s="344"/>
      <c r="Z60" s="162"/>
      <c r="AA60" s="162"/>
      <c r="AB60" s="12"/>
    </row>
    <row r="61" spans="1:28">
      <c r="A61" s="11"/>
      <c r="B61" s="12" t="s">
        <v>262</v>
      </c>
      <c r="C61" s="13"/>
      <c r="D61" s="11" t="s">
        <v>301</v>
      </c>
      <c r="E61" s="160" t="s">
        <v>661</v>
      </c>
      <c r="F61" s="13" t="s">
        <v>206</v>
      </c>
      <c r="G61" s="11"/>
      <c r="H61" s="14">
        <f t="shared" si="6"/>
        <v>42989</v>
      </c>
      <c r="I61" s="14">
        <f t="shared" si="3"/>
        <v>42989</v>
      </c>
      <c r="J61" s="297"/>
      <c r="K61" s="297">
        <f t="shared" si="14"/>
        <v>0</v>
      </c>
      <c r="L61" s="11" t="s">
        <v>18</v>
      </c>
      <c r="M61" s="16">
        <f t="shared" si="5"/>
        <v>0</v>
      </c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162"/>
      <c r="AA61" s="162"/>
      <c r="AB61" s="12"/>
    </row>
    <row r="62" spans="1:28">
      <c r="A62" s="11"/>
      <c r="B62" s="12" t="s">
        <v>262</v>
      </c>
      <c r="C62" s="13"/>
      <c r="D62" s="24" t="s">
        <v>269</v>
      </c>
      <c r="E62" s="160" t="s">
        <v>340</v>
      </c>
      <c r="F62" s="13" t="s">
        <v>59</v>
      </c>
      <c r="G62" s="11"/>
      <c r="H62" s="14">
        <f t="shared" si="6"/>
        <v>42989</v>
      </c>
      <c r="I62" s="14">
        <f t="shared" si="3"/>
        <v>42989</v>
      </c>
      <c r="J62" s="297"/>
      <c r="K62" s="297">
        <f t="shared" si="14"/>
        <v>3</v>
      </c>
      <c r="L62" s="11" t="s">
        <v>16</v>
      </c>
      <c r="M62" s="16">
        <f t="shared" si="5"/>
        <v>0.1</v>
      </c>
      <c r="N62" s="344"/>
      <c r="O62" s="344"/>
      <c r="P62" s="344"/>
      <c r="Q62" s="344"/>
      <c r="R62" s="343">
        <v>1</v>
      </c>
      <c r="S62" s="344"/>
      <c r="T62" s="344"/>
      <c r="U62" s="344"/>
      <c r="V62" s="344"/>
      <c r="W62" s="344"/>
      <c r="X62" s="344">
        <v>2</v>
      </c>
      <c r="Y62" s="343"/>
      <c r="Z62" s="162"/>
      <c r="AA62" s="162"/>
      <c r="AB62" s="12"/>
    </row>
    <row r="63" spans="1:28">
      <c r="A63" s="11"/>
      <c r="B63" s="12" t="s">
        <v>262</v>
      </c>
      <c r="C63" s="13"/>
      <c r="D63" s="24" t="s">
        <v>269</v>
      </c>
      <c r="E63" s="160" t="s">
        <v>340</v>
      </c>
      <c r="F63" s="13" t="s">
        <v>77</v>
      </c>
      <c r="G63" s="11"/>
      <c r="H63" s="14">
        <f t="shared" si="6"/>
        <v>42989</v>
      </c>
      <c r="I63" s="14">
        <f t="shared" si="3"/>
        <v>42989</v>
      </c>
      <c r="J63" s="297"/>
      <c r="K63" s="297">
        <f t="shared" si="14"/>
        <v>0</v>
      </c>
      <c r="L63" s="11" t="s">
        <v>18</v>
      </c>
      <c r="M63" s="16">
        <f t="shared" si="5"/>
        <v>0</v>
      </c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162"/>
      <c r="AA63" s="162"/>
      <c r="AB63" s="12"/>
    </row>
    <row r="64" spans="1:28">
      <c r="A64" s="11"/>
      <c r="B64" s="12" t="s">
        <v>262</v>
      </c>
      <c r="C64" s="13"/>
      <c r="D64" s="24" t="s">
        <v>235</v>
      </c>
      <c r="E64" s="160" t="s">
        <v>865</v>
      </c>
      <c r="F64" s="13" t="s">
        <v>59</v>
      </c>
      <c r="G64" s="11"/>
      <c r="H64" s="14">
        <f t="shared" si="6"/>
        <v>42989</v>
      </c>
      <c r="I64" s="14">
        <f t="shared" si="3"/>
        <v>42989</v>
      </c>
      <c r="J64" s="297"/>
      <c r="K64" s="297">
        <f t="shared" si="14"/>
        <v>0</v>
      </c>
      <c r="L64" s="11" t="s">
        <v>18</v>
      </c>
      <c r="M64" s="16">
        <f t="shared" si="5"/>
        <v>0</v>
      </c>
      <c r="N64" s="344"/>
      <c r="O64" s="344"/>
      <c r="P64" s="344"/>
      <c r="Q64" s="344"/>
      <c r="R64" s="344"/>
      <c r="S64" s="344"/>
      <c r="T64" s="344"/>
      <c r="U64" s="344"/>
      <c r="V64" s="344"/>
      <c r="W64" s="344"/>
      <c r="X64" s="344"/>
      <c r="Y64" s="344"/>
      <c r="Z64" s="162"/>
      <c r="AA64" s="162"/>
      <c r="AB64" s="12"/>
    </row>
    <row r="65" spans="1:28">
      <c r="A65" s="11"/>
      <c r="B65" s="12" t="s">
        <v>262</v>
      </c>
      <c r="C65" s="13"/>
      <c r="D65" s="24" t="s">
        <v>235</v>
      </c>
      <c r="E65" s="160" t="s">
        <v>1053</v>
      </c>
      <c r="F65" s="13" t="s">
        <v>59</v>
      </c>
      <c r="G65" s="11"/>
      <c r="H65" s="14">
        <f t="shared" si="6"/>
        <v>42989</v>
      </c>
      <c r="I65" s="14">
        <f t="shared" si="3"/>
        <v>42989</v>
      </c>
      <c r="J65" s="297"/>
      <c r="K65" s="297">
        <f t="shared" si="14"/>
        <v>2</v>
      </c>
      <c r="L65" s="11" t="s">
        <v>16</v>
      </c>
      <c r="M65" s="16">
        <f t="shared" si="5"/>
        <v>0.1</v>
      </c>
      <c r="N65" s="344"/>
      <c r="O65" s="344"/>
      <c r="P65" s="344"/>
      <c r="Q65" s="344"/>
      <c r="R65" s="344"/>
      <c r="S65" s="344"/>
      <c r="T65" s="344"/>
      <c r="U65" s="344">
        <v>1</v>
      </c>
      <c r="V65" s="344"/>
      <c r="W65" s="344">
        <v>1</v>
      </c>
      <c r="X65" s="344"/>
      <c r="Y65" s="344"/>
      <c r="Z65" s="162"/>
      <c r="AA65" s="162"/>
      <c r="AB65" s="12"/>
    </row>
    <row r="66" spans="1:28">
      <c r="A66" s="11"/>
      <c r="B66" s="12"/>
      <c r="C66" s="13"/>
      <c r="D66" s="24" t="s">
        <v>127</v>
      </c>
      <c r="E66" s="160" t="s">
        <v>1054</v>
      </c>
      <c r="F66" s="13" t="s">
        <v>59</v>
      </c>
      <c r="G66" s="11"/>
      <c r="H66" s="14">
        <f t="shared" si="6"/>
        <v>42989</v>
      </c>
      <c r="I66" s="14">
        <f t="shared" si="3"/>
        <v>42989</v>
      </c>
      <c r="J66" s="297"/>
      <c r="K66" s="297">
        <f t="shared" si="14"/>
        <v>0</v>
      </c>
      <c r="L66" s="11" t="s">
        <v>18</v>
      </c>
      <c r="M66" s="16">
        <f>IF(L66="未开始",0,IF(L66="已完成",1, 0.1))</f>
        <v>0</v>
      </c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164"/>
      <c r="AA66" s="164"/>
      <c r="AB66" s="12"/>
    </row>
    <row r="67" spans="1:28">
      <c r="A67" s="11"/>
      <c r="B67" s="12" t="s">
        <v>262</v>
      </c>
      <c r="C67" s="13"/>
      <c r="D67" s="24" t="s">
        <v>868</v>
      </c>
      <c r="E67" s="160" t="s">
        <v>1055</v>
      </c>
      <c r="F67" s="13" t="s">
        <v>59</v>
      </c>
      <c r="G67" s="11"/>
      <c r="H67" s="14">
        <f t="shared" si="6"/>
        <v>42989</v>
      </c>
      <c r="I67" s="14">
        <f t="shared" si="3"/>
        <v>42989</v>
      </c>
      <c r="J67" s="297"/>
      <c r="K67" s="297">
        <f t="shared" si="14"/>
        <v>0</v>
      </c>
      <c r="L67" s="11" t="s">
        <v>18</v>
      </c>
      <c r="M67" s="16">
        <f t="shared" ref="M67:M89" si="15">IF(L67="未开始",0,IF(L67="已完成",1, 0.1))</f>
        <v>0</v>
      </c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  <c r="Z67" s="162"/>
      <c r="AA67" s="162"/>
      <c r="AB67" s="12"/>
    </row>
    <row r="68" spans="1:28">
      <c r="A68" s="11"/>
      <c r="B68" s="12" t="s">
        <v>262</v>
      </c>
      <c r="C68" s="13"/>
      <c r="D68" s="24" t="s">
        <v>192</v>
      </c>
      <c r="E68" s="160" t="s">
        <v>988</v>
      </c>
      <c r="F68" s="13" t="s">
        <v>59</v>
      </c>
      <c r="G68" s="11"/>
      <c r="H68" s="14">
        <f t="shared" si="6"/>
        <v>42989</v>
      </c>
      <c r="I68" s="14">
        <f t="shared" si="3"/>
        <v>42989</v>
      </c>
      <c r="J68" s="297"/>
      <c r="K68" s="297">
        <f t="shared" si="14"/>
        <v>1</v>
      </c>
      <c r="L68" s="11" t="s">
        <v>18</v>
      </c>
      <c r="M68" s="16">
        <f t="shared" si="15"/>
        <v>0</v>
      </c>
      <c r="N68" s="344"/>
      <c r="O68" s="344"/>
      <c r="P68" s="343">
        <v>1</v>
      </c>
      <c r="Q68" s="344"/>
      <c r="R68" s="344"/>
      <c r="S68" s="344"/>
      <c r="T68" s="344"/>
      <c r="U68" s="344"/>
      <c r="V68" s="344"/>
      <c r="W68" s="344"/>
      <c r="X68" s="344"/>
      <c r="Y68" s="344"/>
      <c r="Z68" s="162"/>
      <c r="AA68" s="162"/>
      <c r="AB68" s="12"/>
    </row>
    <row r="69" spans="1:28">
      <c r="A69" s="11"/>
      <c r="B69" s="12" t="s">
        <v>262</v>
      </c>
      <c r="C69" s="13"/>
      <c r="D69" s="24" t="s">
        <v>192</v>
      </c>
      <c r="E69" s="160" t="s">
        <v>988</v>
      </c>
      <c r="F69" s="13" t="s">
        <v>77</v>
      </c>
      <c r="G69" s="11"/>
      <c r="H69" s="14">
        <f t="shared" si="6"/>
        <v>42989</v>
      </c>
      <c r="I69" s="14">
        <f t="shared" si="3"/>
        <v>42989</v>
      </c>
      <c r="J69" s="297"/>
      <c r="K69" s="297">
        <f t="shared" si="14"/>
        <v>1</v>
      </c>
      <c r="L69" s="11" t="s">
        <v>18</v>
      </c>
      <c r="M69" s="16">
        <f t="shared" si="15"/>
        <v>0</v>
      </c>
      <c r="N69" s="344"/>
      <c r="O69" s="344"/>
      <c r="P69" s="343">
        <v>1</v>
      </c>
      <c r="Q69" s="344"/>
      <c r="R69" s="344"/>
      <c r="S69" s="344"/>
      <c r="T69" s="344"/>
      <c r="U69" s="344"/>
      <c r="V69" s="344"/>
      <c r="W69" s="344"/>
      <c r="X69" s="344"/>
      <c r="Y69" s="344"/>
      <c r="Z69" s="162"/>
      <c r="AA69" s="162"/>
      <c r="AB69" s="12"/>
    </row>
    <row r="70" spans="1:28">
      <c r="A70" s="11"/>
      <c r="B70" s="12" t="s">
        <v>262</v>
      </c>
      <c r="C70" s="13"/>
      <c r="D70" s="24" t="s">
        <v>192</v>
      </c>
      <c r="E70" s="160" t="s">
        <v>988</v>
      </c>
      <c r="F70" s="13" t="s">
        <v>30</v>
      </c>
      <c r="G70" s="11"/>
      <c r="H70" s="14">
        <f t="shared" si="6"/>
        <v>42989</v>
      </c>
      <c r="I70" s="14">
        <f t="shared" si="3"/>
        <v>42989</v>
      </c>
      <c r="J70" s="297"/>
      <c r="K70" s="297">
        <f t="shared" si="14"/>
        <v>1</v>
      </c>
      <c r="L70" s="11" t="s">
        <v>18</v>
      </c>
      <c r="M70" s="16">
        <f t="shared" si="15"/>
        <v>0</v>
      </c>
      <c r="N70" s="344"/>
      <c r="O70" s="344"/>
      <c r="P70" s="343">
        <v>1</v>
      </c>
      <c r="Q70" s="344"/>
      <c r="R70" s="344"/>
      <c r="S70" s="344"/>
      <c r="T70" s="344"/>
      <c r="U70" s="344"/>
      <c r="V70" s="344"/>
      <c r="W70" s="344"/>
      <c r="X70" s="344"/>
      <c r="Y70" s="344"/>
      <c r="Z70" s="162"/>
      <c r="AA70" s="162"/>
      <c r="AB70" s="12"/>
    </row>
    <row r="71" spans="1:28">
      <c r="A71" s="11"/>
      <c r="B71" s="12" t="s">
        <v>262</v>
      </c>
      <c r="C71" s="13"/>
      <c r="D71" s="24" t="s">
        <v>192</v>
      </c>
      <c r="E71" s="160" t="s">
        <v>988</v>
      </c>
      <c r="F71" s="13" t="s">
        <v>206</v>
      </c>
      <c r="G71" s="11"/>
      <c r="H71" s="14">
        <f t="shared" si="6"/>
        <v>42989</v>
      </c>
      <c r="I71" s="14">
        <f t="shared" si="3"/>
        <v>42989</v>
      </c>
      <c r="J71" s="297"/>
      <c r="K71" s="297">
        <f t="shared" si="14"/>
        <v>1</v>
      </c>
      <c r="L71" s="11" t="s">
        <v>18</v>
      </c>
      <c r="M71" s="16">
        <f t="shared" si="15"/>
        <v>0</v>
      </c>
      <c r="N71" s="344"/>
      <c r="O71" s="344"/>
      <c r="P71" s="343">
        <v>1</v>
      </c>
      <c r="Q71" s="344"/>
      <c r="R71" s="344"/>
      <c r="S71" s="344"/>
      <c r="T71" s="344"/>
      <c r="U71" s="344"/>
      <c r="V71" s="344"/>
      <c r="W71" s="344"/>
      <c r="X71" s="344"/>
      <c r="Y71" s="344"/>
      <c r="Z71" s="162"/>
      <c r="AA71" s="162"/>
      <c r="AB71" s="12"/>
    </row>
    <row r="72" spans="1:28">
      <c r="A72" s="11"/>
      <c r="B72" s="12"/>
      <c r="C72" s="13"/>
      <c r="D72" s="11" t="s">
        <v>868</v>
      </c>
      <c r="E72" s="56" t="s">
        <v>1092</v>
      </c>
      <c r="F72" s="13" t="s">
        <v>59</v>
      </c>
      <c r="G72" s="11"/>
      <c r="H72" s="14">
        <f t="shared" ref="H72:H73" si="16">IF(E72="","",$H$1)</f>
        <v>42989</v>
      </c>
      <c r="I72" s="14">
        <f t="shared" ref="I72:I73" si="17">IF(E72="","",IF(H72+J72/8&gt;$I$1,$I$1,H72+J72/8))</f>
        <v>42989</v>
      </c>
      <c r="J72" s="297"/>
      <c r="K72" s="297">
        <f t="shared" si="14"/>
        <v>11</v>
      </c>
      <c r="L72" s="11" t="s">
        <v>9</v>
      </c>
      <c r="M72" s="16">
        <f t="shared" ref="M72" si="18">IF(L72="未开始",0,IF(L72="已完成",1, 0.1))</f>
        <v>1</v>
      </c>
      <c r="N72" s="344"/>
      <c r="O72" s="343">
        <v>4</v>
      </c>
      <c r="P72" s="343">
        <v>7</v>
      </c>
      <c r="Q72" s="344"/>
      <c r="R72" s="344"/>
      <c r="S72" s="344"/>
      <c r="T72" s="344"/>
      <c r="U72" s="344"/>
      <c r="V72" s="344"/>
      <c r="W72" s="344"/>
      <c r="X72" s="344"/>
      <c r="Y72" s="344"/>
      <c r="Z72" s="162"/>
      <c r="AA72" s="162"/>
      <c r="AB72" s="12"/>
    </row>
    <row r="73" spans="1:28">
      <c r="A73" s="11"/>
      <c r="B73" s="12"/>
      <c r="C73" s="13"/>
      <c r="D73" s="173" t="s">
        <v>192</v>
      </c>
      <c r="E73" s="174" t="s">
        <v>1128</v>
      </c>
      <c r="F73" s="175" t="s">
        <v>233</v>
      </c>
      <c r="G73" s="11"/>
      <c r="H73" s="14">
        <f t="shared" si="16"/>
        <v>42989</v>
      </c>
      <c r="I73" s="14">
        <f t="shared" si="17"/>
        <v>42989</v>
      </c>
      <c r="J73" s="297"/>
      <c r="K73" s="297"/>
      <c r="L73" s="11"/>
      <c r="M73" s="16"/>
      <c r="N73" s="344"/>
      <c r="O73" s="344"/>
      <c r="P73" s="344"/>
      <c r="Q73" s="344"/>
      <c r="R73" s="344"/>
      <c r="S73" s="344"/>
      <c r="T73" s="344"/>
      <c r="U73" s="344"/>
      <c r="V73" s="344"/>
      <c r="W73" s="344">
        <v>1</v>
      </c>
      <c r="X73" s="344"/>
      <c r="Y73" s="344"/>
      <c r="Z73" s="162"/>
      <c r="AA73" s="162"/>
      <c r="AB73" s="12"/>
    </row>
    <row r="74" spans="1:28">
      <c r="A74" s="11"/>
      <c r="B74" s="12"/>
      <c r="C74" s="13"/>
      <c r="D74" s="173" t="s">
        <v>192</v>
      </c>
      <c r="E74" s="174" t="s">
        <v>1127</v>
      </c>
      <c r="F74" s="175" t="s">
        <v>768</v>
      </c>
      <c r="G74" s="11"/>
      <c r="H74" s="14">
        <f t="shared" ref="H74" si="19">IF(E74="","",$H$1)</f>
        <v>42989</v>
      </c>
      <c r="I74" s="14">
        <f t="shared" ref="I74" si="20">IF(E74="","",IF(H74+J74/8&gt;$I$1,$I$1,H74+J74/8))</f>
        <v>42989</v>
      </c>
      <c r="J74" s="297"/>
      <c r="K74" s="297"/>
      <c r="L74" s="11"/>
      <c r="M74" s="16"/>
      <c r="N74" s="344"/>
      <c r="O74" s="344"/>
      <c r="P74" s="344"/>
      <c r="Q74" s="344"/>
      <c r="R74" s="344"/>
      <c r="S74" s="344"/>
      <c r="T74" s="344"/>
      <c r="U74" s="344"/>
      <c r="V74" s="344"/>
      <c r="W74" s="344">
        <v>1</v>
      </c>
      <c r="X74" s="344"/>
      <c r="Y74" s="344"/>
      <c r="Z74" s="162"/>
      <c r="AA74" s="162"/>
      <c r="AB74" s="12"/>
    </row>
    <row r="75" spans="1:28">
      <c r="A75" s="11"/>
      <c r="B75" s="12" t="str">
        <f>IF(A75="","",IFERROR(VLOOKUP(A75,Story!C:D,2,FALSE),""))</f>
        <v/>
      </c>
      <c r="C75" s="13"/>
      <c r="D75" s="165" t="s">
        <v>204</v>
      </c>
      <c r="E75" s="166" t="s">
        <v>1116</v>
      </c>
      <c r="F75" s="167" t="s">
        <v>233</v>
      </c>
      <c r="G75" s="11"/>
      <c r="H75" s="14">
        <f t="shared" si="6"/>
        <v>42989</v>
      </c>
      <c r="I75" s="14">
        <f t="shared" si="3"/>
        <v>42989</v>
      </c>
      <c r="J75" s="297"/>
      <c r="K75" s="297">
        <f>SUM(N75:AA75)</f>
        <v>30</v>
      </c>
      <c r="L75" s="11" t="s">
        <v>9</v>
      </c>
      <c r="M75" s="16">
        <f t="shared" si="15"/>
        <v>1</v>
      </c>
      <c r="N75" s="344"/>
      <c r="O75" s="344"/>
      <c r="P75" s="343">
        <v>6</v>
      </c>
      <c r="Q75" s="343">
        <v>6</v>
      </c>
      <c r="R75" s="344"/>
      <c r="S75" s="344"/>
      <c r="T75" s="344"/>
      <c r="U75" s="344">
        <v>6</v>
      </c>
      <c r="V75" s="344">
        <v>6</v>
      </c>
      <c r="W75" s="344">
        <v>6</v>
      </c>
      <c r="X75" s="344"/>
      <c r="Y75" s="344"/>
      <c r="Z75" s="162"/>
      <c r="AA75" s="162"/>
      <c r="AB75" s="12"/>
    </row>
    <row r="76" spans="1:28">
      <c r="A76" s="11"/>
      <c r="B76" s="12" t="str">
        <f>IF(A76="","",IFERROR(VLOOKUP(A76,Story!C:D,2,FALSE),""))</f>
        <v/>
      </c>
      <c r="C76" s="13"/>
      <c r="D76" s="165" t="s">
        <v>235</v>
      </c>
      <c r="E76" s="166" t="s">
        <v>1183</v>
      </c>
      <c r="F76" s="167" t="s">
        <v>768</v>
      </c>
      <c r="G76" s="11"/>
      <c r="H76" s="14">
        <f t="shared" si="6"/>
        <v>42989</v>
      </c>
      <c r="I76" s="14">
        <f t="shared" si="3"/>
        <v>42989</v>
      </c>
      <c r="J76" s="297"/>
      <c r="K76" s="297">
        <f>SUM(N76:AA76)</f>
        <v>29</v>
      </c>
      <c r="L76" s="11" t="s">
        <v>18</v>
      </c>
      <c r="M76" s="16">
        <f t="shared" si="15"/>
        <v>0</v>
      </c>
      <c r="N76" s="344"/>
      <c r="O76" s="344"/>
      <c r="P76" s="343">
        <v>4</v>
      </c>
      <c r="Q76" s="343">
        <v>4</v>
      </c>
      <c r="R76" s="343">
        <v>4</v>
      </c>
      <c r="S76" s="344"/>
      <c r="T76" s="344"/>
      <c r="U76" s="344">
        <v>5</v>
      </c>
      <c r="V76" s="344">
        <v>4</v>
      </c>
      <c r="W76" s="344"/>
      <c r="X76" s="344">
        <v>6</v>
      </c>
      <c r="Y76" s="343">
        <v>2</v>
      </c>
      <c r="Z76" s="162"/>
      <c r="AA76" s="162"/>
      <c r="AB76" s="12"/>
    </row>
    <row r="77" spans="1:28">
      <c r="A77" s="11"/>
      <c r="B77" s="12"/>
      <c r="C77" s="13"/>
      <c r="D77" s="165" t="s">
        <v>235</v>
      </c>
      <c r="E77" s="166" t="s">
        <v>1129</v>
      </c>
      <c r="F77" s="167" t="s">
        <v>768</v>
      </c>
      <c r="G77" s="11"/>
      <c r="H77" s="14">
        <f t="shared" ref="H77:H88" si="21">IF(E77="","",$H$1)</f>
        <v>42989</v>
      </c>
      <c r="I77" s="14">
        <f t="shared" ref="I77:I88" si="22">IF(E77="","",IF(H77+J77/8&gt;$I$1,$I$1,H77+J77/8))</f>
        <v>42989</v>
      </c>
      <c r="J77" s="297"/>
      <c r="K77" s="297">
        <f>SUM(N77:AA77)</f>
        <v>11</v>
      </c>
      <c r="L77" s="11" t="s">
        <v>18</v>
      </c>
      <c r="M77" s="16">
        <f t="shared" ref="M77" si="23">IF(L77="未开始",0,IF(L77="已完成",1, 0.1))</f>
        <v>0</v>
      </c>
      <c r="N77" s="344"/>
      <c r="O77" s="344"/>
      <c r="P77" s="343"/>
      <c r="Q77" s="343"/>
      <c r="R77" s="343"/>
      <c r="S77" s="344"/>
      <c r="T77" s="344"/>
      <c r="U77" s="344"/>
      <c r="V77" s="344">
        <v>4</v>
      </c>
      <c r="W77" s="344">
        <v>7</v>
      </c>
      <c r="X77" s="344"/>
      <c r="Y77" s="343"/>
      <c r="Z77" s="162"/>
      <c r="AA77" s="162"/>
      <c r="AB77" s="12"/>
    </row>
    <row r="78" spans="1:28">
      <c r="A78" s="11"/>
      <c r="B78" s="12"/>
      <c r="C78" s="13"/>
      <c r="D78" s="165" t="s">
        <v>216</v>
      </c>
      <c r="E78" s="166" t="s">
        <v>1135</v>
      </c>
      <c r="F78" s="167" t="s">
        <v>768</v>
      </c>
      <c r="G78" s="11"/>
      <c r="H78" s="14">
        <f t="shared" si="21"/>
        <v>42989</v>
      </c>
      <c r="I78" s="14">
        <f t="shared" si="22"/>
        <v>42989</v>
      </c>
      <c r="J78" s="297"/>
      <c r="K78" s="297"/>
      <c r="L78" s="11"/>
      <c r="M78" s="16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3">
        <v>6</v>
      </c>
      <c r="Z78" s="162"/>
      <c r="AA78" s="162"/>
      <c r="AB78" s="12"/>
    </row>
    <row r="79" spans="1:28">
      <c r="A79" s="11"/>
      <c r="B79" s="12"/>
      <c r="C79" s="13"/>
      <c r="D79" s="165" t="s">
        <v>216</v>
      </c>
      <c r="E79" s="166" t="s">
        <v>1134</v>
      </c>
      <c r="F79" s="167" t="s">
        <v>233</v>
      </c>
      <c r="G79" s="11"/>
      <c r="H79" s="14">
        <f t="shared" si="21"/>
        <v>42989</v>
      </c>
      <c r="I79" s="14">
        <f t="shared" si="22"/>
        <v>42989</v>
      </c>
      <c r="J79" s="297"/>
      <c r="K79" s="297"/>
      <c r="L79" s="11"/>
      <c r="M79" s="16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>
        <v>8</v>
      </c>
      <c r="Y79" s="343">
        <v>8</v>
      </c>
      <c r="Z79" s="162"/>
      <c r="AA79" s="162"/>
      <c r="AB79" s="12"/>
    </row>
    <row r="80" spans="1:28">
      <c r="A80" s="11"/>
      <c r="B80" s="12"/>
      <c r="C80" s="13"/>
      <c r="D80" s="165" t="s">
        <v>216</v>
      </c>
      <c r="E80" s="166" t="s">
        <v>1133</v>
      </c>
      <c r="F80" s="167" t="s">
        <v>59</v>
      </c>
      <c r="G80" s="11"/>
      <c r="H80" s="14">
        <f t="shared" si="21"/>
        <v>42989</v>
      </c>
      <c r="I80" s="14">
        <f t="shared" si="22"/>
        <v>42989</v>
      </c>
      <c r="J80" s="297"/>
      <c r="K80" s="297">
        <f>SUM(N80:AA80)</f>
        <v>9</v>
      </c>
      <c r="L80" s="11" t="s">
        <v>9</v>
      </c>
      <c r="M80" s="16">
        <f t="shared" ref="M80" si="24">IF(L80="未开始",0,IF(L80="已完成",1, 0.1))</f>
        <v>1</v>
      </c>
      <c r="N80" s="344"/>
      <c r="O80" s="344"/>
      <c r="P80" s="344"/>
      <c r="Q80" s="344"/>
      <c r="R80" s="344"/>
      <c r="S80" s="344"/>
      <c r="T80" s="344"/>
      <c r="U80" s="344"/>
      <c r="V80" s="344"/>
      <c r="W80" s="344">
        <v>4</v>
      </c>
      <c r="X80" s="344">
        <v>5</v>
      </c>
      <c r="Y80" s="344"/>
      <c r="Z80" s="162"/>
      <c r="AA80" s="162"/>
      <c r="AB80" s="12"/>
    </row>
    <row r="81" spans="1:28">
      <c r="A81" s="11"/>
      <c r="B81" s="12"/>
      <c r="C81" s="13"/>
      <c r="D81" s="165" t="s">
        <v>216</v>
      </c>
      <c r="E81" s="166" t="s">
        <v>1140</v>
      </c>
      <c r="F81" s="167" t="s">
        <v>1139</v>
      </c>
      <c r="G81" s="11"/>
      <c r="H81" s="14">
        <f t="shared" si="21"/>
        <v>42989</v>
      </c>
      <c r="I81" s="14">
        <f t="shared" si="22"/>
        <v>42989</v>
      </c>
      <c r="J81" s="297"/>
      <c r="K81" s="297"/>
      <c r="L81" s="11"/>
      <c r="M81" s="16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162"/>
      <c r="AA81" s="162"/>
      <c r="AB81" s="12"/>
    </row>
    <row r="82" spans="1:28">
      <c r="A82" s="11"/>
      <c r="B82" s="12"/>
      <c r="C82" s="13"/>
      <c r="D82" s="165" t="s">
        <v>216</v>
      </c>
      <c r="E82" s="166" t="s">
        <v>1141</v>
      </c>
      <c r="F82" s="167" t="s">
        <v>206</v>
      </c>
      <c r="G82" s="11"/>
      <c r="H82" s="14"/>
      <c r="I82" s="14"/>
      <c r="J82" s="297"/>
      <c r="K82" s="297"/>
      <c r="L82" s="11"/>
      <c r="M82" s="16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162"/>
      <c r="AA82" s="162"/>
      <c r="AB82" s="12"/>
    </row>
    <row r="83" spans="1:28">
      <c r="A83" s="11"/>
      <c r="B83" s="12"/>
      <c r="C83" s="13"/>
      <c r="D83" s="165" t="s">
        <v>301</v>
      </c>
      <c r="E83" s="166" t="s">
        <v>1138</v>
      </c>
      <c r="F83" s="167" t="s">
        <v>59</v>
      </c>
      <c r="G83" s="11"/>
      <c r="H83" s="14">
        <f t="shared" si="21"/>
        <v>42989</v>
      </c>
      <c r="I83" s="14">
        <f t="shared" si="22"/>
        <v>42989</v>
      </c>
      <c r="J83" s="297"/>
      <c r="K83" s="297"/>
      <c r="L83" s="11"/>
      <c r="M83" s="16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3">
        <v>2</v>
      </c>
      <c r="Z83" s="162"/>
      <c r="AA83" s="162"/>
      <c r="AB83" s="12"/>
    </row>
    <row r="84" spans="1:28">
      <c r="A84" s="11"/>
      <c r="B84" s="12"/>
      <c r="C84" s="13"/>
      <c r="D84" s="165" t="s">
        <v>1114</v>
      </c>
      <c r="E84" s="166" t="s">
        <v>1137</v>
      </c>
      <c r="F84" s="167" t="s">
        <v>1168</v>
      </c>
      <c r="G84" s="11"/>
      <c r="H84" s="14"/>
      <c r="I84" s="14"/>
      <c r="J84" s="297"/>
      <c r="K84" s="297"/>
      <c r="L84" s="11"/>
      <c r="M84" s="16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3">
        <v>4</v>
      </c>
      <c r="Z84" s="162"/>
      <c r="AA84" s="162"/>
      <c r="AB84" s="12"/>
    </row>
    <row r="85" spans="1:28">
      <c r="A85" s="11"/>
      <c r="B85" s="12"/>
      <c r="C85" s="13"/>
      <c r="D85" s="165" t="s">
        <v>1114</v>
      </c>
      <c r="E85" s="166" t="s">
        <v>1115</v>
      </c>
      <c r="F85" s="167" t="s">
        <v>30</v>
      </c>
      <c r="G85" s="11"/>
      <c r="H85" s="14"/>
      <c r="I85" s="14"/>
      <c r="J85" s="297"/>
      <c r="K85" s="297"/>
      <c r="L85" s="11"/>
      <c r="M85" s="16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3">
        <v>2</v>
      </c>
      <c r="Z85" s="162"/>
      <c r="AA85" s="162"/>
      <c r="AB85" s="12"/>
    </row>
    <row r="86" spans="1:28">
      <c r="A86" s="11"/>
      <c r="B86" s="12"/>
      <c r="C86" s="13"/>
      <c r="D86" s="165" t="s">
        <v>1114</v>
      </c>
      <c r="E86" s="166" t="s">
        <v>1137</v>
      </c>
      <c r="F86" s="167" t="s">
        <v>1166</v>
      </c>
      <c r="G86" s="11"/>
      <c r="H86" s="14"/>
      <c r="I86" s="14"/>
      <c r="J86" s="297"/>
      <c r="K86" s="297"/>
      <c r="L86" s="11"/>
      <c r="M86" s="16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3">
        <v>4</v>
      </c>
      <c r="Z86" s="162"/>
      <c r="AA86" s="162"/>
      <c r="AB86" s="12"/>
    </row>
    <row r="87" spans="1:28">
      <c r="A87" s="11"/>
      <c r="B87" s="12"/>
      <c r="C87" s="13"/>
      <c r="D87" s="165" t="s">
        <v>1114</v>
      </c>
      <c r="E87" s="166" t="s">
        <v>1115</v>
      </c>
      <c r="F87" s="167" t="s">
        <v>1166</v>
      </c>
      <c r="G87" s="11"/>
      <c r="H87" s="14"/>
      <c r="I87" s="14"/>
      <c r="J87" s="297"/>
      <c r="K87" s="297"/>
      <c r="L87" s="11"/>
      <c r="M87" s="16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3">
        <v>2</v>
      </c>
      <c r="Z87" s="162"/>
      <c r="AA87" s="162"/>
      <c r="AB87" s="12"/>
    </row>
    <row r="88" spans="1:28">
      <c r="A88" s="11"/>
      <c r="B88" s="12"/>
      <c r="C88" s="13"/>
      <c r="D88" s="165" t="s">
        <v>1114</v>
      </c>
      <c r="E88" s="166" t="s">
        <v>1137</v>
      </c>
      <c r="F88" s="167" t="s">
        <v>1167</v>
      </c>
      <c r="G88" s="11"/>
      <c r="H88" s="14">
        <f t="shared" si="21"/>
        <v>42989</v>
      </c>
      <c r="I88" s="14">
        <f t="shared" si="22"/>
        <v>42989</v>
      </c>
      <c r="J88" s="297"/>
      <c r="K88" s="297"/>
      <c r="L88" s="11"/>
      <c r="M88" s="16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3">
        <v>4</v>
      </c>
      <c r="Z88" s="162"/>
      <c r="AA88" s="162"/>
      <c r="AB88" s="12"/>
    </row>
    <row r="89" spans="1:28">
      <c r="A89" s="11"/>
      <c r="B89" s="12" t="str">
        <f>IF(A89="","",IFERROR(VLOOKUP(A89,Story!C:D,2,FALSE),""))</f>
        <v/>
      </c>
      <c r="C89" s="13"/>
      <c r="D89" s="165" t="s">
        <v>1114</v>
      </c>
      <c r="E89" s="166" t="s">
        <v>1115</v>
      </c>
      <c r="F89" s="167" t="s">
        <v>59</v>
      </c>
      <c r="G89" s="11"/>
      <c r="H89" s="14">
        <f t="shared" si="6"/>
        <v>42989</v>
      </c>
      <c r="I89" s="14">
        <f t="shared" ref="I89" si="25">IF(E89="","",IF(H89+J89/8&gt;$I$1,$I$1,H89+J89/8))</f>
        <v>42989</v>
      </c>
      <c r="J89" s="297"/>
      <c r="K89" s="297">
        <f>SUM(N89:AA89)</f>
        <v>23.5</v>
      </c>
      <c r="L89" s="11" t="s">
        <v>18</v>
      </c>
      <c r="M89" s="16">
        <f t="shared" si="15"/>
        <v>0</v>
      </c>
      <c r="N89" s="344"/>
      <c r="O89" s="344"/>
      <c r="P89" s="344"/>
      <c r="Q89" s="343">
        <v>8</v>
      </c>
      <c r="R89" s="343">
        <v>5</v>
      </c>
      <c r="S89" s="344"/>
      <c r="T89" s="344"/>
      <c r="U89" s="344">
        <v>2.5</v>
      </c>
      <c r="V89" s="344">
        <v>4</v>
      </c>
      <c r="W89" s="344"/>
      <c r="X89" s="344"/>
      <c r="Y89" s="343">
        <v>4</v>
      </c>
      <c r="Z89" s="162"/>
      <c r="AA89" s="162"/>
      <c r="AB89" s="12"/>
    </row>
    <row r="90" spans="1:28" s="4" customFormat="1">
      <c r="A90" s="540" t="s">
        <v>238</v>
      </c>
      <c r="B90" s="541"/>
      <c r="C90" s="541"/>
      <c r="D90" s="541"/>
      <c r="E90" s="541"/>
      <c r="F90" s="541"/>
      <c r="G90" s="541"/>
      <c r="H90" s="541"/>
      <c r="I90" s="542"/>
      <c r="J90" s="298">
        <f>SUM(J4:J89)</f>
        <v>0</v>
      </c>
      <c r="K90" s="298">
        <f>SUM(K4:K89)</f>
        <v>324.5</v>
      </c>
      <c r="L90" s="574"/>
      <c r="M90" s="575"/>
      <c r="N90" s="290" t="str">
        <f>MID("一二三四五六日",WEEKDAY($H$1,2),1)</f>
        <v>一</v>
      </c>
      <c r="O90" s="290" t="str">
        <f>MID("一二三四五六日",WEEKDAY($H$1+(COLUMN(O89)-COLUMN($N$2)),2),1)</f>
        <v>二</v>
      </c>
      <c r="P90" s="290" t="str">
        <f t="shared" ref="P90:X90" si="26">MID("一二三四五六日",WEEKDAY($H$1+(COLUMN(P89)-COLUMN($N$2)),2),1)</f>
        <v>三</v>
      </c>
      <c r="Q90" s="290" t="str">
        <f t="shared" si="26"/>
        <v>四</v>
      </c>
      <c r="R90" s="290" t="str">
        <f t="shared" si="26"/>
        <v>五</v>
      </c>
      <c r="S90" s="290" t="str">
        <f t="shared" si="26"/>
        <v>六</v>
      </c>
      <c r="T90" s="290" t="str">
        <f t="shared" si="26"/>
        <v>日</v>
      </c>
      <c r="U90" s="290" t="str">
        <f t="shared" si="26"/>
        <v>一</v>
      </c>
      <c r="V90" s="290" t="str">
        <f t="shared" si="26"/>
        <v>二</v>
      </c>
      <c r="W90" s="290" t="str">
        <f t="shared" si="26"/>
        <v>三</v>
      </c>
      <c r="X90" s="290" t="str">
        <f t="shared" si="26"/>
        <v>四</v>
      </c>
      <c r="Y90" s="290" t="str">
        <f t="shared" ref="Y90:AA90" si="27">MID("一二三四五六日",WEEKDAY($H$1+(COLUMN(Y89)-COLUMN($N$2)),2),1)</f>
        <v>五</v>
      </c>
      <c r="Z90" s="118" t="str">
        <f t="shared" si="27"/>
        <v>六</v>
      </c>
      <c r="AA90" s="118" t="str">
        <f t="shared" si="27"/>
        <v>日</v>
      </c>
      <c r="AB90" s="161"/>
    </row>
    <row r="91" spans="1:28">
      <c r="D91" s="168"/>
      <c r="E91" s="168"/>
      <c r="F91" s="169"/>
      <c r="J91" s="299">
        <f t="shared" ref="J91:K97" si="28">SUMPRODUCT(($F$4:$F$89=K91)*(J$4:J$89))+J$98</f>
        <v>0</v>
      </c>
      <c r="K91" s="299">
        <f t="shared" si="28"/>
        <v>76</v>
      </c>
      <c r="L91" s="557" t="s">
        <v>59</v>
      </c>
      <c r="M91" s="557"/>
      <c r="N91" s="291">
        <f t="shared" ref="N91:AA97" si="29">SUMPRODUCT(($F$4:$F$89=$L91)*(N$4:N$89))+N$98</f>
        <v>8</v>
      </c>
      <c r="O91" s="291">
        <f t="shared" si="29"/>
        <v>8</v>
      </c>
      <c r="P91" s="291">
        <f t="shared" si="29"/>
        <v>8</v>
      </c>
      <c r="Q91" s="291">
        <f t="shared" si="29"/>
        <v>8</v>
      </c>
      <c r="R91" s="291">
        <f t="shared" si="29"/>
        <v>8</v>
      </c>
      <c r="S91" s="291">
        <f t="shared" si="29"/>
        <v>0</v>
      </c>
      <c r="T91" s="291">
        <f t="shared" si="29"/>
        <v>0</v>
      </c>
      <c r="U91" s="291">
        <f t="shared" si="29"/>
        <v>8</v>
      </c>
      <c r="V91" s="291">
        <f t="shared" si="29"/>
        <v>8</v>
      </c>
      <c r="W91" s="291">
        <f t="shared" si="29"/>
        <v>8</v>
      </c>
      <c r="X91" s="291">
        <f t="shared" si="29"/>
        <v>8</v>
      </c>
      <c r="Y91" s="291">
        <f t="shared" si="29"/>
        <v>10</v>
      </c>
      <c r="Z91" s="119">
        <f t="shared" si="29"/>
        <v>0</v>
      </c>
      <c r="AA91" s="119">
        <f t="shared" si="29"/>
        <v>0</v>
      </c>
    </row>
    <row r="92" spans="1:28">
      <c r="D92" s="170"/>
      <c r="E92" s="171"/>
      <c r="F92" s="172"/>
      <c r="J92" s="299">
        <f t="shared" si="28"/>
        <v>0</v>
      </c>
      <c r="K92" s="299">
        <f t="shared" si="28"/>
        <v>6.5</v>
      </c>
      <c r="L92" s="557" t="s">
        <v>206</v>
      </c>
      <c r="M92" s="557"/>
      <c r="N92" s="291">
        <f t="shared" si="29"/>
        <v>0</v>
      </c>
      <c r="O92" s="291">
        <f t="shared" si="29"/>
        <v>1.5</v>
      </c>
      <c r="P92" s="291">
        <f t="shared" si="29"/>
        <v>1</v>
      </c>
      <c r="Q92" s="291">
        <f t="shared" si="29"/>
        <v>0</v>
      </c>
      <c r="R92" s="291">
        <f t="shared" si="29"/>
        <v>2</v>
      </c>
      <c r="S92" s="291">
        <f t="shared" si="29"/>
        <v>0</v>
      </c>
      <c r="T92" s="291">
        <f t="shared" si="29"/>
        <v>0</v>
      </c>
      <c r="U92" s="291">
        <f t="shared" si="29"/>
        <v>0</v>
      </c>
      <c r="V92" s="291">
        <f t="shared" si="29"/>
        <v>2</v>
      </c>
      <c r="W92" s="291">
        <f t="shared" si="29"/>
        <v>0</v>
      </c>
      <c r="X92" s="291">
        <f t="shared" si="29"/>
        <v>0</v>
      </c>
      <c r="Y92" s="291">
        <f t="shared" si="29"/>
        <v>0</v>
      </c>
      <c r="Z92" s="119">
        <f t="shared" si="29"/>
        <v>0</v>
      </c>
      <c r="AA92" s="119">
        <f t="shared" si="29"/>
        <v>0</v>
      </c>
    </row>
    <row r="93" spans="1:28">
      <c r="D93" s="168"/>
      <c r="E93" s="168"/>
      <c r="F93" s="169"/>
      <c r="G93" s="105"/>
      <c r="H93" s="105"/>
      <c r="J93" s="299">
        <f t="shared" si="28"/>
        <v>0</v>
      </c>
      <c r="K93" s="299">
        <f t="shared" si="28"/>
        <v>1.5</v>
      </c>
      <c r="L93" s="557" t="s">
        <v>285</v>
      </c>
      <c r="M93" s="557"/>
      <c r="N93" s="291">
        <f t="shared" si="29"/>
        <v>0</v>
      </c>
      <c r="O93" s="291">
        <f t="shared" si="29"/>
        <v>1.5</v>
      </c>
      <c r="P93" s="291">
        <f t="shared" si="29"/>
        <v>0</v>
      </c>
      <c r="Q93" s="291">
        <f t="shared" si="29"/>
        <v>0</v>
      </c>
      <c r="R93" s="291">
        <f t="shared" si="29"/>
        <v>0</v>
      </c>
      <c r="S93" s="291">
        <f t="shared" si="29"/>
        <v>0</v>
      </c>
      <c r="T93" s="291">
        <f t="shared" si="29"/>
        <v>0</v>
      </c>
      <c r="U93" s="291">
        <f t="shared" si="29"/>
        <v>0</v>
      </c>
      <c r="V93" s="291">
        <f t="shared" si="29"/>
        <v>0</v>
      </c>
      <c r="W93" s="291">
        <f t="shared" si="29"/>
        <v>0</v>
      </c>
      <c r="X93" s="291">
        <f t="shared" si="29"/>
        <v>0</v>
      </c>
      <c r="Y93" s="291">
        <f t="shared" si="29"/>
        <v>0</v>
      </c>
      <c r="Z93" s="119">
        <f t="shared" si="29"/>
        <v>0</v>
      </c>
      <c r="AA93" s="119">
        <f t="shared" si="29"/>
        <v>0</v>
      </c>
    </row>
    <row r="94" spans="1:28">
      <c r="D94" s="168"/>
      <c r="E94" s="168"/>
      <c r="F94" s="169"/>
      <c r="G94" s="105"/>
      <c r="H94" s="105"/>
      <c r="J94" s="299">
        <f t="shared" si="28"/>
        <v>0</v>
      </c>
      <c r="K94" s="299">
        <f t="shared" si="28"/>
        <v>74</v>
      </c>
      <c r="L94" s="557" t="s">
        <v>30</v>
      </c>
      <c r="M94" s="557"/>
      <c r="N94" s="291">
        <f t="shared" si="29"/>
        <v>8</v>
      </c>
      <c r="O94" s="291">
        <f t="shared" si="29"/>
        <v>8</v>
      </c>
      <c r="P94" s="291">
        <f t="shared" si="29"/>
        <v>8</v>
      </c>
      <c r="Q94" s="291">
        <f t="shared" si="29"/>
        <v>8</v>
      </c>
      <c r="R94" s="291">
        <f t="shared" si="29"/>
        <v>8</v>
      </c>
      <c r="S94" s="291">
        <f t="shared" si="29"/>
        <v>0</v>
      </c>
      <c r="T94" s="291">
        <f t="shared" si="29"/>
        <v>0</v>
      </c>
      <c r="U94" s="291">
        <f t="shared" si="29"/>
        <v>8</v>
      </c>
      <c r="V94" s="291">
        <f t="shared" si="29"/>
        <v>8</v>
      </c>
      <c r="W94" s="291">
        <f t="shared" si="29"/>
        <v>8</v>
      </c>
      <c r="X94" s="291">
        <f t="shared" si="29"/>
        <v>8</v>
      </c>
      <c r="Y94" s="291">
        <f t="shared" si="29"/>
        <v>8</v>
      </c>
      <c r="Z94" s="119">
        <f t="shared" si="29"/>
        <v>0</v>
      </c>
      <c r="AA94" s="119">
        <f t="shared" si="29"/>
        <v>0</v>
      </c>
    </row>
    <row r="95" spans="1:28">
      <c r="D95" s="168"/>
      <c r="E95" s="168"/>
      <c r="F95" s="169"/>
      <c r="G95" s="105"/>
      <c r="H95" s="105"/>
      <c r="J95" s="299">
        <f t="shared" si="28"/>
        <v>0</v>
      </c>
      <c r="K95" s="299">
        <f t="shared" si="28"/>
        <v>46</v>
      </c>
      <c r="L95" s="557" t="s">
        <v>233</v>
      </c>
      <c r="M95" s="557"/>
      <c r="N95" s="291">
        <f t="shared" si="29"/>
        <v>8</v>
      </c>
      <c r="O95" s="291">
        <f t="shared" si="29"/>
        <v>8</v>
      </c>
      <c r="P95" s="291">
        <f t="shared" si="29"/>
        <v>8</v>
      </c>
      <c r="Q95" s="291">
        <f t="shared" si="29"/>
        <v>8</v>
      </c>
      <c r="R95" s="291">
        <f t="shared" si="29"/>
        <v>8</v>
      </c>
      <c r="S95" s="291">
        <f t="shared" si="29"/>
        <v>0</v>
      </c>
      <c r="T95" s="291">
        <f t="shared" si="29"/>
        <v>0</v>
      </c>
      <c r="U95" s="291">
        <f t="shared" si="29"/>
        <v>8</v>
      </c>
      <c r="V95" s="291">
        <f t="shared" si="29"/>
        <v>8</v>
      </c>
      <c r="W95" s="291">
        <f t="shared" si="29"/>
        <v>8</v>
      </c>
      <c r="X95" s="291">
        <f t="shared" si="29"/>
        <v>8</v>
      </c>
      <c r="Y95" s="291">
        <f t="shared" si="29"/>
        <v>8</v>
      </c>
      <c r="Z95" s="119">
        <f t="shared" si="29"/>
        <v>0</v>
      </c>
      <c r="AA95" s="119">
        <f t="shared" si="29"/>
        <v>0</v>
      </c>
    </row>
    <row r="96" spans="1:28">
      <c r="D96" s="168"/>
      <c r="E96" s="168"/>
      <c r="F96" s="169"/>
      <c r="G96" s="105"/>
      <c r="H96" s="105"/>
      <c r="J96" s="299">
        <f t="shared" si="28"/>
        <v>0</v>
      </c>
      <c r="K96" s="299">
        <f t="shared" si="28"/>
        <v>60.5</v>
      </c>
      <c r="L96" s="557" t="s">
        <v>77</v>
      </c>
      <c r="M96" s="557"/>
      <c r="N96" s="291">
        <f t="shared" si="29"/>
        <v>8</v>
      </c>
      <c r="O96" s="291">
        <f t="shared" si="29"/>
        <v>1.5</v>
      </c>
      <c r="P96" s="291">
        <f t="shared" si="29"/>
        <v>9</v>
      </c>
      <c r="Q96" s="291">
        <f t="shared" si="29"/>
        <v>8</v>
      </c>
      <c r="R96" s="291">
        <f t="shared" si="29"/>
        <v>8</v>
      </c>
      <c r="S96" s="291">
        <f t="shared" si="29"/>
        <v>0</v>
      </c>
      <c r="T96" s="291">
        <f t="shared" si="29"/>
        <v>0</v>
      </c>
      <c r="U96" s="291">
        <f t="shared" si="29"/>
        <v>0</v>
      </c>
      <c r="V96" s="291">
        <f t="shared" si="29"/>
        <v>8</v>
      </c>
      <c r="W96" s="291">
        <f t="shared" si="29"/>
        <v>8</v>
      </c>
      <c r="X96" s="291">
        <f t="shared" si="29"/>
        <v>8</v>
      </c>
      <c r="Y96" s="291">
        <f t="shared" si="29"/>
        <v>8</v>
      </c>
      <c r="Z96" s="119">
        <f t="shared" si="29"/>
        <v>0</v>
      </c>
      <c r="AA96" s="119">
        <f t="shared" si="29"/>
        <v>0</v>
      </c>
    </row>
    <row r="97" spans="4:27">
      <c r="D97" s="168"/>
      <c r="E97" s="168"/>
      <c r="F97" s="169"/>
      <c r="G97" s="105"/>
      <c r="H97" s="105"/>
      <c r="J97" s="299">
        <f t="shared" si="28"/>
        <v>0</v>
      </c>
      <c r="K97" s="299">
        <f t="shared" si="28"/>
        <v>69</v>
      </c>
      <c r="L97" s="582" t="s">
        <v>1117</v>
      </c>
      <c r="M97" s="583"/>
      <c r="N97" s="291">
        <f t="shared" si="29"/>
        <v>8</v>
      </c>
      <c r="O97" s="291">
        <f t="shared" si="29"/>
        <v>4</v>
      </c>
      <c r="P97" s="291">
        <f t="shared" si="29"/>
        <v>8</v>
      </c>
      <c r="Q97" s="291">
        <f t="shared" si="29"/>
        <v>8</v>
      </c>
      <c r="R97" s="291">
        <f t="shared" si="29"/>
        <v>8</v>
      </c>
      <c r="S97" s="291">
        <f t="shared" si="29"/>
        <v>0</v>
      </c>
      <c r="T97" s="291">
        <f t="shared" si="29"/>
        <v>0</v>
      </c>
      <c r="U97" s="291">
        <f t="shared" si="29"/>
        <v>8</v>
      </c>
      <c r="V97" s="291">
        <f t="shared" si="29"/>
        <v>8</v>
      </c>
      <c r="W97" s="291">
        <f t="shared" si="29"/>
        <v>8</v>
      </c>
      <c r="X97" s="291">
        <f t="shared" si="29"/>
        <v>8</v>
      </c>
      <c r="Y97" s="291">
        <f t="shared" si="29"/>
        <v>8</v>
      </c>
      <c r="Z97" s="119">
        <f t="shared" si="29"/>
        <v>0</v>
      </c>
      <c r="AA97" s="119">
        <f t="shared" si="29"/>
        <v>0</v>
      </c>
    </row>
    <row r="98" spans="4:27">
      <c r="G98" s="105"/>
      <c r="H98" s="105"/>
      <c r="J98" s="299">
        <f>SUMPRODUCT(($F$4:$F$89=K98)*(J$4:J$89))</f>
        <v>0</v>
      </c>
      <c r="K98" s="299">
        <f>SUMPRODUCT(($F$4:$F$89=L98)*(K$4:K$89))</f>
        <v>1.5</v>
      </c>
      <c r="L98" s="557" t="s">
        <v>82</v>
      </c>
      <c r="M98" s="557"/>
      <c r="N98" s="291">
        <f t="shared" ref="N98:AA98" si="30">SUMPRODUCT(($F$4:$F$89=$L98)*(N$4:N$89))</f>
        <v>0</v>
      </c>
      <c r="O98" s="291">
        <f t="shared" si="30"/>
        <v>1.5</v>
      </c>
      <c r="P98" s="291">
        <f t="shared" si="30"/>
        <v>0</v>
      </c>
      <c r="Q98" s="291">
        <f t="shared" si="30"/>
        <v>0</v>
      </c>
      <c r="R98" s="291">
        <f t="shared" si="30"/>
        <v>0</v>
      </c>
      <c r="S98" s="291">
        <f t="shared" si="30"/>
        <v>0</v>
      </c>
      <c r="T98" s="291">
        <f t="shared" si="30"/>
        <v>0</v>
      </c>
      <c r="U98" s="291">
        <f t="shared" si="30"/>
        <v>0</v>
      </c>
      <c r="V98" s="291">
        <f t="shared" si="30"/>
        <v>0</v>
      </c>
      <c r="W98" s="291">
        <f t="shared" si="30"/>
        <v>0</v>
      </c>
      <c r="X98" s="291">
        <f t="shared" si="30"/>
        <v>0</v>
      </c>
      <c r="Y98" s="291">
        <f t="shared" si="30"/>
        <v>0</v>
      </c>
      <c r="Z98" s="119">
        <f t="shared" si="30"/>
        <v>0</v>
      </c>
      <c r="AA98" s="119">
        <f t="shared" si="30"/>
        <v>0</v>
      </c>
    </row>
    <row r="99" spans="4:27">
      <c r="G99" s="105"/>
      <c r="H99" s="105"/>
      <c r="L99" s="581" t="s">
        <v>625</v>
      </c>
      <c r="M99" s="104" t="s">
        <v>1117</v>
      </c>
      <c r="N99" s="291"/>
      <c r="O99" s="291">
        <v>4</v>
      </c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119"/>
      <c r="AA99" s="119"/>
    </row>
    <row r="100" spans="4:27">
      <c r="G100" s="105"/>
      <c r="H100" s="105"/>
      <c r="L100" s="581"/>
      <c r="M100" s="104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119"/>
      <c r="AA100" s="119"/>
    </row>
    <row r="101" spans="4:27">
      <c r="G101" s="105"/>
      <c r="H101" s="105"/>
      <c r="L101" s="581"/>
      <c r="M101" s="104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119"/>
      <c r="AA101" s="119"/>
    </row>
    <row r="102" spans="4:27">
      <c r="L102" s="581"/>
      <c r="M102" s="104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119"/>
      <c r="AA102" s="119"/>
    </row>
    <row r="103" spans="4:27">
      <c r="L103" s="581"/>
      <c r="M103" s="104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119"/>
      <c r="AA103" s="119"/>
    </row>
    <row r="104" spans="4:27">
      <c r="L104" s="581"/>
      <c r="M104" s="104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119"/>
      <c r="AA104" s="119"/>
    </row>
    <row r="105" spans="4:27"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115"/>
      <c r="AA105" s="115"/>
    </row>
    <row r="106" spans="4:27"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115"/>
      <c r="AA106" s="115"/>
    </row>
    <row r="107" spans="4:27"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115"/>
      <c r="AA107" s="115"/>
    </row>
    <row r="108" spans="4:27"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115"/>
      <c r="AA108" s="115"/>
    </row>
    <row r="109" spans="4:27"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115"/>
      <c r="AA109" s="115"/>
    </row>
    <row r="110" spans="4:27"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Y110" s="294"/>
      <c r="Z110" s="115"/>
      <c r="AA110" s="115"/>
    </row>
    <row r="111" spans="4:27"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Y111" s="294"/>
      <c r="Z111" s="115"/>
      <c r="AA111" s="115"/>
    </row>
    <row r="112" spans="4:27"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Y112" s="294"/>
      <c r="Z112" s="115"/>
      <c r="AA112" s="115"/>
    </row>
    <row r="113" spans="1:38" s="5" customFormat="1">
      <c r="A113"/>
      <c r="B113"/>
      <c r="D113"/>
      <c r="E113"/>
      <c r="G113"/>
      <c r="H113"/>
      <c r="I113"/>
      <c r="J113" s="294"/>
      <c r="K113" s="294"/>
      <c r="L113"/>
      <c r="M113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6"/>
      <c r="Y113" s="294"/>
      <c r="Z113" s="115"/>
      <c r="AA113" s="115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Y114" s="294"/>
      <c r="Z114" s="115"/>
      <c r="AA114" s="115"/>
    </row>
    <row r="115" spans="1:38"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Y115" s="294"/>
      <c r="Z115" s="115"/>
      <c r="AA115" s="115"/>
    </row>
    <row r="116" spans="1:38"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Y116" s="294"/>
      <c r="Z116" s="115"/>
      <c r="AA116" s="115"/>
    </row>
    <row r="117" spans="1:38"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Y117" s="294"/>
      <c r="Z117" s="115"/>
      <c r="AA117" s="115"/>
    </row>
    <row r="118" spans="1:38"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Y118" s="294"/>
      <c r="Z118" s="115"/>
      <c r="AA118" s="115"/>
    </row>
    <row r="119" spans="1:38"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Y119" s="294"/>
      <c r="Z119" s="115"/>
      <c r="AA119" s="115"/>
    </row>
    <row r="120" spans="1:38"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Y120" s="294"/>
      <c r="Z120" s="115"/>
      <c r="AA120" s="115"/>
    </row>
    <row r="121" spans="1:38"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Y121" s="294"/>
      <c r="Z121" s="115"/>
      <c r="AA121" s="115"/>
    </row>
    <row r="122" spans="1:38">
      <c r="N122" s="294"/>
      <c r="O122" s="294"/>
      <c r="P122" s="294"/>
      <c r="Q122" s="294"/>
      <c r="R122" s="294"/>
      <c r="S122" s="294"/>
      <c r="T122" s="294"/>
      <c r="U122" s="294"/>
      <c r="V122" s="294"/>
      <c r="Y122" s="294"/>
      <c r="Z122" s="115"/>
      <c r="AA122" s="115"/>
    </row>
    <row r="123" spans="1:38">
      <c r="N123" s="294"/>
      <c r="O123" s="294"/>
      <c r="P123" s="294"/>
      <c r="Q123" s="294"/>
      <c r="R123" s="294"/>
      <c r="S123" s="294"/>
      <c r="T123" s="294"/>
      <c r="U123" s="294"/>
      <c r="V123" s="294"/>
      <c r="Y123" s="294"/>
      <c r="Z123" s="115"/>
      <c r="AA123" s="115"/>
    </row>
    <row r="124" spans="1:38">
      <c r="N124" s="294"/>
      <c r="O124" s="294"/>
      <c r="P124" s="294"/>
      <c r="Q124" s="294"/>
      <c r="R124" s="294"/>
      <c r="S124" s="294"/>
      <c r="T124" s="294"/>
      <c r="U124" s="294"/>
      <c r="V124" s="294"/>
      <c r="Y124" s="294"/>
      <c r="Z124" s="115"/>
      <c r="AA124" s="115"/>
    </row>
    <row r="125" spans="1:38">
      <c r="N125" s="294"/>
      <c r="O125" s="294"/>
      <c r="P125" s="294"/>
      <c r="Q125" s="294"/>
      <c r="R125" s="294"/>
      <c r="S125" s="294"/>
      <c r="T125" s="294"/>
      <c r="U125" s="294"/>
      <c r="V125" s="294"/>
      <c r="Y125" s="294"/>
      <c r="Z125" s="115"/>
      <c r="AA125" s="115"/>
    </row>
    <row r="126" spans="1:38">
      <c r="N126" s="294"/>
      <c r="O126" s="294"/>
      <c r="P126" s="294"/>
      <c r="Q126" s="294"/>
      <c r="R126" s="294"/>
      <c r="S126" s="294"/>
      <c r="T126" s="294"/>
      <c r="U126" s="294"/>
      <c r="V126" s="294"/>
      <c r="Y126" s="294"/>
      <c r="Z126" s="115"/>
      <c r="AA126" s="115"/>
    </row>
    <row r="127" spans="1:38">
      <c r="N127" s="294"/>
      <c r="O127" s="294"/>
      <c r="P127" s="294"/>
      <c r="Q127" s="294"/>
      <c r="R127" s="294"/>
      <c r="S127" s="294"/>
      <c r="T127" s="294"/>
      <c r="U127" s="294"/>
      <c r="V127" s="294"/>
      <c r="Y127" s="294"/>
      <c r="Z127" s="115"/>
      <c r="AA127" s="115"/>
    </row>
    <row r="128" spans="1:38">
      <c r="N128" s="294"/>
      <c r="O128" s="294"/>
      <c r="P128" s="294"/>
      <c r="Q128" s="294"/>
      <c r="R128" s="294"/>
      <c r="S128" s="294"/>
      <c r="T128" s="294"/>
      <c r="U128" s="294"/>
      <c r="V128" s="294"/>
      <c r="Y128" s="294"/>
      <c r="Z128" s="115"/>
      <c r="AA128" s="115"/>
    </row>
    <row r="129" spans="14:27">
      <c r="N129" s="294"/>
      <c r="O129" s="294"/>
      <c r="P129" s="294"/>
      <c r="Q129" s="294"/>
      <c r="R129" s="294"/>
      <c r="S129" s="294"/>
      <c r="T129" s="294"/>
      <c r="U129" s="294"/>
      <c r="V129" s="294"/>
      <c r="Y129" s="294"/>
      <c r="Z129" s="115"/>
      <c r="AA129" s="115"/>
    </row>
    <row r="130" spans="14:27">
      <c r="N130" s="294"/>
      <c r="O130" s="294"/>
      <c r="P130" s="294"/>
      <c r="Q130" s="294"/>
      <c r="R130" s="294"/>
      <c r="S130" s="294"/>
      <c r="T130" s="294"/>
      <c r="U130" s="294"/>
      <c r="V130" s="294"/>
      <c r="Y130" s="294"/>
      <c r="Z130" s="115"/>
      <c r="AA130" s="115"/>
    </row>
    <row r="131" spans="14:27">
      <c r="N131" s="294"/>
      <c r="O131" s="294"/>
      <c r="P131" s="294"/>
      <c r="Q131" s="294"/>
      <c r="R131" s="294"/>
      <c r="S131" s="294"/>
      <c r="T131" s="294"/>
      <c r="U131" s="294"/>
      <c r="V131" s="294"/>
      <c r="Y131" s="294"/>
      <c r="Z131" s="115"/>
      <c r="AA131" s="115"/>
    </row>
    <row r="132" spans="14:27">
      <c r="N132" s="294"/>
      <c r="O132" s="294"/>
      <c r="P132" s="294"/>
      <c r="Q132" s="294"/>
      <c r="R132" s="294"/>
      <c r="S132" s="294"/>
      <c r="T132" s="294"/>
      <c r="U132" s="294"/>
      <c r="V132" s="294"/>
      <c r="Y132" s="294"/>
      <c r="Z132" s="115"/>
      <c r="AA132" s="115"/>
    </row>
    <row r="133" spans="14:27">
      <c r="N133" s="294"/>
      <c r="O133" s="294"/>
      <c r="P133" s="294"/>
      <c r="Q133" s="294"/>
      <c r="R133" s="294"/>
      <c r="S133" s="294"/>
      <c r="T133" s="294"/>
      <c r="U133" s="294"/>
      <c r="V133" s="294"/>
      <c r="Y133" s="294"/>
      <c r="Z133" s="115"/>
      <c r="AA133" s="115"/>
    </row>
    <row r="134" spans="14:27">
      <c r="N134" s="294"/>
      <c r="O134" s="294"/>
      <c r="P134" s="294"/>
      <c r="Q134" s="294"/>
      <c r="R134" s="294"/>
      <c r="S134" s="294"/>
      <c r="T134" s="294"/>
      <c r="U134" s="294"/>
      <c r="Y134" s="294"/>
      <c r="Z134" s="115"/>
      <c r="AA134" s="115"/>
    </row>
    <row r="135" spans="14:27">
      <c r="N135" s="294"/>
      <c r="O135" s="294"/>
      <c r="P135" s="294"/>
      <c r="Q135" s="294"/>
      <c r="R135" s="294"/>
      <c r="S135" s="294"/>
      <c r="T135" s="294"/>
      <c r="U135" s="294"/>
      <c r="Y135" s="294"/>
      <c r="Z135" s="115"/>
      <c r="AA135" s="115"/>
    </row>
    <row r="136" spans="14:27">
      <c r="N136" s="294"/>
      <c r="O136" s="294"/>
      <c r="P136" s="294"/>
      <c r="Q136" s="294"/>
      <c r="R136" s="294"/>
      <c r="S136" s="294"/>
      <c r="T136" s="294"/>
      <c r="U136" s="294"/>
      <c r="Y136" s="294"/>
      <c r="Z136" s="115"/>
      <c r="AA136" s="115"/>
    </row>
    <row r="137" spans="14:27">
      <c r="N137" s="294"/>
      <c r="O137" s="294"/>
      <c r="P137" s="294"/>
      <c r="Q137" s="294"/>
      <c r="R137" s="294"/>
      <c r="S137" s="294"/>
      <c r="T137" s="294"/>
      <c r="U137" s="294"/>
      <c r="Y137" s="294"/>
      <c r="Z137" s="115"/>
      <c r="AA137" s="115"/>
    </row>
    <row r="138" spans="14:27">
      <c r="N138" s="294"/>
      <c r="O138" s="294"/>
      <c r="P138" s="294"/>
      <c r="Q138" s="294"/>
      <c r="R138" s="294"/>
      <c r="S138" s="294"/>
      <c r="T138" s="294"/>
      <c r="U138" s="294"/>
      <c r="Y138" s="294"/>
      <c r="Z138" s="115"/>
      <c r="AA138" s="115"/>
    </row>
    <row r="139" spans="14:27">
      <c r="N139" s="294"/>
      <c r="O139" s="294"/>
      <c r="P139" s="294"/>
      <c r="Q139" s="294"/>
      <c r="R139" s="294"/>
      <c r="S139" s="294"/>
      <c r="T139" s="294"/>
      <c r="U139" s="294"/>
      <c r="Y139" s="294"/>
      <c r="Z139" s="115"/>
      <c r="AA139" s="115"/>
    </row>
    <row r="140" spans="14:27">
      <c r="N140" s="294"/>
      <c r="O140" s="294"/>
      <c r="P140" s="294"/>
      <c r="Q140" s="294"/>
      <c r="R140" s="294"/>
      <c r="S140" s="294"/>
      <c r="T140" s="294"/>
      <c r="U140" s="294"/>
      <c r="Y140" s="294"/>
      <c r="Z140" s="115"/>
      <c r="AA140" s="115"/>
    </row>
    <row r="141" spans="14:27">
      <c r="N141" s="294"/>
      <c r="O141" s="294"/>
      <c r="P141" s="294"/>
      <c r="Q141" s="294"/>
      <c r="R141" s="294"/>
      <c r="S141" s="294"/>
      <c r="T141" s="294"/>
      <c r="U141" s="294"/>
      <c r="Y141" s="294"/>
      <c r="Z141" s="115"/>
      <c r="AA141" s="115"/>
    </row>
    <row r="142" spans="14:27">
      <c r="N142" s="294"/>
      <c r="O142" s="294"/>
      <c r="P142" s="294"/>
      <c r="Q142" s="294"/>
      <c r="R142" s="294"/>
      <c r="S142" s="294"/>
      <c r="T142" s="294"/>
      <c r="U142" s="294"/>
      <c r="Y142" s="294"/>
      <c r="Z142" s="115"/>
      <c r="AA142" s="115"/>
    </row>
    <row r="143" spans="14:27">
      <c r="N143" s="294"/>
      <c r="O143" s="294"/>
      <c r="P143" s="294"/>
      <c r="Q143" s="294"/>
      <c r="R143" s="294"/>
      <c r="S143" s="294"/>
      <c r="T143" s="294"/>
      <c r="U143" s="294"/>
      <c r="Y143" s="294"/>
      <c r="Z143" s="115"/>
      <c r="AA143" s="115"/>
    </row>
    <row r="144" spans="14:27">
      <c r="N144" s="294"/>
      <c r="O144" s="294"/>
      <c r="P144" s="294"/>
      <c r="Q144" s="294"/>
      <c r="R144" s="294"/>
      <c r="S144" s="294"/>
      <c r="T144" s="294"/>
      <c r="U144" s="294"/>
      <c r="Y144" s="294"/>
      <c r="Z144" s="115"/>
      <c r="AA144" s="115"/>
    </row>
    <row r="145" spans="14:27">
      <c r="N145" s="294"/>
      <c r="O145" s="294"/>
      <c r="P145" s="294"/>
      <c r="Q145" s="294"/>
      <c r="R145" s="294"/>
      <c r="S145" s="294"/>
      <c r="T145" s="294"/>
      <c r="U145" s="294"/>
      <c r="Y145" s="294"/>
      <c r="Z145" s="115"/>
      <c r="AA145" s="115"/>
    </row>
    <row r="146" spans="14:27">
      <c r="N146" s="294"/>
      <c r="O146" s="294"/>
      <c r="P146" s="294"/>
      <c r="Q146" s="294"/>
      <c r="R146" s="294"/>
      <c r="S146" s="294"/>
      <c r="T146" s="294"/>
      <c r="Y146" s="294"/>
      <c r="Z146" s="115"/>
      <c r="AA146" s="115"/>
    </row>
    <row r="147" spans="14:27">
      <c r="N147" s="294"/>
      <c r="O147" s="294"/>
      <c r="P147" s="294"/>
      <c r="Q147" s="294"/>
      <c r="R147" s="294"/>
      <c r="S147" s="294"/>
      <c r="T147" s="294"/>
      <c r="Y147" s="294"/>
      <c r="Z147" s="115"/>
      <c r="AA147" s="115"/>
    </row>
    <row r="148" spans="14:27">
      <c r="N148" s="294"/>
      <c r="O148" s="294"/>
      <c r="P148" s="294"/>
      <c r="Q148" s="294"/>
      <c r="R148" s="294"/>
      <c r="S148" s="294"/>
      <c r="T148" s="294"/>
      <c r="Y148" s="294"/>
      <c r="Z148" s="115"/>
      <c r="AA148" s="115"/>
    </row>
    <row r="149" spans="14:27">
      <c r="N149" s="294"/>
      <c r="O149" s="294"/>
      <c r="P149" s="294"/>
      <c r="Q149" s="294"/>
      <c r="R149" s="294"/>
      <c r="S149" s="294"/>
      <c r="T149" s="294"/>
      <c r="Y149" s="294"/>
      <c r="Z149" s="115"/>
      <c r="AA149" s="115"/>
    </row>
    <row r="150" spans="14:27">
      <c r="N150" s="294"/>
      <c r="O150" s="294"/>
      <c r="P150" s="294"/>
      <c r="Q150" s="294"/>
      <c r="R150" s="294"/>
      <c r="S150" s="294"/>
      <c r="T150" s="294"/>
      <c r="Y150" s="294"/>
      <c r="Z150" s="115"/>
      <c r="AA150" s="115"/>
    </row>
    <row r="151" spans="14:27">
      <c r="N151" s="294"/>
      <c r="O151" s="294"/>
      <c r="P151" s="294"/>
      <c r="Q151" s="294"/>
      <c r="R151" s="294"/>
      <c r="S151" s="294"/>
      <c r="T151" s="294"/>
      <c r="Y151" s="294"/>
      <c r="Z151" s="115"/>
      <c r="AA151" s="115"/>
    </row>
    <row r="152" spans="14:27">
      <c r="N152" s="294"/>
      <c r="O152" s="294"/>
      <c r="P152" s="294"/>
      <c r="Q152" s="294"/>
      <c r="R152" s="294"/>
      <c r="S152" s="294"/>
      <c r="T152" s="294"/>
      <c r="Y152" s="294"/>
      <c r="Z152" s="115"/>
      <c r="AA152" s="115"/>
    </row>
    <row r="153" spans="14:27">
      <c r="N153" s="294"/>
      <c r="O153" s="294"/>
      <c r="P153" s="294"/>
      <c r="Q153" s="294"/>
      <c r="R153" s="294"/>
      <c r="S153" s="294"/>
      <c r="T153" s="294"/>
      <c r="Y153" s="294"/>
      <c r="Z153" s="115"/>
      <c r="AA153" s="115"/>
    </row>
    <row r="154" spans="14:27">
      <c r="N154" s="294"/>
      <c r="O154" s="294"/>
      <c r="P154" s="294"/>
      <c r="Q154" s="294"/>
      <c r="R154" s="294"/>
      <c r="S154" s="294"/>
      <c r="T154" s="294"/>
      <c r="Y154" s="294"/>
      <c r="Z154" s="115"/>
      <c r="AA154" s="115"/>
    </row>
    <row r="155" spans="14:27">
      <c r="N155" s="294"/>
      <c r="O155" s="294"/>
      <c r="P155" s="294"/>
      <c r="Q155" s="294"/>
      <c r="R155" s="294"/>
      <c r="S155" s="294"/>
      <c r="T155" s="294"/>
      <c r="Y155" s="294"/>
      <c r="Z155" s="115"/>
      <c r="AA155" s="115"/>
    </row>
    <row r="156" spans="14:27">
      <c r="N156" s="294"/>
      <c r="O156" s="294"/>
      <c r="P156" s="294"/>
      <c r="Q156" s="294"/>
      <c r="R156" s="294"/>
      <c r="S156" s="294"/>
      <c r="T156" s="294"/>
      <c r="Y156" s="294"/>
      <c r="Z156" s="115"/>
      <c r="AA156" s="115"/>
    </row>
    <row r="157" spans="14:27">
      <c r="N157" s="294"/>
      <c r="O157" s="294"/>
      <c r="P157" s="294"/>
      <c r="Q157" s="294"/>
      <c r="R157" s="294"/>
      <c r="S157" s="294"/>
      <c r="T157" s="294"/>
      <c r="Y157" s="294"/>
      <c r="Z157" s="115"/>
      <c r="AA157" s="115"/>
    </row>
    <row r="158" spans="14:27">
      <c r="N158" s="294"/>
      <c r="O158" s="294"/>
      <c r="P158" s="294"/>
      <c r="Q158" s="294"/>
      <c r="R158" s="294"/>
      <c r="S158" s="294"/>
      <c r="T158" s="294"/>
      <c r="Y158" s="294"/>
      <c r="Z158" s="115"/>
      <c r="AA158" s="115"/>
    </row>
    <row r="159" spans="14:27">
      <c r="N159" s="294"/>
      <c r="O159" s="294"/>
      <c r="P159" s="294"/>
      <c r="Q159" s="294"/>
      <c r="R159" s="294"/>
      <c r="S159" s="294"/>
      <c r="T159" s="294"/>
      <c r="Y159" s="294"/>
      <c r="Z159" s="115"/>
      <c r="AA159" s="115"/>
    </row>
    <row r="160" spans="14:27">
      <c r="N160" s="294"/>
      <c r="O160" s="294"/>
      <c r="P160" s="294"/>
      <c r="Q160" s="294"/>
      <c r="R160" s="294"/>
      <c r="S160" s="294"/>
      <c r="T160" s="294"/>
      <c r="Y160" s="294"/>
      <c r="Z160" s="115"/>
      <c r="AA160" s="115"/>
    </row>
    <row r="161" spans="14:27">
      <c r="N161" s="294"/>
      <c r="O161" s="294"/>
      <c r="P161" s="294"/>
      <c r="Q161" s="294"/>
      <c r="R161" s="294"/>
      <c r="S161" s="294"/>
      <c r="T161" s="294"/>
      <c r="Y161" s="294"/>
      <c r="Z161" s="115"/>
      <c r="AA161" s="115"/>
    </row>
    <row r="162" spans="14:27">
      <c r="N162" s="294"/>
      <c r="O162" s="294"/>
      <c r="P162" s="294"/>
      <c r="Q162" s="294"/>
      <c r="R162" s="294"/>
      <c r="S162" s="294"/>
      <c r="T162" s="294"/>
      <c r="Y162" s="294"/>
      <c r="Z162" s="115"/>
      <c r="AA162" s="115"/>
    </row>
    <row r="163" spans="14:27">
      <c r="N163" s="294"/>
      <c r="O163" s="294"/>
      <c r="P163" s="294"/>
      <c r="Q163" s="294"/>
      <c r="R163" s="294"/>
      <c r="S163" s="294"/>
      <c r="T163" s="294"/>
      <c r="Y163" s="294"/>
      <c r="Z163" s="115"/>
      <c r="AA163" s="115"/>
    </row>
    <row r="164" spans="14:27">
      <c r="N164" s="294"/>
      <c r="O164" s="294"/>
      <c r="P164" s="294"/>
      <c r="Q164" s="294"/>
      <c r="R164" s="294"/>
      <c r="S164" s="294"/>
      <c r="T164" s="294"/>
      <c r="Y164" s="294"/>
      <c r="Z164" s="115"/>
      <c r="AA164" s="115"/>
    </row>
    <row r="165" spans="14:27">
      <c r="N165" s="294"/>
      <c r="O165" s="294"/>
      <c r="P165" s="294"/>
      <c r="Q165" s="294"/>
      <c r="R165" s="294"/>
      <c r="S165" s="294"/>
      <c r="T165" s="294"/>
      <c r="Y165" s="294"/>
      <c r="Z165" s="115"/>
      <c r="AA165" s="115"/>
    </row>
    <row r="166" spans="14:27">
      <c r="N166" s="294"/>
      <c r="O166" s="294"/>
      <c r="P166" s="294"/>
      <c r="Q166" s="294"/>
      <c r="R166" s="294"/>
      <c r="S166" s="294"/>
      <c r="T166" s="294"/>
      <c r="Y166" s="294"/>
      <c r="Z166" s="115"/>
      <c r="AA166" s="115"/>
    </row>
    <row r="167" spans="14:27">
      <c r="N167" s="294"/>
      <c r="O167" s="294"/>
      <c r="P167" s="294"/>
      <c r="Q167" s="294"/>
      <c r="R167" s="294"/>
      <c r="S167" s="294"/>
      <c r="T167" s="294"/>
      <c r="Y167" s="294"/>
      <c r="Z167" s="115"/>
      <c r="AA167" s="115"/>
    </row>
    <row r="168" spans="14:27">
      <c r="N168" s="294"/>
      <c r="O168" s="294"/>
      <c r="P168" s="294"/>
      <c r="Q168" s="294"/>
      <c r="R168" s="294"/>
      <c r="S168" s="294"/>
      <c r="T168" s="294"/>
      <c r="Y168" s="294"/>
      <c r="Z168" s="115"/>
      <c r="AA168" s="115"/>
    </row>
    <row r="169" spans="14:27">
      <c r="N169" s="294"/>
      <c r="O169" s="294"/>
      <c r="P169" s="294"/>
      <c r="Q169" s="294"/>
      <c r="R169" s="294"/>
      <c r="S169" s="294"/>
      <c r="T169" s="294"/>
      <c r="Y169" s="294"/>
      <c r="Z169" s="115"/>
      <c r="AA169" s="115"/>
    </row>
    <row r="170" spans="14:27">
      <c r="N170" s="294"/>
      <c r="O170" s="294"/>
      <c r="P170" s="294"/>
      <c r="Q170" s="294"/>
      <c r="R170" s="294"/>
      <c r="S170" s="294"/>
      <c r="T170" s="294"/>
      <c r="Y170" s="294"/>
      <c r="Z170" s="115"/>
      <c r="AA170" s="115"/>
    </row>
    <row r="171" spans="14:27">
      <c r="N171" s="294"/>
      <c r="O171" s="294"/>
      <c r="P171" s="294"/>
      <c r="Q171" s="294"/>
      <c r="R171" s="294"/>
      <c r="S171" s="294"/>
      <c r="T171" s="294"/>
      <c r="Y171" s="294"/>
      <c r="Z171" s="115"/>
      <c r="AA171" s="115"/>
    </row>
    <row r="172" spans="14:27">
      <c r="N172" s="294"/>
      <c r="O172" s="294"/>
      <c r="P172" s="294"/>
      <c r="Q172" s="294"/>
      <c r="R172" s="294"/>
      <c r="S172" s="294"/>
      <c r="T172" s="294"/>
      <c r="Y172" s="294"/>
      <c r="Z172" s="115"/>
      <c r="AA172" s="115"/>
    </row>
    <row r="173" spans="14:27">
      <c r="N173" s="294"/>
      <c r="O173" s="294"/>
      <c r="P173" s="294"/>
      <c r="Q173" s="294"/>
      <c r="R173" s="294"/>
      <c r="S173" s="294"/>
      <c r="T173" s="294"/>
      <c r="Y173" s="294"/>
      <c r="Z173" s="115"/>
      <c r="AA173" s="115"/>
    </row>
    <row r="174" spans="14:27">
      <c r="N174" s="294"/>
      <c r="O174" s="294"/>
      <c r="P174" s="294"/>
      <c r="Q174" s="294"/>
      <c r="R174" s="294"/>
      <c r="S174" s="294"/>
      <c r="T174" s="294"/>
      <c r="Y174" s="294"/>
      <c r="Z174" s="115"/>
      <c r="AA174" s="115"/>
    </row>
    <row r="175" spans="14:27">
      <c r="N175" s="294"/>
      <c r="O175" s="294"/>
      <c r="P175" s="294"/>
      <c r="Q175" s="294"/>
      <c r="R175" s="294"/>
      <c r="S175" s="294"/>
      <c r="T175" s="294"/>
      <c r="Y175" s="294"/>
      <c r="Z175" s="115"/>
      <c r="AA175" s="115"/>
    </row>
    <row r="176" spans="14:27">
      <c r="N176" s="294"/>
      <c r="O176" s="294"/>
      <c r="P176" s="294"/>
      <c r="Q176" s="294"/>
      <c r="R176" s="294"/>
      <c r="S176" s="294"/>
      <c r="T176" s="294"/>
      <c r="Y176" s="294"/>
      <c r="Z176" s="115"/>
      <c r="AA176" s="115"/>
    </row>
    <row r="177" spans="14:27">
      <c r="N177" s="294"/>
      <c r="O177" s="294"/>
      <c r="P177" s="294"/>
      <c r="Q177" s="294"/>
      <c r="R177" s="294"/>
      <c r="S177" s="294"/>
      <c r="T177" s="294"/>
      <c r="Y177" s="294"/>
      <c r="Z177" s="115"/>
      <c r="AA177" s="115"/>
    </row>
    <row r="178" spans="14:27">
      <c r="N178" s="294"/>
      <c r="O178" s="294"/>
      <c r="P178" s="294"/>
      <c r="Q178" s="294"/>
      <c r="R178" s="294"/>
      <c r="S178" s="294"/>
      <c r="T178" s="294"/>
      <c r="Y178" s="294"/>
      <c r="Z178" s="115"/>
      <c r="AA178" s="115"/>
    </row>
    <row r="179" spans="14:27">
      <c r="N179" s="294"/>
      <c r="O179" s="294"/>
      <c r="P179" s="294"/>
      <c r="Q179" s="294"/>
      <c r="R179" s="294"/>
      <c r="S179" s="294"/>
      <c r="T179" s="294"/>
      <c r="Y179" s="294"/>
      <c r="Z179" s="115"/>
      <c r="AA179" s="115"/>
    </row>
    <row r="180" spans="14:27">
      <c r="N180" s="294"/>
      <c r="O180" s="294"/>
      <c r="P180" s="294"/>
      <c r="Q180" s="294"/>
      <c r="R180" s="294"/>
      <c r="S180" s="294"/>
      <c r="T180" s="294"/>
      <c r="Y180" s="294"/>
      <c r="Z180" s="115"/>
      <c r="AA180" s="115"/>
    </row>
    <row r="181" spans="14:27">
      <c r="N181" s="294"/>
      <c r="O181" s="294"/>
      <c r="P181" s="294"/>
      <c r="Q181" s="294"/>
      <c r="R181" s="294"/>
      <c r="S181" s="294"/>
      <c r="T181" s="294"/>
      <c r="Y181" s="294"/>
      <c r="Z181" s="115"/>
      <c r="AA181" s="115"/>
    </row>
    <row r="182" spans="14:27">
      <c r="N182" s="294"/>
      <c r="O182" s="294"/>
      <c r="P182" s="294"/>
      <c r="Q182" s="294"/>
      <c r="R182" s="294"/>
      <c r="S182" s="294"/>
      <c r="T182" s="294"/>
      <c r="Y182" s="294"/>
      <c r="Z182" s="115"/>
      <c r="AA182" s="115"/>
    </row>
    <row r="183" spans="14:27">
      <c r="N183" s="294"/>
      <c r="O183" s="294"/>
      <c r="P183" s="294"/>
      <c r="Q183" s="294"/>
      <c r="R183" s="294"/>
      <c r="S183" s="294"/>
      <c r="T183" s="294"/>
      <c r="Y183" s="294"/>
      <c r="Z183" s="115"/>
      <c r="AA183" s="115"/>
    </row>
    <row r="184" spans="14:27">
      <c r="N184" s="294"/>
      <c r="O184" s="294"/>
      <c r="P184" s="294"/>
      <c r="Q184" s="294"/>
      <c r="R184" s="294"/>
      <c r="S184" s="294"/>
      <c r="T184" s="294"/>
      <c r="Y184" s="294"/>
      <c r="Z184" s="115"/>
      <c r="AA184" s="115"/>
    </row>
    <row r="185" spans="14:27">
      <c r="N185" s="294"/>
      <c r="O185" s="294"/>
      <c r="P185" s="294"/>
      <c r="Q185" s="294"/>
      <c r="R185" s="294"/>
      <c r="S185" s="294"/>
      <c r="T185" s="294"/>
      <c r="Y185" s="294"/>
      <c r="Z185" s="115"/>
      <c r="AA185" s="115"/>
    </row>
    <row r="186" spans="14:27">
      <c r="N186" s="294"/>
      <c r="O186" s="294"/>
      <c r="P186" s="294"/>
      <c r="Q186" s="294"/>
      <c r="R186" s="294"/>
      <c r="S186" s="294"/>
      <c r="T186" s="294"/>
      <c r="Y186" s="294"/>
      <c r="Z186" s="115"/>
      <c r="AA186" s="115"/>
    </row>
    <row r="187" spans="14:27">
      <c r="N187" s="294"/>
      <c r="O187" s="294"/>
      <c r="P187" s="294"/>
      <c r="Q187" s="294"/>
      <c r="R187" s="294"/>
      <c r="S187" s="294"/>
      <c r="T187" s="294"/>
      <c r="Y187" s="294"/>
      <c r="Z187" s="115"/>
      <c r="AA187" s="115"/>
    </row>
    <row r="188" spans="14:27">
      <c r="N188" s="294"/>
      <c r="O188" s="294"/>
      <c r="P188" s="294"/>
      <c r="Q188" s="294"/>
      <c r="R188" s="294"/>
      <c r="S188" s="294"/>
      <c r="T188" s="294"/>
      <c r="Y188" s="294"/>
      <c r="Z188" s="115"/>
      <c r="AA188" s="115"/>
    </row>
    <row r="189" spans="14:27">
      <c r="N189" s="294"/>
      <c r="O189" s="294"/>
      <c r="P189" s="294"/>
      <c r="Q189" s="294"/>
      <c r="R189" s="294"/>
      <c r="S189" s="294"/>
      <c r="T189" s="294"/>
      <c r="Y189" s="294"/>
      <c r="Z189" s="115"/>
      <c r="AA189" s="115"/>
    </row>
    <row r="190" spans="14:27">
      <c r="N190" s="294"/>
      <c r="O190" s="294"/>
      <c r="P190" s="294"/>
      <c r="Q190" s="294"/>
      <c r="R190" s="294"/>
      <c r="S190" s="294"/>
      <c r="T190" s="294"/>
      <c r="Y190" s="294"/>
      <c r="Z190" s="115"/>
      <c r="AA190" s="115"/>
    </row>
    <row r="191" spans="14:27">
      <c r="N191" s="294"/>
      <c r="O191" s="294"/>
      <c r="P191" s="294"/>
      <c r="Q191" s="294"/>
      <c r="R191" s="294"/>
      <c r="S191" s="294"/>
      <c r="T191" s="294"/>
      <c r="Y191" s="294"/>
      <c r="Z191" s="115"/>
      <c r="AA191" s="115"/>
    </row>
    <row r="192" spans="14:27">
      <c r="N192" s="294"/>
      <c r="O192" s="294"/>
      <c r="P192" s="294"/>
      <c r="Q192" s="294"/>
      <c r="R192" s="294"/>
      <c r="S192" s="294"/>
      <c r="T192" s="294"/>
      <c r="Y192" s="294"/>
      <c r="Z192" s="115"/>
      <c r="AA192" s="115"/>
    </row>
    <row r="193" spans="14:26">
      <c r="N193" s="294"/>
      <c r="O193" s="294"/>
      <c r="P193" s="294"/>
      <c r="Q193" s="294"/>
      <c r="R193" s="294"/>
      <c r="S193" s="294"/>
      <c r="Y193" s="294"/>
      <c r="Z193" s="115"/>
    </row>
    <row r="194" spans="14:26">
      <c r="N194" s="294"/>
      <c r="O194" s="294"/>
      <c r="P194" s="294"/>
      <c r="Q194" s="294"/>
      <c r="R194" s="294"/>
      <c r="S194" s="294"/>
      <c r="Y194" s="294"/>
      <c r="Z194" s="115"/>
    </row>
    <row r="195" spans="14:26">
      <c r="N195" s="294"/>
      <c r="O195" s="294"/>
      <c r="P195" s="294"/>
      <c r="Q195" s="294"/>
      <c r="R195" s="294"/>
      <c r="S195" s="294"/>
      <c r="Y195" s="294"/>
      <c r="Z195" s="115"/>
    </row>
    <row r="196" spans="14:26">
      <c r="N196" s="294"/>
      <c r="O196" s="294"/>
      <c r="P196" s="294"/>
      <c r="Q196" s="294"/>
      <c r="R196" s="294"/>
      <c r="S196" s="294"/>
      <c r="Y196" s="294"/>
      <c r="Z196" s="115"/>
    </row>
    <row r="197" spans="14:26">
      <c r="N197" s="294"/>
      <c r="O197" s="294"/>
      <c r="P197" s="294"/>
      <c r="Q197" s="294"/>
      <c r="R197" s="294"/>
      <c r="S197" s="294"/>
      <c r="Y197" s="294"/>
      <c r="Z197" s="115"/>
    </row>
    <row r="198" spans="14:26">
      <c r="N198" s="294"/>
      <c r="O198" s="294"/>
      <c r="P198" s="294"/>
      <c r="Q198" s="294"/>
      <c r="R198" s="294"/>
      <c r="S198" s="294"/>
      <c r="Y198" s="294"/>
      <c r="Z198" s="115"/>
    </row>
    <row r="199" spans="14:26">
      <c r="N199" s="294"/>
      <c r="O199" s="294"/>
      <c r="P199" s="294"/>
      <c r="Q199" s="294"/>
      <c r="R199" s="294"/>
      <c r="S199" s="294"/>
      <c r="Y199" s="294"/>
      <c r="Z199" s="115"/>
    </row>
    <row r="200" spans="14:26">
      <c r="N200" s="294"/>
      <c r="O200" s="294"/>
      <c r="P200" s="294"/>
      <c r="Q200" s="294"/>
      <c r="R200" s="294"/>
      <c r="S200" s="294"/>
      <c r="Y200" s="294"/>
      <c r="Z200" s="115"/>
    </row>
    <row r="201" spans="14:26">
      <c r="N201" s="294"/>
      <c r="O201" s="294"/>
      <c r="P201" s="294"/>
      <c r="Q201" s="294"/>
      <c r="R201" s="294"/>
      <c r="S201" s="294"/>
      <c r="Y201" s="294"/>
      <c r="Z201" s="115"/>
    </row>
    <row r="202" spans="14:26">
      <c r="N202" s="294"/>
      <c r="O202" s="294"/>
      <c r="P202" s="294"/>
      <c r="Q202" s="294"/>
      <c r="R202" s="294"/>
      <c r="S202" s="294"/>
      <c r="Y202" s="294"/>
      <c r="Z202" s="115"/>
    </row>
    <row r="203" spans="14:26">
      <c r="N203" s="294"/>
      <c r="O203" s="294"/>
      <c r="P203" s="294"/>
      <c r="Q203" s="294"/>
      <c r="R203" s="294"/>
      <c r="S203" s="294"/>
      <c r="Y203" s="294"/>
      <c r="Z203" s="115"/>
    </row>
    <row r="204" spans="14:26">
      <c r="N204" s="294"/>
      <c r="O204" s="294"/>
      <c r="P204" s="294"/>
      <c r="Q204" s="294"/>
      <c r="R204" s="294"/>
      <c r="S204" s="294"/>
      <c r="Y204" s="294"/>
      <c r="Z204" s="115"/>
    </row>
    <row r="205" spans="14:26">
      <c r="N205" s="294"/>
      <c r="O205" s="294"/>
      <c r="P205" s="294"/>
      <c r="Q205" s="294"/>
      <c r="R205" s="294"/>
      <c r="S205" s="294"/>
      <c r="Y205" s="294"/>
      <c r="Z205" s="115"/>
    </row>
    <row r="206" spans="14:26">
      <c r="N206" s="294"/>
      <c r="O206" s="294"/>
      <c r="P206" s="294"/>
      <c r="Q206" s="294"/>
      <c r="R206" s="294"/>
      <c r="S206" s="294"/>
      <c r="Y206" s="294"/>
      <c r="Z206" s="115"/>
    </row>
    <row r="207" spans="14:26">
      <c r="N207" s="294"/>
      <c r="O207" s="294"/>
      <c r="P207" s="294"/>
      <c r="Q207" s="294"/>
      <c r="R207" s="294"/>
      <c r="S207" s="294"/>
      <c r="Y207" s="294"/>
      <c r="Z207" s="115"/>
    </row>
    <row r="208" spans="14:26">
      <c r="N208" s="294"/>
      <c r="O208" s="294"/>
      <c r="P208" s="294"/>
      <c r="Q208" s="294"/>
      <c r="R208" s="294"/>
      <c r="S208" s="294"/>
      <c r="Y208" s="294"/>
      <c r="Z208" s="115"/>
    </row>
    <row r="209" spans="14:26">
      <c r="N209" s="294"/>
      <c r="O209" s="294"/>
      <c r="P209" s="294"/>
      <c r="Q209" s="294"/>
      <c r="R209" s="294"/>
      <c r="S209" s="294"/>
      <c r="Y209" s="294"/>
      <c r="Z209" s="115"/>
    </row>
    <row r="210" spans="14:26">
      <c r="N210" s="294"/>
      <c r="O210" s="294"/>
      <c r="P210" s="294"/>
      <c r="Q210" s="294"/>
      <c r="R210" s="294"/>
      <c r="S210" s="294"/>
      <c r="Y210" s="294"/>
      <c r="Z210" s="115"/>
    </row>
    <row r="211" spans="14:26">
      <c r="N211" s="294"/>
      <c r="O211" s="294"/>
      <c r="P211" s="294"/>
      <c r="Q211" s="294"/>
      <c r="R211" s="294"/>
      <c r="S211" s="294"/>
      <c r="Y211" s="294"/>
      <c r="Z211" s="115"/>
    </row>
    <row r="212" spans="14:26">
      <c r="N212" s="294"/>
      <c r="O212" s="294"/>
      <c r="P212" s="294"/>
      <c r="Q212" s="294"/>
      <c r="R212" s="294"/>
      <c r="S212" s="294"/>
      <c r="Y212" s="294"/>
      <c r="Z212" s="115"/>
    </row>
    <row r="213" spans="14:26">
      <c r="N213" s="294"/>
      <c r="O213" s="294"/>
      <c r="P213" s="294"/>
      <c r="Q213" s="294"/>
      <c r="R213" s="294"/>
      <c r="S213" s="294"/>
      <c r="Y213" s="294"/>
      <c r="Z213" s="115"/>
    </row>
    <row r="214" spans="14:26">
      <c r="N214" s="294"/>
      <c r="O214" s="294"/>
      <c r="P214" s="294"/>
      <c r="Q214" s="294"/>
      <c r="R214" s="294"/>
      <c r="S214" s="294"/>
      <c r="Y214" s="294"/>
      <c r="Z214" s="115"/>
    </row>
    <row r="215" spans="14:26">
      <c r="N215" s="294"/>
      <c r="O215" s="294"/>
      <c r="P215" s="294"/>
      <c r="Q215" s="294"/>
      <c r="R215" s="294"/>
      <c r="Y215" s="294"/>
    </row>
    <row r="216" spans="14:26">
      <c r="N216" s="294"/>
      <c r="O216" s="294"/>
      <c r="P216" s="294"/>
      <c r="Q216" s="294"/>
      <c r="R216" s="294"/>
      <c r="Y216" s="294"/>
    </row>
    <row r="217" spans="14:26">
      <c r="N217" s="294"/>
      <c r="O217" s="294"/>
      <c r="P217" s="294"/>
      <c r="Q217" s="294"/>
      <c r="R217" s="294"/>
      <c r="Y217" s="294"/>
    </row>
    <row r="218" spans="14:26">
      <c r="N218" s="294"/>
      <c r="O218" s="294"/>
      <c r="P218" s="294"/>
      <c r="Q218" s="294"/>
      <c r="R218" s="294"/>
      <c r="Y218" s="294"/>
    </row>
    <row r="219" spans="14:26">
      <c r="N219" s="294"/>
      <c r="O219" s="294"/>
      <c r="P219" s="294"/>
      <c r="Q219" s="294"/>
      <c r="R219" s="294"/>
      <c r="Y219" s="294"/>
    </row>
    <row r="220" spans="14:26">
      <c r="N220" s="294"/>
      <c r="O220" s="294"/>
      <c r="P220" s="294"/>
      <c r="Q220" s="294"/>
      <c r="R220" s="294"/>
      <c r="Y220" s="294"/>
    </row>
    <row r="221" spans="14:26">
      <c r="N221" s="294"/>
      <c r="O221" s="294"/>
      <c r="P221" s="294"/>
      <c r="Q221" s="294"/>
      <c r="R221" s="294"/>
      <c r="Y221" s="294"/>
    </row>
    <row r="222" spans="14:26">
      <c r="N222" s="294"/>
      <c r="O222" s="294"/>
      <c r="P222" s="294"/>
      <c r="Q222" s="294"/>
      <c r="R222" s="294"/>
      <c r="Y222" s="294"/>
    </row>
    <row r="223" spans="14:26">
      <c r="N223" s="294"/>
      <c r="O223" s="294"/>
      <c r="P223" s="294"/>
      <c r="Q223" s="294"/>
      <c r="R223" s="294"/>
      <c r="Y223" s="294"/>
    </row>
    <row r="224" spans="14:26">
      <c r="N224" s="294"/>
      <c r="O224" s="294"/>
      <c r="P224" s="294"/>
      <c r="Q224" s="294"/>
      <c r="R224" s="294"/>
      <c r="Y224" s="294"/>
    </row>
    <row r="225" spans="14:25">
      <c r="N225" s="294"/>
      <c r="O225" s="294"/>
      <c r="P225" s="294"/>
      <c r="Q225" s="294"/>
      <c r="R225" s="294"/>
      <c r="Y225" s="294"/>
    </row>
    <row r="226" spans="14:25">
      <c r="N226" s="294"/>
      <c r="O226" s="294"/>
      <c r="P226" s="294"/>
      <c r="Q226" s="294"/>
      <c r="R226" s="294"/>
      <c r="Y226" s="294"/>
    </row>
    <row r="227" spans="14:25">
      <c r="N227" s="294"/>
      <c r="O227" s="294"/>
      <c r="P227" s="294"/>
      <c r="Q227" s="294"/>
      <c r="R227" s="294"/>
      <c r="Y227" s="294"/>
    </row>
    <row r="228" spans="14:25">
      <c r="N228" s="294"/>
      <c r="O228" s="294"/>
      <c r="P228" s="294"/>
      <c r="Q228" s="294"/>
      <c r="R228" s="294"/>
      <c r="Y228" s="294"/>
    </row>
    <row r="229" spans="14:25">
      <c r="N229" s="294"/>
      <c r="O229" s="294"/>
      <c r="P229" s="294"/>
      <c r="Q229" s="294"/>
      <c r="R229" s="294"/>
      <c r="Y229" s="294"/>
    </row>
    <row r="230" spans="14:25">
      <c r="N230" s="294"/>
      <c r="O230" s="294"/>
      <c r="P230" s="294"/>
      <c r="Q230" s="294"/>
      <c r="R230" s="294"/>
      <c r="Y230" s="294"/>
    </row>
    <row r="231" spans="14:25">
      <c r="N231" s="294"/>
      <c r="O231" s="294"/>
      <c r="P231" s="294"/>
      <c r="Q231" s="294"/>
      <c r="R231" s="294"/>
      <c r="Y231" s="294"/>
    </row>
    <row r="232" spans="14:25">
      <c r="N232" s="294"/>
      <c r="O232" s="294"/>
      <c r="P232" s="294"/>
      <c r="Q232" s="294"/>
      <c r="R232" s="294"/>
      <c r="Y232" s="294"/>
    </row>
    <row r="233" spans="14:25">
      <c r="N233" s="294"/>
      <c r="O233" s="294"/>
      <c r="P233" s="294"/>
      <c r="Q233" s="294"/>
      <c r="R233" s="294"/>
      <c r="Y233" s="294"/>
    </row>
    <row r="234" spans="14:25">
      <c r="N234" s="294"/>
      <c r="O234" s="294"/>
      <c r="P234" s="294"/>
      <c r="Q234" s="294"/>
      <c r="R234" s="294"/>
      <c r="Y234" s="294"/>
    </row>
    <row r="235" spans="14:25">
      <c r="N235" s="294"/>
      <c r="O235" s="294"/>
      <c r="P235" s="294"/>
      <c r="Q235" s="294"/>
      <c r="R235" s="294"/>
      <c r="Y235" s="294"/>
    </row>
    <row r="236" spans="14:25">
      <c r="N236" s="294"/>
      <c r="O236" s="294"/>
      <c r="P236" s="294"/>
      <c r="Q236" s="294"/>
      <c r="R236" s="294"/>
      <c r="Y236" s="294"/>
    </row>
    <row r="237" spans="14:25">
      <c r="N237" s="294"/>
      <c r="O237" s="294"/>
      <c r="P237" s="294"/>
      <c r="Q237" s="294"/>
      <c r="R237" s="294"/>
      <c r="Y237" s="294"/>
    </row>
    <row r="238" spans="14:25">
      <c r="N238" s="294"/>
      <c r="O238" s="294"/>
      <c r="P238" s="294"/>
      <c r="Q238" s="294"/>
      <c r="R238" s="294"/>
      <c r="Y238" s="294"/>
    </row>
    <row r="239" spans="14:25">
      <c r="N239" s="294"/>
      <c r="O239" s="294"/>
      <c r="P239" s="294"/>
      <c r="Q239" s="294"/>
      <c r="R239" s="294"/>
      <c r="Y239" s="294"/>
    </row>
    <row r="240" spans="14:25">
      <c r="N240" s="294"/>
      <c r="O240" s="294"/>
      <c r="P240" s="294"/>
      <c r="Q240" s="294"/>
      <c r="R240" s="294"/>
      <c r="Y240" s="294"/>
    </row>
    <row r="241" spans="14:25">
      <c r="N241" s="294"/>
      <c r="O241" s="294"/>
      <c r="P241" s="294"/>
      <c r="Q241" s="294"/>
      <c r="R241" s="294"/>
      <c r="Y241" s="294"/>
    </row>
    <row r="242" spans="14:25">
      <c r="N242" s="294"/>
      <c r="O242" s="294"/>
      <c r="P242" s="294"/>
      <c r="Q242" s="294"/>
      <c r="R242" s="294"/>
      <c r="Y242" s="294"/>
    </row>
    <row r="243" spans="14:25">
      <c r="N243" s="294"/>
      <c r="O243" s="294"/>
      <c r="P243" s="294"/>
      <c r="Q243" s="294"/>
      <c r="R243" s="294"/>
      <c r="Y243" s="294"/>
    </row>
    <row r="244" spans="14:25">
      <c r="N244" s="294"/>
      <c r="O244" s="294"/>
      <c r="P244" s="294"/>
      <c r="Q244" s="294"/>
      <c r="R244" s="294"/>
      <c r="Y244" s="294"/>
    </row>
    <row r="245" spans="14:25">
      <c r="N245" s="294"/>
      <c r="O245" s="294"/>
      <c r="P245" s="294"/>
      <c r="Q245" s="294"/>
      <c r="R245" s="294"/>
      <c r="Y245" s="294"/>
    </row>
    <row r="246" spans="14:25">
      <c r="N246" s="294"/>
      <c r="O246" s="294"/>
      <c r="P246" s="294"/>
      <c r="Q246" s="294"/>
      <c r="R246" s="294"/>
      <c r="Y246" s="294"/>
    </row>
    <row r="247" spans="14:25">
      <c r="N247" s="294"/>
      <c r="O247" s="294"/>
      <c r="P247" s="294"/>
      <c r="Q247" s="294"/>
      <c r="R247" s="294"/>
      <c r="Y247" s="294"/>
    </row>
    <row r="248" spans="14:25">
      <c r="N248" s="294"/>
      <c r="O248" s="294"/>
      <c r="P248" s="294"/>
      <c r="Q248" s="294"/>
      <c r="R248" s="294"/>
      <c r="Y248" s="294"/>
    </row>
    <row r="249" spans="14:25">
      <c r="N249" s="294"/>
      <c r="O249" s="294"/>
      <c r="P249" s="294"/>
      <c r="Q249" s="294"/>
      <c r="R249" s="294"/>
      <c r="Y249" s="294"/>
    </row>
    <row r="250" spans="14:25">
      <c r="N250" s="294"/>
      <c r="O250" s="294"/>
      <c r="P250" s="294"/>
      <c r="Q250" s="294"/>
      <c r="R250" s="294"/>
      <c r="Y250" s="294"/>
    </row>
    <row r="251" spans="14:25">
      <c r="N251" s="294"/>
      <c r="O251" s="294"/>
      <c r="P251" s="294"/>
      <c r="Q251" s="294"/>
      <c r="R251" s="294"/>
      <c r="Y251" s="294"/>
    </row>
    <row r="252" spans="14:25">
      <c r="N252" s="294"/>
      <c r="O252" s="294"/>
      <c r="P252" s="294"/>
      <c r="Q252" s="294"/>
      <c r="R252" s="294"/>
      <c r="Y252" s="294"/>
    </row>
    <row r="253" spans="14:25">
      <c r="N253" s="294"/>
      <c r="O253" s="294"/>
      <c r="P253" s="294"/>
      <c r="Q253" s="294"/>
      <c r="R253" s="294"/>
      <c r="Y253" s="294"/>
    </row>
    <row r="254" spans="14:25">
      <c r="N254" s="294"/>
      <c r="O254" s="294"/>
      <c r="P254" s="294"/>
      <c r="Q254" s="294"/>
      <c r="R254" s="294"/>
      <c r="Y254" s="294"/>
    </row>
    <row r="255" spans="14:25">
      <c r="N255" s="294"/>
      <c r="O255" s="294"/>
      <c r="P255" s="294"/>
      <c r="Q255" s="294"/>
      <c r="R255" s="294"/>
      <c r="Y255" s="294"/>
    </row>
    <row r="256" spans="14:25">
      <c r="N256" s="294"/>
      <c r="O256" s="294"/>
      <c r="P256" s="294"/>
      <c r="Q256" s="294"/>
      <c r="R256" s="294"/>
      <c r="Y256" s="294"/>
    </row>
    <row r="257" spans="14:25">
      <c r="N257" s="294"/>
      <c r="O257" s="294"/>
      <c r="P257" s="294"/>
      <c r="Q257" s="294"/>
      <c r="R257" s="294"/>
      <c r="Y257" s="294"/>
    </row>
    <row r="258" spans="14:25">
      <c r="N258" s="294"/>
      <c r="O258" s="294"/>
      <c r="P258" s="294"/>
      <c r="Q258" s="294"/>
      <c r="R258" s="294"/>
      <c r="Y258" s="294"/>
    </row>
    <row r="259" spans="14:25">
      <c r="N259" s="294"/>
      <c r="O259" s="294"/>
      <c r="P259" s="294"/>
      <c r="Q259" s="294"/>
      <c r="R259" s="294"/>
      <c r="Y259" s="294"/>
    </row>
    <row r="260" spans="14:25">
      <c r="N260" s="294"/>
      <c r="O260" s="294"/>
      <c r="P260" s="294"/>
      <c r="Q260" s="294"/>
      <c r="R260" s="294"/>
      <c r="Y260" s="294"/>
    </row>
    <row r="261" spans="14:25">
      <c r="N261" s="294"/>
      <c r="O261" s="294"/>
      <c r="P261" s="294"/>
      <c r="Q261" s="294"/>
      <c r="R261" s="294"/>
      <c r="Y261" s="294"/>
    </row>
    <row r="262" spans="14:25">
      <c r="N262" s="294"/>
      <c r="O262" s="294"/>
      <c r="P262" s="294"/>
      <c r="Q262" s="294"/>
      <c r="R262" s="294"/>
      <c r="Y262" s="294"/>
    </row>
    <row r="263" spans="14:25">
      <c r="N263" s="294"/>
      <c r="O263" s="294"/>
      <c r="P263" s="294"/>
      <c r="Q263" s="294"/>
      <c r="R263" s="294"/>
      <c r="Y263" s="294"/>
    </row>
    <row r="264" spans="14:25">
      <c r="N264" s="294"/>
      <c r="O264" s="294"/>
      <c r="P264" s="294"/>
      <c r="Q264" s="294"/>
      <c r="R264" s="294"/>
      <c r="Y264" s="294"/>
    </row>
    <row r="265" spans="14:25">
      <c r="N265" s="294"/>
      <c r="O265" s="294"/>
      <c r="P265" s="294"/>
      <c r="Q265" s="294"/>
      <c r="R265" s="294"/>
      <c r="Y265" s="294"/>
    </row>
    <row r="266" spans="14:25">
      <c r="N266" s="294"/>
      <c r="O266" s="294"/>
      <c r="P266" s="294"/>
      <c r="Q266" s="294"/>
      <c r="R266" s="294"/>
      <c r="Y266" s="294"/>
    </row>
    <row r="267" spans="14:25">
      <c r="N267" s="294"/>
      <c r="O267" s="294"/>
      <c r="P267" s="294"/>
      <c r="Q267" s="294"/>
      <c r="R267" s="294"/>
      <c r="Y267" s="294"/>
    </row>
    <row r="268" spans="14:25">
      <c r="N268" s="294"/>
      <c r="O268" s="294"/>
      <c r="P268" s="294"/>
      <c r="Q268" s="294"/>
      <c r="R268" s="294"/>
      <c r="Y268" s="294"/>
    </row>
    <row r="269" spans="14:25">
      <c r="N269" s="294"/>
      <c r="O269" s="294"/>
      <c r="P269" s="294"/>
      <c r="Q269" s="294"/>
      <c r="R269" s="294"/>
      <c r="Y269" s="294"/>
    </row>
    <row r="270" spans="14:25">
      <c r="N270" s="294"/>
      <c r="O270" s="294"/>
      <c r="P270" s="294"/>
      <c r="Q270" s="294"/>
      <c r="R270" s="294"/>
      <c r="Y270" s="294"/>
    </row>
    <row r="271" spans="14:25">
      <c r="N271" s="294"/>
      <c r="O271" s="294"/>
      <c r="P271" s="294"/>
      <c r="Q271" s="294"/>
      <c r="R271" s="294"/>
      <c r="Y271" s="294"/>
    </row>
    <row r="272" spans="14:25">
      <c r="N272" s="294"/>
      <c r="O272" s="294"/>
      <c r="P272" s="294"/>
      <c r="Q272" s="294"/>
      <c r="R272" s="294"/>
      <c r="Y272" s="294"/>
    </row>
    <row r="273" spans="14:25">
      <c r="N273" s="294"/>
      <c r="O273" s="294"/>
      <c r="P273" s="294"/>
      <c r="Q273" s="294"/>
      <c r="R273" s="294"/>
      <c r="Y273" s="294"/>
    </row>
    <row r="274" spans="14:25">
      <c r="N274" s="294"/>
      <c r="O274" s="294"/>
      <c r="P274" s="294"/>
      <c r="Q274" s="294"/>
      <c r="R274" s="294"/>
      <c r="Y274" s="294"/>
    </row>
    <row r="275" spans="14:25">
      <c r="N275" s="294"/>
      <c r="O275" s="294"/>
      <c r="P275" s="294"/>
      <c r="Q275" s="294"/>
      <c r="R275" s="294"/>
      <c r="Y275" s="294"/>
    </row>
    <row r="276" spans="14:25">
      <c r="N276" s="294"/>
      <c r="O276" s="294"/>
      <c r="P276" s="294"/>
      <c r="Q276" s="294"/>
      <c r="R276" s="294"/>
      <c r="Y276" s="294"/>
    </row>
    <row r="277" spans="14:25">
      <c r="N277" s="294"/>
      <c r="O277" s="294"/>
      <c r="P277" s="294"/>
      <c r="Q277" s="294"/>
      <c r="R277" s="294"/>
      <c r="Y277" s="294"/>
    </row>
    <row r="278" spans="14:25">
      <c r="N278" s="294"/>
      <c r="O278" s="294"/>
      <c r="P278" s="294"/>
      <c r="Q278" s="294"/>
      <c r="R278" s="294"/>
      <c r="Y278" s="294"/>
    </row>
    <row r="279" spans="14:25">
      <c r="N279" s="294"/>
      <c r="O279" s="294"/>
      <c r="P279" s="294"/>
      <c r="Q279" s="294"/>
      <c r="R279" s="294"/>
      <c r="Y279" s="294"/>
    </row>
    <row r="280" spans="14:25">
      <c r="N280" s="294"/>
      <c r="O280" s="294"/>
      <c r="P280" s="294"/>
      <c r="Q280" s="294"/>
      <c r="R280" s="294"/>
      <c r="Y280" s="294"/>
    </row>
    <row r="281" spans="14:25">
      <c r="N281" s="294"/>
      <c r="O281" s="294"/>
      <c r="P281" s="294"/>
      <c r="Q281" s="294"/>
      <c r="R281" s="294"/>
      <c r="Y281" s="294"/>
    </row>
    <row r="282" spans="14:25">
      <c r="N282" s="294"/>
      <c r="O282" s="294"/>
      <c r="P282" s="294"/>
      <c r="Q282" s="294"/>
      <c r="R282" s="294"/>
      <c r="Y282" s="294"/>
    </row>
    <row r="283" spans="14:25">
      <c r="N283" s="294"/>
      <c r="O283" s="294"/>
      <c r="P283" s="294"/>
      <c r="Q283" s="294"/>
      <c r="R283" s="294"/>
      <c r="Y283" s="294"/>
    </row>
    <row r="284" spans="14:25">
      <c r="N284" s="294"/>
      <c r="O284" s="294"/>
      <c r="P284" s="294"/>
      <c r="Q284" s="294"/>
      <c r="R284" s="294"/>
      <c r="Y284" s="294"/>
    </row>
    <row r="285" spans="14:25">
      <c r="N285" s="294"/>
      <c r="O285" s="294"/>
      <c r="P285" s="294"/>
      <c r="Q285" s="294"/>
      <c r="R285" s="294"/>
      <c r="Y285" s="294"/>
    </row>
    <row r="286" spans="14:25">
      <c r="N286" s="294"/>
      <c r="O286" s="294"/>
      <c r="P286" s="294"/>
      <c r="Q286" s="294"/>
      <c r="R286" s="294"/>
      <c r="Y286" s="294"/>
    </row>
    <row r="287" spans="14:25">
      <c r="N287" s="294"/>
      <c r="O287" s="294"/>
      <c r="P287" s="294"/>
      <c r="Q287" s="294"/>
      <c r="R287" s="294"/>
      <c r="Y287" s="294"/>
    </row>
    <row r="288" spans="14:25">
      <c r="N288" s="294"/>
      <c r="O288" s="294"/>
      <c r="P288" s="294"/>
      <c r="Q288" s="294"/>
      <c r="R288" s="294"/>
      <c r="Y288" s="294"/>
    </row>
    <row r="289" spans="14:25">
      <c r="N289" s="294"/>
      <c r="O289" s="294"/>
      <c r="P289" s="294"/>
      <c r="Q289" s="294"/>
      <c r="R289" s="294"/>
      <c r="Y289" s="294"/>
    </row>
    <row r="290" spans="14:25">
      <c r="N290" s="294"/>
      <c r="O290" s="294"/>
      <c r="P290" s="294"/>
      <c r="Q290" s="294"/>
      <c r="R290" s="294"/>
      <c r="Y290" s="294"/>
    </row>
    <row r="291" spans="14:25">
      <c r="N291" s="294"/>
      <c r="O291" s="294"/>
      <c r="P291" s="294"/>
      <c r="Q291" s="294"/>
      <c r="R291" s="294"/>
      <c r="Y291" s="294"/>
    </row>
    <row r="292" spans="14:25">
      <c r="N292" s="294"/>
      <c r="O292" s="294"/>
      <c r="P292" s="294"/>
      <c r="Q292" s="294"/>
      <c r="R292" s="294"/>
      <c r="Y292" s="294"/>
    </row>
    <row r="293" spans="14:25">
      <c r="N293" s="294"/>
      <c r="O293" s="294"/>
      <c r="P293" s="294"/>
      <c r="Q293" s="294"/>
      <c r="R293" s="294"/>
      <c r="Y293" s="294"/>
    </row>
    <row r="294" spans="14:25">
      <c r="N294" s="294"/>
      <c r="O294" s="294"/>
      <c r="P294" s="294"/>
      <c r="Q294" s="294"/>
      <c r="R294" s="294"/>
      <c r="Y294" s="294"/>
    </row>
    <row r="295" spans="14:25">
      <c r="N295" s="294"/>
      <c r="O295" s="294"/>
      <c r="P295" s="294"/>
      <c r="Q295" s="294"/>
      <c r="R295" s="294"/>
      <c r="Y295" s="294"/>
    </row>
    <row r="296" spans="14:25">
      <c r="N296" s="294"/>
      <c r="O296" s="294"/>
      <c r="P296" s="294"/>
      <c r="Q296" s="294"/>
      <c r="R296" s="294"/>
      <c r="Y296" s="294"/>
    </row>
    <row r="297" spans="14:25">
      <c r="N297" s="294"/>
      <c r="O297" s="294"/>
      <c r="P297" s="294"/>
      <c r="Q297" s="294"/>
      <c r="R297" s="294"/>
      <c r="Y297" s="294"/>
    </row>
    <row r="298" spans="14:25">
      <c r="N298" s="294"/>
      <c r="O298" s="294"/>
      <c r="P298" s="294"/>
      <c r="Q298" s="294"/>
      <c r="R298" s="294"/>
      <c r="Y298" s="294"/>
    </row>
    <row r="299" spans="14:25">
      <c r="N299" s="294"/>
      <c r="O299" s="294"/>
      <c r="P299" s="294"/>
      <c r="Q299" s="294"/>
      <c r="R299" s="294"/>
      <c r="Y299" s="294"/>
    </row>
    <row r="300" spans="14:25">
      <c r="N300" s="294"/>
      <c r="O300" s="294"/>
      <c r="P300" s="294"/>
      <c r="Q300" s="294"/>
      <c r="R300" s="294"/>
      <c r="Y300" s="294"/>
    </row>
    <row r="301" spans="14:25">
      <c r="N301" s="294"/>
      <c r="O301" s="294"/>
      <c r="P301" s="294"/>
      <c r="Q301" s="294"/>
      <c r="R301" s="294"/>
      <c r="Y301" s="294"/>
    </row>
    <row r="302" spans="14:25">
      <c r="N302" s="294"/>
      <c r="O302" s="294"/>
      <c r="P302" s="294"/>
      <c r="Q302" s="294"/>
      <c r="R302" s="294"/>
      <c r="Y302" s="294"/>
    </row>
    <row r="303" spans="14:25">
      <c r="N303" s="294"/>
      <c r="O303" s="294"/>
      <c r="P303" s="294"/>
      <c r="Q303" s="294"/>
      <c r="R303" s="294"/>
      <c r="Y303" s="294"/>
    </row>
    <row r="304" spans="14:25">
      <c r="N304" s="294"/>
      <c r="O304" s="294"/>
      <c r="P304" s="294"/>
      <c r="Q304" s="294"/>
      <c r="R304" s="294"/>
      <c r="Y304" s="294"/>
    </row>
    <row r="305" spans="14:25">
      <c r="N305" s="294"/>
      <c r="O305" s="294"/>
      <c r="P305" s="294"/>
      <c r="Q305" s="294"/>
      <c r="R305" s="294"/>
      <c r="Y305" s="294"/>
    </row>
    <row r="306" spans="14:25">
      <c r="N306" s="294"/>
      <c r="O306" s="294"/>
      <c r="P306" s="294"/>
      <c r="Q306" s="294"/>
      <c r="R306" s="294"/>
      <c r="Y306" s="294"/>
    </row>
    <row r="307" spans="14:25">
      <c r="N307" s="294"/>
      <c r="O307" s="294"/>
      <c r="P307" s="294"/>
      <c r="Q307" s="294"/>
      <c r="R307" s="294"/>
      <c r="Y307" s="294"/>
    </row>
    <row r="308" spans="14:25">
      <c r="N308" s="294"/>
      <c r="O308" s="294"/>
      <c r="P308" s="294"/>
      <c r="Q308" s="294"/>
      <c r="R308" s="294"/>
      <c r="Y308" s="294"/>
    </row>
    <row r="309" spans="14:25">
      <c r="N309" s="294"/>
      <c r="O309" s="294"/>
      <c r="P309" s="294"/>
      <c r="Q309" s="294"/>
      <c r="R309" s="294"/>
      <c r="Y309" s="294"/>
    </row>
    <row r="310" spans="14:25">
      <c r="N310" s="294"/>
      <c r="O310" s="294"/>
      <c r="P310" s="294"/>
      <c r="Q310" s="294"/>
      <c r="R310" s="294"/>
      <c r="Y310" s="294"/>
    </row>
    <row r="311" spans="14:25">
      <c r="N311" s="294"/>
      <c r="O311" s="294"/>
      <c r="P311" s="294"/>
      <c r="Q311" s="294"/>
      <c r="R311" s="294"/>
      <c r="Y311" s="294"/>
    </row>
    <row r="312" spans="14:25">
      <c r="N312" s="294"/>
      <c r="O312" s="294"/>
      <c r="P312" s="294"/>
      <c r="Q312" s="294"/>
      <c r="R312" s="294"/>
      <c r="Y312" s="294"/>
    </row>
    <row r="313" spans="14:25">
      <c r="N313" s="294"/>
      <c r="O313" s="294"/>
      <c r="P313" s="294"/>
      <c r="Q313" s="294"/>
      <c r="R313" s="294"/>
      <c r="Y313" s="294"/>
    </row>
    <row r="314" spans="14:25">
      <c r="N314" s="294"/>
      <c r="O314" s="294"/>
      <c r="P314" s="294"/>
      <c r="Q314" s="294"/>
      <c r="R314" s="294"/>
      <c r="Y314" s="294"/>
    </row>
    <row r="315" spans="14:25">
      <c r="N315" s="294"/>
      <c r="O315" s="294"/>
      <c r="P315" s="294"/>
      <c r="Q315" s="294"/>
      <c r="R315" s="294"/>
      <c r="Y315" s="294"/>
    </row>
    <row r="316" spans="14:25">
      <c r="N316" s="294"/>
      <c r="O316" s="294"/>
      <c r="P316" s="294"/>
      <c r="Q316" s="294"/>
      <c r="R316" s="294"/>
      <c r="Y316" s="294"/>
    </row>
    <row r="317" spans="14:25">
      <c r="N317" s="294"/>
      <c r="O317" s="294"/>
      <c r="P317" s="294"/>
      <c r="Q317" s="294"/>
      <c r="R317" s="294"/>
      <c r="Y317" s="294"/>
    </row>
    <row r="318" spans="14:25">
      <c r="N318" s="294"/>
      <c r="O318" s="294"/>
      <c r="P318" s="294"/>
      <c r="Q318" s="294"/>
      <c r="R318" s="294"/>
      <c r="Y318" s="294"/>
    </row>
    <row r="319" spans="14:25">
      <c r="N319" s="294"/>
      <c r="O319" s="294"/>
      <c r="P319" s="294"/>
      <c r="Q319" s="294"/>
    </row>
    <row r="320" spans="14:25">
      <c r="N320" s="294"/>
      <c r="O320" s="294"/>
      <c r="P320" s="294"/>
      <c r="Q320" s="294"/>
    </row>
    <row r="321" spans="14:17">
      <c r="N321" s="294"/>
      <c r="O321" s="294"/>
      <c r="P321" s="294"/>
      <c r="Q321" s="294"/>
    </row>
    <row r="322" spans="14:17">
      <c r="N322" s="294"/>
      <c r="O322" s="294"/>
      <c r="P322" s="294"/>
      <c r="Q322" s="294"/>
    </row>
    <row r="323" spans="14:17">
      <c r="N323" s="294"/>
      <c r="O323" s="294"/>
      <c r="P323" s="294"/>
      <c r="Q323" s="294"/>
    </row>
    <row r="324" spans="14:17">
      <c r="N324" s="294"/>
      <c r="O324" s="294"/>
      <c r="P324" s="294"/>
      <c r="Q324" s="294"/>
    </row>
    <row r="325" spans="14:17">
      <c r="N325" s="294"/>
      <c r="O325" s="294"/>
      <c r="P325" s="294"/>
      <c r="Q325" s="294"/>
    </row>
    <row r="326" spans="14:17">
      <c r="N326" s="294"/>
      <c r="O326" s="294"/>
      <c r="P326" s="294"/>
      <c r="Q326" s="294"/>
    </row>
    <row r="327" spans="14:17">
      <c r="N327" s="294"/>
      <c r="O327" s="294"/>
      <c r="P327" s="294"/>
      <c r="Q327" s="294"/>
    </row>
    <row r="328" spans="14:17">
      <c r="N328" s="294"/>
      <c r="O328" s="294"/>
      <c r="P328" s="294"/>
      <c r="Q328" s="294"/>
    </row>
    <row r="329" spans="14:17">
      <c r="N329" s="294"/>
      <c r="O329" s="294"/>
      <c r="P329" s="294"/>
      <c r="Q329" s="294"/>
    </row>
    <row r="330" spans="14:17">
      <c r="N330" s="294"/>
      <c r="O330" s="294"/>
      <c r="P330" s="294"/>
      <c r="Q330" s="294"/>
    </row>
    <row r="331" spans="14:17">
      <c r="N331" s="294"/>
      <c r="O331" s="294"/>
      <c r="P331" s="294"/>
      <c r="Q331" s="294"/>
    </row>
    <row r="332" spans="14:17">
      <c r="N332" s="294"/>
      <c r="O332" s="294"/>
      <c r="P332" s="294"/>
      <c r="Q332" s="294"/>
    </row>
    <row r="333" spans="14:17">
      <c r="N333" s="294"/>
      <c r="O333" s="294"/>
      <c r="P333" s="294"/>
      <c r="Q333" s="294"/>
    </row>
    <row r="334" spans="14:17">
      <c r="N334" s="294"/>
      <c r="O334" s="294"/>
      <c r="P334" s="294"/>
      <c r="Q334" s="294"/>
    </row>
    <row r="335" spans="14:17">
      <c r="N335" s="294"/>
      <c r="O335" s="294"/>
      <c r="P335" s="294"/>
      <c r="Q335" s="294"/>
    </row>
    <row r="336" spans="14:17">
      <c r="N336" s="294"/>
      <c r="O336" s="294"/>
      <c r="P336" s="294"/>
      <c r="Q336" s="294"/>
    </row>
    <row r="337" spans="14:17">
      <c r="N337" s="294"/>
      <c r="O337" s="294"/>
      <c r="P337" s="294"/>
      <c r="Q337" s="294"/>
    </row>
    <row r="338" spans="14:17">
      <c r="N338" s="294"/>
      <c r="O338" s="294"/>
      <c r="P338" s="294"/>
      <c r="Q338" s="294"/>
    </row>
    <row r="339" spans="14:17">
      <c r="N339" s="294"/>
      <c r="O339" s="294"/>
      <c r="P339" s="294"/>
      <c r="Q339" s="294"/>
    </row>
    <row r="340" spans="14:17">
      <c r="N340" s="294"/>
      <c r="O340" s="294"/>
      <c r="P340" s="294"/>
      <c r="Q340" s="294"/>
    </row>
    <row r="341" spans="14:17">
      <c r="N341" s="294"/>
      <c r="O341" s="294"/>
      <c r="P341" s="294"/>
      <c r="Q341" s="294"/>
    </row>
    <row r="342" spans="14:17">
      <c r="N342" s="294"/>
      <c r="O342" s="294"/>
      <c r="P342" s="294"/>
      <c r="Q342" s="294"/>
    </row>
    <row r="343" spans="14:17">
      <c r="N343" s="294"/>
      <c r="O343" s="294"/>
      <c r="P343" s="294"/>
      <c r="Q343" s="294"/>
    </row>
    <row r="344" spans="14:17">
      <c r="N344" s="294"/>
      <c r="O344" s="294"/>
      <c r="P344" s="294"/>
      <c r="Q344" s="294"/>
    </row>
    <row r="345" spans="14:17">
      <c r="N345" s="294"/>
      <c r="O345" s="294"/>
      <c r="P345" s="294"/>
      <c r="Q345" s="294"/>
    </row>
    <row r="346" spans="14:17">
      <c r="N346" s="294"/>
      <c r="O346" s="294"/>
      <c r="P346" s="294"/>
      <c r="Q346" s="294"/>
    </row>
    <row r="347" spans="14:17">
      <c r="N347" s="294"/>
      <c r="O347" s="294"/>
      <c r="P347" s="294"/>
      <c r="Q347" s="294"/>
    </row>
    <row r="348" spans="14:17">
      <c r="N348" s="294"/>
      <c r="O348" s="294"/>
      <c r="P348" s="294"/>
      <c r="Q348" s="294"/>
    </row>
    <row r="349" spans="14:17">
      <c r="N349" s="294"/>
      <c r="O349" s="294"/>
      <c r="P349" s="294"/>
      <c r="Q349" s="294"/>
    </row>
    <row r="350" spans="14:17">
      <c r="N350" s="294"/>
      <c r="O350" s="294"/>
      <c r="P350" s="294"/>
      <c r="Q350" s="294"/>
    </row>
    <row r="351" spans="14:17">
      <c r="N351" s="294"/>
      <c r="O351" s="294"/>
      <c r="P351" s="294"/>
      <c r="Q351" s="294"/>
    </row>
    <row r="352" spans="14:17">
      <c r="N352" s="294"/>
      <c r="O352" s="294"/>
      <c r="P352" s="294"/>
      <c r="Q352" s="294"/>
    </row>
    <row r="353" spans="14:17">
      <c r="N353" s="294"/>
      <c r="O353" s="294"/>
      <c r="P353" s="294"/>
      <c r="Q353" s="294"/>
    </row>
    <row r="354" spans="14:17">
      <c r="N354" s="294"/>
      <c r="O354" s="294"/>
      <c r="P354" s="294"/>
      <c r="Q354" s="294"/>
    </row>
    <row r="355" spans="14:17">
      <c r="N355" s="294"/>
      <c r="O355" s="294"/>
      <c r="P355" s="294"/>
      <c r="Q355" s="294"/>
    </row>
    <row r="356" spans="14:17">
      <c r="N356" s="294"/>
      <c r="O356" s="294"/>
      <c r="P356" s="294"/>
      <c r="Q356" s="294"/>
    </row>
    <row r="357" spans="14:17">
      <c r="N357" s="294"/>
      <c r="O357" s="294"/>
      <c r="P357" s="294"/>
      <c r="Q357" s="294"/>
    </row>
    <row r="358" spans="14:17">
      <c r="N358" s="294"/>
      <c r="O358" s="294"/>
      <c r="P358" s="294"/>
      <c r="Q358" s="294"/>
    </row>
    <row r="359" spans="14:17">
      <c r="N359" s="294"/>
      <c r="O359" s="294"/>
      <c r="P359" s="294"/>
      <c r="Q359" s="294"/>
    </row>
    <row r="360" spans="14:17">
      <c r="N360" s="294"/>
      <c r="O360" s="294"/>
      <c r="P360" s="294"/>
      <c r="Q360" s="294"/>
    </row>
    <row r="361" spans="14:17">
      <c r="N361" s="294"/>
      <c r="O361" s="294"/>
      <c r="P361" s="294"/>
      <c r="Q361" s="294"/>
    </row>
    <row r="362" spans="14:17">
      <c r="N362" s="294"/>
      <c r="O362" s="294"/>
      <c r="P362" s="294"/>
      <c r="Q362" s="294"/>
    </row>
    <row r="363" spans="14:17">
      <c r="N363" s="294"/>
      <c r="O363" s="294"/>
      <c r="P363" s="294"/>
      <c r="Q363" s="294"/>
    </row>
    <row r="364" spans="14:17">
      <c r="N364" s="294"/>
      <c r="O364" s="294"/>
      <c r="P364" s="294"/>
      <c r="Q364" s="294"/>
    </row>
    <row r="365" spans="14:17">
      <c r="N365" s="294"/>
      <c r="O365" s="294"/>
      <c r="P365" s="294"/>
      <c r="Q365" s="294"/>
    </row>
    <row r="366" spans="14:17">
      <c r="N366" s="294"/>
      <c r="O366" s="294"/>
      <c r="P366" s="294"/>
      <c r="Q366" s="294"/>
    </row>
    <row r="367" spans="14:17">
      <c r="N367" s="294"/>
      <c r="O367" s="294"/>
      <c r="P367" s="294"/>
      <c r="Q367" s="294"/>
    </row>
    <row r="368" spans="14:17">
      <c r="N368" s="294"/>
      <c r="O368" s="294"/>
      <c r="P368" s="294"/>
      <c r="Q368" s="294"/>
    </row>
    <row r="369" spans="14:17">
      <c r="N369" s="294"/>
      <c r="O369" s="294"/>
      <c r="P369" s="294"/>
      <c r="Q369" s="294"/>
    </row>
    <row r="370" spans="14:17">
      <c r="N370" s="294"/>
      <c r="O370" s="294"/>
      <c r="P370" s="294"/>
      <c r="Q370" s="294"/>
    </row>
    <row r="371" spans="14:17">
      <c r="N371" s="294"/>
      <c r="O371" s="294"/>
      <c r="P371" s="294"/>
      <c r="Q371" s="294"/>
    </row>
    <row r="372" spans="14:17">
      <c r="N372" s="294"/>
      <c r="O372" s="294"/>
      <c r="P372" s="294"/>
      <c r="Q372" s="294"/>
    </row>
    <row r="373" spans="14:17">
      <c r="N373" s="294"/>
      <c r="O373" s="294"/>
      <c r="P373" s="294"/>
      <c r="Q373" s="294"/>
    </row>
    <row r="374" spans="14:17">
      <c r="N374" s="294"/>
      <c r="O374" s="294"/>
      <c r="P374" s="294"/>
      <c r="Q374" s="294"/>
    </row>
    <row r="375" spans="14:17">
      <c r="N375" s="294"/>
      <c r="O375" s="294"/>
      <c r="P375" s="294"/>
      <c r="Q375" s="294"/>
    </row>
    <row r="376" spans="14:17">
      <c r="N376" s="294"/>
      <c r="O376" s="294"/>
      <c r="P376" s="294"/>
      <c r="Q376" s="294"/>
    </row>
    <row r="377" spans="14:17">
      <c r="N377" s="294"/>
      <c r="O377" s="294"/>
      <c r="P377" s="294"/>
      <c r="Q377" s="294"/>
    </row>
    <row r="378" spans="14:17">
      <c r="N378" s="294"/>
      <c r="O378" s="294"/>
      <c r="P378" s="294"/>
      <c r="Q378" s="294"/>
    </row>
    <row r="379" spans="14:17">
      <c r="N379" s="294"/>
      <c r="O379" s="294"/>
      <c r="P379" s="294"/>
      <c r="Q379" s="294"/>
    </row>
    <row r="380" spans="14:17">
      <c r="N380" s="294"/>
      <c r="O380" s="294"/>
      <c r="P380" s="294"/>
      <c r="Q380" s="294"/>
    </row>
    <row r="381" spans="14:17">
      <c r="N381" s="294"/>
      <c r="O381" s="294"/>
      <c r="P381" s="294"/>
      <c r="Q381" s="294"/>
    </row>
    <row r="382" spans="14:17">
      <c r="N382" s="294"/>
      <c r="O382" s="294"/>
      <c r="P382" s="294"/>
      <c r="Q382" s="294"/>
    </row>
    <row r="383" spans="14:17">
      <c r="N383" s="294"/>
      <c r="O383" s="294"/>
      <c r="P383" s="294"/>
      <c r="Q383" s="294"/>
    </row>
    <row r="384" spans="14:17">
      <c r="N384" s="294"/>
      <c r="O384" s="294"/>
      <c r="P384" s="294"/>
      <c r="Q384" s="294"/>
    </row>
    <row r="385" spans="14:17">
      <c r="N385" s="294"/>
      <c r="O385" s="294"/>
      <c r="P385" s="294"/>
      <c r="Q385" s="294"/>
    </row>
    <row r="386" spans="14:17">
      <c r="N386" s="294"/>
      <c r="O386" s="294"/>
      <c r="P386" s="294"/>
      <c r="Q386" s="294"/>
    </row>
    <row r="387" spans="14:17">
      <c r="N387" s="294"/>
      <c r="O387" s="294"/>
      <c r="P387" s="294"/>
      <c r="Q387" s="294"/>
    </row>
    <row r="388" spans="14:17">
      <c r="N388" s="294"/>
      <c r="O388" s="294"/>
      <c r="P388" s="294"/>
      <c r="Q388" s="294"/>
    </row>
    <row r="389" spans="14:17">
      <c r="N389" s="294"/>
      <c r="O389" s="294"/>
      <c r="P389" s="294"/>
    </row>
    <row r="390" spans="14:17">
      <c r="N390" s="294"/>
      <c r="O390" s="294"/>
      <c r="P390" s="294"/>
    </row>
    <row r="391" spans="14:17">
      <c r="N391" s="294"/>
      <c r="O391" s="294"/>
      <c r="P391" s="294"/>
    </row>
    <row r="392" spans="14:17">
      <c r="N392" s="294"/>
      <c r="O392" s="294"/>
      <c r="P392" s="294"/>
    </row>
    <row r="393" spans="14:17">
      <c r="N393" s="294"/>
      <c r="O393" s="294"/>
      <c r="P393" s="294"/>
    </row>
    <row r="394" spans="14:17">
      <c r="N394" s="294"/>
      <c r="O394" s="294"/>
      <c r="P394" s="294"/>
    </row>
    <row r="395" spans="14:17">
      <c r="N395" s="294"/>
      <c r="O395" s="294"/>
      <c r="P395" s="294"/>
    </row>
    <row r="396" spans="14:17">
      <c r="N396" s="294"/>
      <c r="O396" s="294"/>
      <c r="P396" s="294"/>
    </row>
    <row r="397" spans="14:17">
      <c r="N397" s="294"/>
      <c r="O397" s="294"/>
      <c r="P397" s="294"/>
    </row>
    <row r="398" spans="14:17">
      <c r="N398" s="294"/>
      <c r="O398" s="294"/>
      <c r="P398" s="294"/>
    </row>
    <row r="399" spans="14:17">
      <c r="N399" s="294"/>
      <c r="O399" s="294"/>
      <c r="P399" s="294"/>
    </row>
    <row r="400" spans="14:17">
      <c r="N400" s="294"/>
      <c r="O400" s="294"/>
      <c r="P400" s="294"/>
    </row>
    <row r="401" spans="14:15">
      <c r="N401" s="294"/>
      <c r="O401" s="294"/>
    </row>
    <row r="402" spans="14:15">
      <c r="N402" s="294"/>
      <c r="O402" s="294"/>
    </row>
    <row r="403" spans="14:15">
      <c r="N403" s="294"/>
      <c r="O403" s="294"/>
    </row>
    <row r="404" spans="14:15">
      <c r="N404" s="294"/>
      <c r="O404" s="294"/>
    </row>
    <row r="405" spans="14:15">
      <c r="N405" s="294"/>
      <c r="O405" s="294"/>
    </row>
    <row r="406" spans="14:15">
      <c r="N406" s="294"/>
      <c r="O406" s="294"/>
    </row>
    <row r="407" spans="14:15">
      <c r="N407" s="294"/>
      <c r="O407" s="294"/>
    </row>
    <row r="408" spans="14:15">
      <c r="N408" s="294"/>
      <c r="O408" s="294"/>
    </row>
    <row r="409" spans="14:15">
      <c r="N409" s="294"/>
      <c r="O409" s="294"/>
    </row>
    <row r="410" spans="14:15">
      <c r="N410" s="294"/>
      <c r="O410" s="294"/>
    </row>
    <row r="411" spans="14:15">
      <c r="N411" s="294"/>
      <c r="O411" s="294"/>
    </row>
    <row r="412" spans="14:15">
      <c r="N412" s="294"/>
      <c r="O412" s="294"/>
    </row>
    <row r="413" spans="14:15">
      <c r="N413" s="294"/>
      <c r="O413" s="294"/>
    </row>
    <row r="414" spans="14:15">
      <c r="N414" s="294"/>
      <c r="O414" s="294"/>
    </row>
    <row r="415" spans="14:15">
      <c r="N415" s="294"/>
      <c r="O415" s="294"/>
    </row>
    <row r="416" spans="14:15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  <c r="O499" s="294"/>
    </row>
    <row r="500" spans="14:15">
      <c r="N500" s="294"/>
      <c r="O500" s="294"/>
    </row>
    <row r="501" spans="14:15">
      <c r="N501" s="294"/>
      <c r="O501" s="294"/>
    </row>
    <row r="502" spans="14:15">
      <c r="N502" s="294"/>
      <c r="O502" s="294"/>
    </row>
    <row r="503" spans="14:15">
      <c r="N503" s="294"/>
      <c r="O503" s="294"/>
    </row>
    <row r="504" spans="14:15">
      <c r="N504" s="294"/>
      <c r="O504" s="294"/>
    </row>
    <row r="505" spans="14:15">
      <c r="N505" s="294"/>
      <c r="O505" s="294"/>
    </row>
    <row r="506" spans="14:15">
      <c r="N506" s="294"/>
      <c r="O506" s="294"/>
    </row>
    <row r="507" spans="14:15">
      <c r="N507" s="294"/>
      <c r="O507" s="294"/>
    </row>
    <row r="508" spans="14:15">
      <c r="N508" s="294"/>
      <c r="O508" s="294"/>
    </row>
    <row r="509" spans="14:15">
      <c r="N509" s="294"/>
      <c r="O509" s="294"/>
    </row>
    <row r="510" spans="14:15">
      <c r="N510" s="294"/>
      <c r="O510" s="294"/>
    </row>
    <row r="511" spans="14:15">
      <c r="N511" s="294"/>
      <c r="O511" s="294"/>
    </row>
    <row r="512" spans="14:15">
      <c r="N512" s="294"/>
      <c r="O512" s="294"/>
    </row>
    <row r="513" spans="14:15">
      <c r="N513" s="294"/>
      <c r="O513" s="294"/>
    </row>
    <row r="514" spans="14:15">
      <c r="N514" s="294"/>
    </row>
    <row r="515" spans="14:15">
      <c r="N515" s="294"/>
    </row>
    <row r="516" spans="14:15">
      <c r="N516" s="294"/>
    </row>
    <row r="517" spans="14:15">
      <c r="N517" s="294"/>
    </row>
    <row r="518" spans="14:15">
      <c r="N518" s="294"/>
    </row>
    <row r="519" spans="14:15">
      <c r="N519" s="294"/>
    </row>
    <row r="520" spans="14:15">
      <c r="N520" s="294"/>
    </row>
    <row r="521" spans="14:15">
      <c r="N521" s="294"/>
    </row>
    <row r="522" spans="14:15">
      <c r="N522" s="294"/>
    </row>
    <row r="523" spans="14:15">
      <c r="N523" s="294"/>
    </row>
    <row r="524" spans="14:15">
      <c r="N524" s="294"/>
    </row>
    <row r="525" spans="14:15">
      <c r="N525" s="294"/>
    </row>
    <row r="526" spans="14:15">
      <c r="N526" s="294"/>
    </row>
    <row r="527" spans="14:15">
      <c r="N527" s="294"/>
    </row>
    <row r="528" spans="14:15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  <row r="652" spans="14:14">
      <c r="N652" s="294"/>
    </row>
    <row r="653" spans="14:14">
      <c r="N653" s="294"/>
    </row>
    <row r="654" spans="14:14">
      <c r="N654" s="294"/>
    </row>
    <row r="655" spans="14:14">
      <c r="N655" s="294"/>
    </row>
    <row r="656" spans="14:14">
      <c r="N656" s="294"/>
    </row>
    <row r="657" spans="14:14">
      <c r="N657" s="294"/>
    </row>
    <row r="658" spans="14:14">
      <c r="N658" s="294"/>
    </row>
    <row r="659" spans="14:14">
      <c r="N659" s="294"/>
    </row>
    <row r="660" spans="14:14">
      <c r="N660" s="294"/>
    </row>
    <row r="661" spans="14:14">
      <c r="N661" s="294"/>
    </row>
    <row r="662" spans="14:14">
      <c r="N662" s="294"/>
    </row>
    <row r="663" spans="14:14">
      <c r="N663" s="294"/>
    </row>
    <row r="664" spans="14:14">
      <c r="N664" s="294"/>
    </row>
    <row r="665" spans="14:14">
      <c r="N665" s="294"/>
    </row>
    <row r="666" spans="14:14">
      <c r="N666" s="294"/>
    </row>
  </sheetData>
  <autoFilter ref="A2:M98" xr:uid="{00000000-0009-0000-0000-000012000000}"/>
  <mergeCells count="25">
    <mergeCell ref="AB2:AB3"/>
    <mergeCell ref="A90:I90"/>
    <mergeCell ref="L90:M90"/>
    <mergeCell ref="L91:M91"/>
    <mergeCell ref="L92:M92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99:L104"/>
    <mergeCell ref="M2:M3"/>
    <mergeCell ref="L93:M93"/>
    <mergeCell ref="L94:M94"/>
    <mergeCell ref="L95:M95"/>
    <mergeCell ref="L96:M96"/>
    <mergeCell ref="L98:M98"/>
    <mergeCell ref="L97:M97"/>
  </mergeCells>
  <phoneticPr fontId="19" type="noConversion"/>
  <conditionalFormatting sqref="N3:X3 O89:R89">
    <cfRule type="containsText" dxfId="4601" priority="114" operator="containsText" text="日">
      <formula>NOT(ISERROR(SEARCH("日",N3)))</formula>
    </cfRule>
    <cfRule type="containsText" dxfId="4600" priority="115" operator="containsText" text="六">
      <formula>NOT(ISERROR(SEARCH("六",N3)))</formula>
    </cfRule>
  </conditionalFormatting>
  <conditionalFormatting sqref="N98:X98">
    <cfRule type="cellIs" dxfId="4599" priority="97" operator="greaterThan">
      <formula>0</formula>
    </cfRule>
  </conditionalFormatting>
  <conditionalFormatting sqref="G4:G89">
    <cfRule type="cellIs" dxfId="4598" priority="103" operator="equal">
      <formula>"重要不紧急"</formula>
    </cfRule>
    <cfRule type="cellIs" dxfId="4597" priority="104" operator="equal">
      <formula>"重要且紧急"</formula>
    </cfRule>
    <cfRule type="cellIs" dxfId="4596" priority="105" operator="equal">
      <formula>"紧急不重要"</formula>
    </cfRule>
  </conditionalFormatting>
  <conditionalFormatting sqref="L4:L89">
    <cfRule type="containsText" dxfId="4595" priority="106" operator="containsText" text="进行中">
      <formula>NOT(ISERROR(SEARCH("进行中",L4)))</formula>
    </cfRule>
    <cfRule type="containsText" dxfId="4594" priority="107" operator="containsText" text="延迟">
      <formula>NOT(ISERROR(SEARCH("延迟",L4)))</formula>
    </cfRule>
    <cfRule type="containsText" dxfId="4593" priority="108" operator="containsText" text="已完成">
      <formula>NOT(ISERROR(SEARCH("已完成",L4)))</formula>
    </cfRule>
    <cfRule type="containsText" dxfId="4592" priority="109" operator="containsText" text="已中止">
      <formula>NOT(ISERROR(SEARCH("已中止",L4)))</formula>
    </cfRule>
  </conditionalFormatting>
  <conditionalFormatting sqref="B4:X4 B13:X14 B54:B63 C55:E57 A52:X53 B51:X51 F54:X71 A75:C75 G75:N75 B27:X27 A5:X12 S75:X89 N10:N13 A15:X26 G72:X74 AB4:AB89 A28:X50 A76:N89">
    <cfRule type="expression" dxfId="4591" priority="100">
      <formula>CELL("row")=ROW()</formula>
    </cfRule>
    <cfRule type="expression" dxfId="4590" priority="101">
      <formula>$A4&lt;&gt;""</formula>
    </cfRule>
  </conditionalFormatting>
  <conditionalFormatting sqref="S89:X89 N89 N4:X88">
    <cfRule type="cellIs" dxfId="4589" priority="102" operator="greaterThan">
      <formula>0</formula>
    </cfRule>
  </conditionalFormatting>
  <conditionalFormatting sqref="J91:K98">
    <cfRule type="expression" dxfId="4588" priority="95">
      <formula>CELL("row")=ROW()</formula>
    </cfRule>
    <cfRule type="expression" dxfId="4587" priority="96">
      <formula>$A91&lt;&gt;""</formula>
    </cfRule>
  </conditionalFormatting>
  <conditionalFormatting sqref="N91:X97">
    <cfRule type="cellIs" dxfId="4586" priority="112" operator="greaterThanOrEqual">
      <formula>8</formula>
    </cfRule>
    <cfRule type="cellIs" dxfId="4585" priority="113" operator="between">
      <formula>0.01</formula>
      <formula>7.99</formula>
    </cfRule>
  </conditionalFormatting>
  <conditionalFormatting sqref="N667:X1048576 O514:X666 P401:X513 Q389:X400 R319:X388 S215:X318 T193:X214 U146:X192 V134:X145 W122:X133 X110:X121">
    <cfRule type="cellIs" dxfId="4584" priority="116" operator="between">
      <formula>6</formula>
      <formula>24</formula>
    </cfRule>
    <cfRule type="cellIs" dxfId="4583" priority="117" operator="between">
      <formula>4</formula>
      <formula>6</formula>
    </cfRule>
    <cfRule type="cellIs" dxfId="4582" priority="118" operator="between">
      <formula>0.01</formula>
      <formula>3</formula>
    </cfRule>
  </conditionalFormatting>
  <conditionalFormatting sqref="N99:X104">
    <cfRule type="cellIs" dxfId="4581" priority="94" operator="greaterThan">
      <formula>0</formula>
    </cfRule>
  </conditionalFormatting>
  <conditionalFormatting sqref="A4">
    <cfRule type="expression" dxfId="4580" priority="93">
      <formula>MOD(ROW(),2)=1</formula>
    </cfRule>
  </conditionalFormatting>
  <conditionalFormatting sqref="A13:A14">
    <cfRule type="expression" dxfId="4579" priority="92">
      <formula>MOD(ROW(),2)=1</formula>
    </cfRule>
  </conditionalFormatting>
  <conditionalFormatting sqref="A62:A63 E63 C62:C63 C65:C74 E65:E71 A65:A74">
    <cfRule type="expression" dxfId="4578" priority="90">
      <formula>CELL("row")=ROW()</formula>
    </cfRule>
    <cfRule type="expression" dxfId="4577" priority="91">
      <formula>$A62&lt;&gt;""</formula>
    </cfRule>
  </conditionalFormatting>
  <conditionalFormatting sqref="B65:B74">
    <cfRule type="expression" dxfId="4576" priority="88">
      <formula>CELL("row")=ROW()</formula>
    </cfRule>
    <cfRule type="expression" dxfId="4575" priority="89">
      <formula>$A65&lt;&gt;""</formula>
    </cfRule>
  </conditionalFormatting>
  <conditionalFormatting sqref="D63 D71 D65:D68">
    <cfRule type="expression" dxfId="4574" priority="66">
      <formula>$A63&lt;&gt;""</formula>
    </cfRule>
  </conditionalFormatting>
  <conditionalFormatting sqref="D63 D71 D65:D68">
    <cfRule type="expression" dxfId="4573" priority="87">
      <formula>CELL("row")=ROW()</formula>
    </cfRule>
  </conditionalFormatting>
  <conditionalFormatting sqref="A55">
    <cfRule type="expression" dxfId="4572" priority="85">
      <formula>CELL("row")=ROW()</formula>
    </cfRule>
    <cfRule type="expression" dxfId="4571" priority="86">
      <formula>$A55&lt;&gt;""</formula>
    </cfRule>
  </conditionalFormatting>
  <conditionalFormatting sqref="A56:A57">
    <cfRule type="expression" dxfId="4570" priority="84">
      <formula>MOD(ROW(),2)=1</formula>
    </cfRule>
  </conditionalFormatting>
  <conditionalFormatting sqref="C58:E58">
    <cfRule type="expression" dxfId="4569" priority="81">
      <formula>CELL("row")=ROW()</formula>
    </cfRule>
    <cfRule type="expression" dxfId="4568" priority="82">
      <formula>$A58&lt;&gt;""</formula>
    </cfRule>
  </conditionalFormatting>
  <conditionalFormatting sqref="A58">
    <cfRule type="expression" dxfId="4567" priority="80">
      <formula>MOD(ROW(),2)=1</formula>
    </cfRule>
  </conditionalFormatting>
  <conditionalFormatting sqref="A59:A60 C59:E60">
    <cfRule type="expression" dxfId="4566" priority="78">
      <formula>CELL("row")=ROW()</formula>
    </cfRule>
    <cfRule type="expression" dxfId="4565" priority="79">
      <formula>$A59&lt;&gt;""</formula>
    </cfRule>
  </conditionalFormatting>
  <conditionalFormatting sqref="E62">
    <cfRule type="expression" dxfId="4564" priority="74">
      <formula>CELL("row")=ROW()</formula>
    </cfRule>
    <cfRule type="expression" dxfId="4563" priority="75">
      <formula>$A62&lt;&gt;""</formula>
    </cfRule>
  </conditionalFormatting>
  <conditionalFormatting sqref="D62">
    <cfRule type="expression" dxfId="4562" priority="77">
      <formula>$A62&lt;&gt;""</formula>
    </cfRule>
  </conditionalFormatting>
  <conditionalFormatting sqref="D62">
    <cfRule type="expression" dxfId="4561" priority="76">
      <formula>CELL("row")=ROW()</formula>
    </cfRule>
  </conditionalFormatting>
  <conditionalFormatting sqref="C54:E54">
    <cfRule type="expression" dxfId="4560" priority="72">
      <formula>CELL("row")=ROW()</formula>
    </cfRule>
    <cfRule type="expression" dxfId="4559" priority="73">
      <formula>$A54&lt;&gt;""</formula>
    </cfRule>
  </conditionalFormatting>
  <conditionalFormatting sqref="A54">
    <cfRule type="expression" dxfId="4558" priority="71">
      <formula>MOD(ROW(),2)=1</formula>
    </cfRule>
  </conditionalFormatting>
  <conditionalFormatting sqref="A61 C61:E61">
    <cfRule type="expression" dxfId="4557" priority="69">
      <formula>CELL("row")=ROW()</formula>
    </cfRule>
    <cfRule type="expression" dxfId="4556" priority="70">
      <formula>$A61&lt;&gt;""</formula>
    </cfRule>
  </conditionalFormatting>
  <conditionalFormatting sqref="D69:D70">
    <cfRule type="expression" dxfId="4555" priority="68">
      <formula>$A69&lt;&gt;""</formula>
    </cfRule>
  </conditionalFormatting>
  <conditionalFormatting sqref="D69:D70">
    <cfRule type="expression" dxfId="4554" priority="67">
      <formula>CELL("row")=ROW()</formula>
    </cfRule>
  </conditionalFormatting>
  <conditionalFormatting sqref="C64 E64 A64">
    <cfRule type="expression" dxfId="4553" priority="64">
      <formula>CELL("row")=ROW()</formula>
    </cfRule>
    <cfRule type="expression" dxfId="4552" priority="65">
      <formula>$A64&lt;&gt;""</formula>
    </cfRule>
  </conditionalFormatting>
  <conditionalFormatting sqref="B64">
    <cfRule type="expression" dxfId="4551" priority="62">
      <formula>CELL("row")=ROW()</formula>
    </cfRule>
    <cfRule type="expression" dxfId="4550" priority="63">
      <formula>$A64&lt;&gt;""</formula>
    </cfRule>
  </conditionalFormatting>
  <conditionalFormatting sqref="D64">
    <cfRule type="expression" dxfId="4549" priority="60">
      <formula>$A64&lt;&gt;""</formula>
    </cfRule>
  </conditionalFormatting>
  <conditionalFormatting sqref="D64">
    <cfRule type="expression" dxfId="4548" priority="61">
      <formula>CELL("row")=ROW()</formula>
    </cfRule>
  </conditionalFormatting>
  <conditionalFormatting sqref="A51">
    <cfRule type="expression" dxfId="4547" priority="59">
      <formula>MOD(ROW(),2)=1</formula>
    </cfRule>
  </conditionalFormatting>
  <conditionalFormatting sqref="O75:R75">
    <cfRule type="expression" dxfId="4546" priority="2036">
      <formula>CELL("row")=ROW()</formula>
    </cfRule>
    <cfRule type="expression" dxfId="4545" priority="2037">
      <formula>$A76&lt;&gt;""</formula>
    </cfRule>
  </conditionalFormatting>
  <conditionalFormatting sqref="D72:F74">
    <cfRule type="expression" dxfId="4544" priority="57">
      <formula>CELL("row")=ROW()</formula>
    </cfRule>
    <cfRule type="expression" dxfId="4543" priority="58">
      <formula>$A72&lt;&gt;""</formula>
    </cfRule>
  </conditionalFormatting>
  <conditionalFormatting sqref="N90:X90">
    <cfRule type="containsText" dxfId="4542" priority="55" operator="containsText" text="日">
      <formula>NOT(ISERROR(SEARCH("日",N90)))</formula>
    </cfRule>
    <cfRule type="containsText" dxfId="4541" priority="56" operator="containsText" text="六">
      <formula>NOT(ISERROR(SEARCH("六",N90)))</formula>
    </cfRule>
  </conditionalFormatting>
  <conditionalFormatting sqref="O72:R73">
    <cfRule type="expression" dxfId="4540" priority="2038">
      <formula>CELL("row")=ROW()</formula>
    </cfRule>
    <cfRule type="expression" dxfId="4539" priority="2039">
      <formula>$A75&lt;&gt;""</formula>
    </cfRule>
  </conditionalFormatting>
  <conditionalFormatting sqref="O74:R74">
    <cfRule type="expression" dxfId="4538" priority="2046">
      <formula>CELL("row")=ROW()</formula>
    </cfRule>
    <cfRule type="expression" dxfId="4537" priority="2047">
      <formula>$A89&lt;&gt;""</formula>
    </cfRule>
  </conditionalFormatting>
  <conditionalFormatting sqref="A27">
    <cfRule type="expression" dxfId="4536" priority="54">
      <formula>MOD(ROW(),2)=1</formula>
    </cfRule>
  </conditionalFormatting>
  <conditionalFormatting sqref="O79:R79">
    <cfRule type="expression" dxfId="4535" priority="2070">
      <formula>CELL("row")=ROW()</formula>
    </cfRule>
    <cfRule type="expression" dxfId="4534" priority="2071">
      <formula>$A91&lt;&gt;""</formula>
    </cfRule>
  </conditionalFormatting>
  <conditionalFormatting sqref="O88:R88">
    <cfRule type="expression" dxfId="4533" priority="2072">
      <formula>CELL("row")=ROW()</formula>
    </cfRule>
    <cfRule type="expression" dxfId="4532" priority="2073">
      <formula>$A92&lt;&gt;""</formula>
    </cfRule>
  </conditionalFormatting>
  <conditionalFormatting sqref="O76:R78">
    <cfRule type="expression" dxfId="4531" priority="2074">
      <formula>CELL("row")=ROW()</formula>
    </cfRule>
    <cfRule type="expression" dxfId="4530" priority="2075">
      <formula>$A89&lt;&gt;""</formula>
    </cfRule>
  </conditionalFormatting>
  <conditionalFormatting sqref="M4:M89">
    <cfRule type="dataBar" priority="20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{6FFDE625-FD7B-44B7-BA27-AD5091718284}</x14:id>
        </ext>
      </extLst>
    </cfRule>
    <cfRule type="dataBar" priority="20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{582E0977-15EB-48D5-8CF3-BDE120129CF3}</x14:id>
        </ext>
      </extLst>
    </cfRule>
  </conditionalFormatting>
  <conditionalFormatting sqref="O87:R87 Y87">
    <cfRule type="expression" dxfId="4529" priority="2100">
      <formula>CELL("row")=ROW()</formula>
    </cfRule>
    <cfRule type="expression" dxfId="4528" priority="2101">
      <formula>$A93&lt;&gt;""</formula>
    </cfRule>
  </conditionalFormatting>
  <conditionalFormatting sqref="Y3:AA3 Y89">
    <cfRule type="containsText" dxfId="4527" priority="35" operator="containsText" text="日">
      <formula>NOT(ISERROR(SEARCH("日",Y3)))</formula>
    </cfRule>
    <cfRule type="containsText" dxfId="4526" priority="36" operator="containsText" text="六">
      <formula>NOT(ISERROR(SEARCH("六",Y3)))</formula>
    </cfRule>
  </conditionalFormatting>
  <conditionalFormatting sqref="Y98:AA98">
    <cfRule type="cellIs" dxfId="4525" priority="29" operator="greaterThan">
      <formula>0</formula>
    </cfRule>
  </conditionalFormatting>
  <conditionalFormatting sqref="Y4:AA13 Z75:AA89 Y15:AA18 Z14:AA14 Y22:AA74 Z19:AA21">
    <cfRule type="expression" dxfId="4524" priority="30">
      <formula>CELL("row")=ROW()</formula>
    </cfRule>
    <cfRule type="expression" dxfId="4523" priority="31">
      <formula>$A4&lt;&gt;""</formula>
    </cfRule>
  </conditionalFormatting>
  <conditionalFormatting sqref="Z89:AA89 Y4:AA13 Y15:AA18 Z14:AA14 Y22:AA79 Z19:AA21 Y83:AA88 Z80:AA82">
    <cfRule type="cellIs" dxfId="4522" priority="32" operator="greaterThan">
      <formula>0</formula>
    </cfRule>
  </conditionalFormatting>
  <conditionalFormatting sqref="Y91:AA97">
    <cfRule type="cellIs" dxfId="4521" priority="33" operator="greaterThanOrEqual">
      <formula>8</formula>
    </cfRule>
    <cfRule type="cellIs" dxfId="4520" priority="34" operator="between">
      <formula>0.01</formula>
      <formula>7.99</formula>
    </cfRule>
  </conditionalFormatting>
  <conditionalFormatting sqref="Y319:AA1048576 Z215:AA318 AA193:AA214">
    <cfRule type="cellIs" dxfId="4519" priority="37" operator="between">
      <formula>6</formula>
      <formula>24</formula>
    </cfRule>
    <cfRule type="cellIs" dxfId="4518" priority="38" operator="between">
      <formula>4</formula>
      <formula>6</formula>
    </cfRule>
    <cfRule type="cellIs" dxfId="4517" priority="39" operator="between">
      <formula>0.01</formula>
      <formula>3</formula>
    </cfRule>
  </conditionalFormatting>
  <conditionalFormatting sqref="Y99:AA104">
    <cfRule type="cellIs" dxfId="4516" priority="28" operator="greaterThan">
      <formula>0</formula>
    </cfRule>
  </conditionalFormatting>
  <conditionalFormatting sqref="Y75">
    <cfRule type="expression" dxfId="4515" priority="40">
      <formula>CELL("row")=ROW()</formula>
    </cfRule>
    <cfRule type="expression" dxfId="4514" priority="41">
      <formula>$A76&lt;&gt;""</formula>
    </cfRule>
  </conditionalFormatting>
  <conditionalFormatting sqref="Y90:AA90">
    <cfRule type="containsText" dxfId="4513" priority="26" operator="containsText" text="日">
      <formula>NOT(ISERROR(SEARCH("日",Y90)))</formula>
    </cfRule>
    <cfRule type="containsText" dxfId="4512" priority="27" operator="containsText" text="六">
      <formula>NOT(ISERROR(SEARCH("六",Y90)))</formula>
    </cfRule>
  </conditionalFormatting>
  <conditionalFormatting sqref="Y72:Y73">
    <cfRule type="expression" dxfId="4511" priority="42">
      <formula>CELL("row")=ROW()</formula>
    </cfRule>
    <cfRule type="expression" dxfId="4510" priority="43">
      <formula>$A75&lt;&gt;""</formula>
    </cfRule>
  </conditionalFormatting>
  <conditionalFormatting sqref="Y74">
    <cfRule type="expression" dxfId="4509" priority="44">
      <formula>CELL("row")=ROW()</formula>
    </cfRule>
    <cfRule type="expression" dxfId="4508" priority="45">
      <formula>$A89&lt;&gt;""</formula>
    </cfRule>
  </conditionalFormatting>
  <conditionalFormatting sqref="Y79">
    <cfRule type="expression" dxfId="4507" priority="46">
      <formula>CELL("row")=ROW()</formula>
    </cfRule>
    <cfRule type="expression" dxfId="4506" priority="47">
      <formula>$A91&lt;&gt;""</formula>
    </cfRule>
  </conditionalFormatting>
  <conditionalFormatting sqref="Y88">
    <cfRule type="expression" dxfId="4505" priority="48">
      <formula>CELL("row")=ROW()</formula>
    </cfRule>
    <cfRule type="expression" dxfId="4504" priority="49">
      <formula>$A92&lt;&gt;""</formula>
    </cfRule>
  </conditionalFormatting>
  <conditionalFormatting sqref="Y76:Y78">
    <cfRule type="expression" dxfId="4503" priority="50">
      <formula>CELL("row")=ROW()</formula>
    </cfRule>
    <cfRule type="expression" dxfId="4502" priority="51">
      <formula>$A89&lt;&gt;""</formula>
    </cfRule>
  </conditionalFormatting>
  <conditionalFormatting sqref="Y14">
    <cfRule type="expression" dxfId="4501" priority="9">
      <formula>CELL("row")=ROW()</formula>
    </cfRule>
    <cfRule type="expression" dxfId="4500" priority="10">
      <formula>$A14&lt;&gt;""</formula>
    </cfRule>
  </conditionalFormatting>
  <conditionalFormatting sqref="Y14">
    <cfRule type="cellIs" dxfId="4499" priority="11" operator="greaterThan">
      <formula>0</formula>
    </cfRule>
  </conditionalFormatting>
  <conditionalFormatting sqref="Y19:Y21">
    <cfRule type="expression" dxfId="4498" priority="6">
      <formula>CELL("row")=ROW()</formula>
    </cfRule>
    <cfRule type="expression" dxfId="4497" priority="7">
      <formula>$A19&lt;&gt;""</formula>
    </cfRule>
  </conditionalFormatting>
  <conditionalFormatting sqref="Y19:Y21">
    <cfRule type="cellIs" dxfId="4496" priority="8" operator="greaterThan">
      <formula>0</formula>
    </cfRule>
  </conditionalFormatting>
  <conditionalFormatting sqref="P78:R88">
    <cfRule type="expression" dxfId="4495" priority="4">
      <formula>CELL("row")=ROW()</formula>
    </cfRule>
    <cfRule type="expression" dxfId="4494" priority="5">
      <formula>$A78&lt;&gt;""</formula>
    </cfRule>
  </conditionalFormatting>
  <conditionalFormatting sqref="Y80:Y82">
    <cfRule type="expression" dxfId="4493" priority="1">
      <formula>CELL("row")=ROW()</formula>
    </cfRule>
    <cfRule type="expression" dxfId="4492" priority="2">
      <formula>$A80&lt;&gt;""</formula>
    </cfRule>
  </conditionalFormatting>
  <conditionalFormatting sqref="Y80:Y82">
    <cfRule type="cellIs" dxfId="4491" priority="3" operator="greaterThan">
      <formula>0</formula>
    </cfRule>
  </conditionalFormatting>
  <conditionalFormatting sqref="O80:R82">
    <cfRule type="expression" dxfId="4490" priority="2102">
      <formula>CELL("row")=ROW()</formula>
    </cfRule>
    <cfRule type="expression" dxfId="4489" priority="2103">
      <formula>$A91&lt;&gt;""</formula>
    </cfRule>
  </conditionalFormatting>
  <conditionalFormatting sqref="O86:R86 Y86">
    <cfRule type="expression" dxfId="4488" priority="2104">
      <formula>CELL("row")=ROW()</formula>
    </cfRule>
    <cfRule type="expression" dxfId="4487" priority="2105">
      <formula>$A93&lt;&gt;""</formula>
    </cfRule>
  </conditionalFormatting>
  <conditionalFormatting sqref="O85:R85 Y85">
    <cfRule type="expression" dxfId="4486" priority="2106">
      <formula>CELL("row")=ROW()</formula>
    </cfRule>
    <cfRule type="expression" dxfId="4485" priority="2107">
      <formula>$A93&lt;&gt;""</formula>
    </cfRule>
  </conditionalFormatting>
  <conditionalFormatting sqref="O83:R84 Y83:Y84">
    <cfRule type="expression" dxfId="4484" priority="2108">
      <formula>CELL("row")=ROW()</formula>
    </cfRule>
    <cfRule type="expression" dxfId="4483" priority="2109">
      <formula>$A92&lt;&gt;""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FDE625-FD7B-44B7-BA27-AD509171828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82E0977-15EB-48D5-8CF3-BDE120129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0000000}">
          <x14:formula1>
            <xm:f>Data!$H$2:$H$6</xm:f>
          </x14:formula1>
          <xm:sqref>G4:G89</xm:sqref>
        </x14:dataValidation>
        <x14:dataValidation type="list" allowBlank="1" showInputMessage="1" showErrorMessage="1" xr:uid="{00000000-0002-0000-1200-000001000000}">
          <x14:formula1>
            <xm:f>Data!$I$2:$I$7</xm:f>
          </x14:formula1>
          <xm:sqref>L4:L89</xm:sqref>
        </x14:dataValidation>
        <x14:dataValidation type="list" allowBlank="1" showInputMessage="1" showErrorMessage="1" xr:uid="{00000000-0002-0000-1200-000002000000}">
          <x14:formula1>
            <xm:f>Data!$J$2:$J$11</xm:f>
          </x14:formula1>
          <xm:sqref>F4:F74 F76:F89</xm:sqref>
        </x14:dataValidation>
        <x14:dataValidation type="list" allowBlank="1" showInputMessage="1" showErrorMessage="1" xr:uid="{00000000-0002-0000-1200-000003000000}">
          <x14:formula1>
            <xm:f>Data!$A$2:$A$25</xm:f>
          </x14:formula1>
          <xm:sqref>D4:D89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X669"/>
  <sheetViews>
    <sheetView zoomScale="115" zoomScaleNormal="115" workbookViewId="0">
      <pane xSplit="6" ySplit="3" topLeftCell="G85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4.875" style="195" customWidth="1"/>
    <col min="2" max="2" width="3.875" style="195" customWidth="1"/>
    <col min="3" max="3" width="3.875" style="213" customWidth="1"/>
    <col min="4" max="4" width="9.25" style="195" customWidth="1"/>
    <col min="5" max="5" width="55.375" style="214" customWidth="1"/>
    <col min="6" max="6" width="6.875" style="213" customWidth="1"/>
    <col min="7" max="7" width="8.25" style="195" customWidth="1"/>
    <col min="8" max="8" width="12" style="195" customWidth="1"/>
    <col min="9" max="9" width="12.375" style="195" customWidth="1"/>
    <col min="10" max="10" width="5.25" style="330" customWidth="1"/>
    <col min="11" max="11" width="5.375" style="330" customWidth="1"/>
    <col min="12" max="12" width="6.875" style="195" customWidth="1"/>
    <col min="13" max="13" width="5.875" style="195" customWidth="1"/>
    <col min="14" max="19" width="3.125" style="335" customWidth="1"/>
    <col min="20" max="24" width="3.125" style="335" hidden="1" customWidth="1"/>
    <col min="25" max="25" width="3.5" style="335" hidden="1" customWidth="1"/>
    <col min="26" max="27" width="3.125" style="335" hidden="1" customWidth="1"/>
    <col min="28" max="32" width="3.125" style="335" customWidth="1"/>
    <col min="33" max="34" width="3.125" style="335" hidden="1" customWidth="1"/>
    <col min="35" max="39" width="3.125" style="335" customWidth="1"/>
    <col min="40" max="40" width="37.75" style="195" customWidth="1"/>
    <col min="41" max="47" width="15.625" style="195" customWidth="1"/>
    <col min="48" max="49" width="19.875" style="195" customWidth="1"/>
    <col min="50" max="50" width="6.75" style="195" customWidth="1"/>
    <col min="51" max="51" width="8.25" style="195" customWidth="1"/>
    <col min="52" max="53" width="10.875" style="195" customWidth="1"/>
    <col min="54" max="54" width="5.25" style="195" customWidth="1"/>
    <col min="55" max="16384" width="9" style="195"/>
  </cols>
  <sheetData>
    <row r="1" spans="1:50" s="194" customFormat="1">
      <c r="A1" s="187" t="s">
        <v>186</v>
      </c>
      <c r="B1" s="188" t="s">
        <v>1212</v>
      </c>
      <c r="C1" s="189"/>
      <c r="D1" s="188"/>
      <c r="E1" s="190"/>
      <c r="F1" s="191"/>
      <c r="G1" s="187" t="s">
        <v>69</v>
      </c>
      <c r="H1" s="192">
        <f>VLOOKUP(B1,与!A4:C10001,2,FALSE)</f>
        <v>43003</v>
      </c>
      <c r="I1" s="192">
        <f>VLOOKUP(B1,与!A4:C10001,3,FALSE)</f>
        <v>43028</v>
      </c>
      <c r="J1" s="339"/>
      <c r="K1" s="339"/>
      <c r="L1" s="193"/>
      <c r="M1" s="193"/>
      <c r="N1" s="325"/>
      <c r="O1" s="325"/>
      <c r="P1" s="325"/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  <c r="AN1" s="193"/>
    </row>
    <row r="2" spans="1:50" s="196" customFormat="1" ht="14.25" customHeight="1">
      <c r="A2" s="597" t="s">
        <v>92</v>
      </c>
      <c r="B2" s="593" t="s">
        <v>93</v>
      </c>
      <c r="C2" s="593" t="s">
        <v>51</v>
      </c>
      <c r="D2" s="597" t="s">
        <v>187</v>
      </c>
      <c r="E2" s="599" t="s">
        <v>37</v>
      </c>
      <c r="F2" s="593" t="s">
        <v>188</v>
      </c>
      <c r="G2" s="593" t="s">
        <v>70</v>
      </c>
      <c r="H2" s="593" t="s">
        <v>2</v>
      </c>
      <c r="I2" s="593" t="s">
        <v>3</v>
      </c>
      <c r="J2" s="595" t="s">
        <v>189</v>
      </c>
      <c r="K2" s="595" t="s">
        <v>190</v>
      </c>
      <c r="L2" s="586" t="s">
        <v>4</v>
      </c>
      <c r="M2" s="586" t="s">
        <v>191</v>
      </c>
      <c r="N2" s="326">
        <f>DAY(H1)</f>
        <v>25</v>
      </c>
      <c r="O2" s="326">
        <f>DAY($H$1+(COLUMN(O2)-COLUMN($N$2)))</f>
        <v>26</v>
      </c>
      <c r="P2" s="326">
        <f t="shared" ref="P2:AM2" si="0">DAY($H$1+(COLUMN(P2)-COLUMN($N$2)))</f>
        <v>27</v>
      </c>
      <c r="Q2" s="326">
        <f t="shared" si="0"/>
        <v>28</v>
      </c>
      <c r="R2" s="326">
        <f t="shared" si="0"/>
        <v>29</v>
      </c>
      <c r="S2" s="326">
        <f t="shared" si="0"/>
        <v>30</v>
      </c>
      <c r="T2" s="326">
        <f t="shared" si="0"/>
        <v>1</v>
      </c>
      <c r="U2" s="326">
        <f t="shared" si="0"/>
        <v>2</v>
      </c>
      <c r="V2" s="326">
        <f t="shared" si="0"/>
        <v>3</v>
      </c>
      <c r="W2" s="326">
        <f t="shared" si="0"/>
        <v>4</v>
      </c>
      <c r="X2" s="326">
        <f t="shared" si="0"/>
        <v>5</v>
      </c>
      <c r="Y2" s="326">
        <f t="shared" si="0"/>
        <v>6</v>
      </c>
      <c r="Z2" s="326">
        <f t="shared" si="0"/>
        <v>7</v>
      </c>
      <c r="AA2" s="326">
        <f t="shared" si="0"/>
        <v>8</v>
      </c>
      <c r="AB2" s="326">
        <f t="shared" si="0"/>
        <v>9</v>
      </c>
      <c r="AC2" s="326">
        <f t="shared" si="0"/>
        <v>10</v>
      </c>
      <c r="AD2" s="326">
        <f t="shared" si="0"/>
        <v>11</v>
      </c>
      <c r="AE2" s="326">
        <f t="shared" si="0"/>
        <v>12</v>
      </c>
      <c r="AF2" s="326">
        <f t="shared" si="0"/>
        <v>13</v>
      </c>
      <c r="AG2" s="326">
        <f t="shared" si="0"/>
        <v>14</v>
      </c>
      <c r="AH2" s="326">
        <f t="shared" si="0"/>
        <v>15</v>
      </c>
      <c r="AI2" s="326">
        <f t="shared" si="0"/>
        <v>16</v>
      </c>
      <c r="AJ2" s="326">
        <f t="shared" si="0"/>
        <v>17</v>
      </c>
      <c r="AK2" s="326">
        <f t="shared" si="0"/>
        <v>18</v>
      </c>
      <c r="AL2" s="326">
        <f t="shared" si="0"/>
        <v>19</v>
      </c>
      <c r="AM2" s="326">
        <f t="shared" si="0"/>
        <v>20</v>
      </c>
      <c r="AN2" s="586" t="s">
        <v>6</v>
      </c>
      <c r="AO2" s="195"/>
      <c r="AP2" s="195"/>
      <c r="AQ2" s="195"/>
      <c r="AR2" s="195"/>
      <c r="AS2" s="195"/>
      <c r="AT2" s="195"/>
      <c r="AU2" s="195"/>
      <c r="AV2" s="195"/>
      <c r="AW2" s="195"/>
      <c r="AX2" s="195"/>
    </row>
    <row r="3" spans="1:50" s="196" customFormat="1">
      <c r="A3" s="598"/>
      <c r="B3" s="594"/>
      <c r="C3" s="594"/>
      <c r="D3" s="598"/>
      <c r="E3" s="600"/>
      <c r="F3" s="594"/>
      <c r="G3" s="594"/>
      <c r="H3" s="594"/>
      <c r="I3" s="594"/>
      <c r="J3" s="596"/>
      <c r="K3" s="596"/>
      <c r="L3" s="586"/>
      <c r="M3" s="586"/>
      <c r="N3" s="327" t="str">
        <f>MID("一二三四五六日",WEEKDAY($H$1,2),1)</f>
        <v>一</v>
      </c>
      <c r="O3" s="327" t="str">
        <f>MID("一二三四五六日",WEEKDAY($H$1+(COLUMN(O2)-COLUMN($N$2)),2),1)</f>
        <v>二</v>
      </c>
      <c r="P3" s="327" t="str">
        <f t="shared" ref="P3:AM3" si="1">MID("一二三四五六日",WEEKDAY($H$1+(COLUMN(P2)-COLUMN($N$2)),2),1)</f>
        <v>三</v>
      </c>
      <c r="Q3" s="327" t="str">
        <f t="shared" si="1"/>
        <v>四</v>
      </c>
      <c r="R3" s="327" t="str">
        <f t="shared" si="1"/>
        <v>五</v>
      </c>
      <c r="S3" s="327" t="str">
        <f t="shared" si="1"/>
        <v>六</v>
      </c>
      <c r="T3" s="327" t="str">
        <f t="shared" si="1"/>
        <v>日</v>
      </c>
      <c r="U3" s="327" t="str">
        <f t="shared" si="1"/>
        <v>一</v>
      </c>
      <c r="V3" s="327" t="str">
        <f t="shared" si="1"/>
        <v>二</v>
      </c>
      <c r="W3" s="327" t="str">
        <f t="shared" si="1"/>
        <v>三</v>
      </c>
      <c r="X3" s="327" t="str">
        <f t="shared" si="1"/>
        <v>四</v>
      </c>
      <c r="Y3" s="327" t="str">
        <f t="shared" ref="Y3:AE3" si="2">MID("一二三四五六日",WEEKDAY($H$1+(COLUMN(Y2)-COLUMN($N$2)),2),1)</f>
        <v>五</v>
      </c>
      <c r="Z3" s="327" t="str">
        <f t="shared" si="2"/>
        <v>六</v>
      </c>
      <c r="AA3" s="327" t="str">
        <f t="shared" si="2"/>
        <v>日</v>
      </c>
      <c r="AB3" s="327" t="str">
        <f t="shared" si="2"/>
        <v>一</v>
      </c>
      <c r="AC3" s="327" t="str">
        <f t="shared" si="2"/>
        <v>二</v>
      </c>
      <c r="AD3" s="327" t="str">
        <f t="shared" si="2"/>
        <v>三</v>
      </c>
      <c r="AE3" s="327" t="str">
        <f t="shared" si="2"/>
        <v>四</v>
      </c>
      <c r="AF3" s="327" t="str">
        <f t="shared" ref="AF3:AK3" si="3">MID("一二三四五六日",WEEKDAY($H$1+(COLUMN(AF2)-COLUMN($N$2)),2),1)</f>
        <v>五</v>
      </c>
      <c r="AG3" s="327" t="str">
        <f t="shared" si="3"/>
        <v>六</v>
      </c>
      <c r="AH3" s="327" t="str">
        <f t="shared" si="3"/>
        <v>日</v>
      </c>
      <c r="AI3" s="327" t="str">
        <f t="shared" si="3"/>
        <v>一</v>
      </c>
      <c r="AJ3" s="327" t="str">
        <f t="shared" si="3"/>
        <v>二</v>
      </c>
      <c r="AK3" s="327" t="str">
        <f t="shared" si="3"/>
        <v>三</v>
      </c>
      <c r="AL3" s="327" t="str">
        <f t="shared" ref="AL3" si="4">MID("一二三四五六日",WEEKDAY($H$1+(COLUMN(AL2)-COLUMN($N$2)),2),1)</f>
        <v>四</v>
      </c>
      <c r="AM3" s="327" t="str">
        <f t="shared" si="1"/>
        <v>五</v>
      </c>
      <c r="AN3" s="586"/>
      <c r="AO3" s="195"/>
      <c r="AP3" s="195"/>
      <c r="AQ3" s="195"/>
      <c r="AR3" s="195"/>
      <c r="AS3" s="195"/>
      <c r="AT3" s="195"/>
      <c r="AU3" s="195"/>
      <c r="AV3" s="195"/>
      <c r="AW3" s="195"/>
      <c r="AX3" s="195"/>
    </row>
    <row r="4" spans="1:50">
      <c r="A4" s="197"/>
      <c r="B4" s="198" t="str">
        <f>IF(A4="","",IFERROR(VLOOKUP(A4,Story!C:D,2,FALSE),""))</f>
        <v/>
      </c>
      <c r="C4" s="199"/>
      <c r="D4" s="197"/>
      <c r="E4" s="200"/>
      <c r="F4" s="199"/>
      <c r="G4" s="197"/>
      <c r="H4" s="201" t="str">
        <f>IF(E4="","",$H$1)</f>
        <v/>
      </c>
      <c r="I4" s="201" t="str">
        <f t="shared" ref="I4:I83" si="5">IF(E4="","",IF(H4+J4/8&gt;$I$1,$I$1,H4+J4/8))</f>
        <v/>
      </c>
      <c r="J4" s="340"/>
      <c r="K4" s="340">
        <f>SUM(N4:AM4)</f>
        <v>0</v>
      </c>
      <c r="L4" s="197" t="s">
        <v>18</v>
      </c>
      <c r="M4" s="202">
        <f t="shared" ref="M4:M76" si="6">IF(L4="未开始",0,IF(L4="已完成",1, 0.1))</f>
        <v>0</v>
      </c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8"/>
      <c r="Z4" s="328"/>
      <c r="AA4" s="328"/>
      <c r="AB4" s="328"/>
      <c r="AC4" s="328"/>
      <c r="AD4" s="328"/>
      <c r="AE4" s="328"/>
      <c r="AF4" s="328"/>
      <c r="AG4" s="328"/>
      <c r="AH4" s="328"/>
      <c r="AI4" s="328"/>
      <c r="AJ4" s="328"/>
      <c r="AK4" s="328"/>
      <c r="AL4" s="328"/>
      <c r="AM4" s="328"/>
      <c r="AN4" s="198"/>
    </row>
    <row r="5" spans="1:50" s="203" customFormat="1" ht="57">
      <c r="A5" s="197"/>
      <c r="B5" s="198" t="str">
        <f>IF(A5="","",IFERROR(VLOOKUP(A5,Story!C:D,2,FALSE),""))</f>
        <v/>
      </c>
      <c r="C5" s="199"/>
      <c r="D5" s="197" t="s">
        <v>231</v>
      </c>
      <c r="E5" s="200" t="s">
        <v>1184</v>
      </c>
      <c r="F5" s="199" t="s">
        <v>233</v>
      </c>
      <c r="G5" s="197"/>
      <c r="H5" s="201">
        <f t="shared" ref="H5:H83" si="7">IF(E5="","",$H$1)</f>
        <v>43003</v>
      </c>
      <c r="I5" s="201">
        <f t="shared" si="5"/>
        <v>43003</v>
      </c>
      <c r="J5" s="340"/>
      <c r="K5" s="340">
        <f t="shared" ref="K5:K91" si="8">SUM(N5:AM5)</f>
        <v>4</v>
      </c>
      <c r="L5" s="197" t="s">
        <v>9</v>
      </c>
      <c r="M5" s="202">
        <f t="shared" si="6"/>
        <v>1</v>
      </c>
      <c r="N5" s="328"/>
      <c r="O5" s="328"/>
      <c r="P5" s="328"/>
      <c r="Q5" s="328"/>
      <c r="R5" s="328"/>
      <c r="S5" s="328">
        <v>4</v>
      </c>
      <c r="T5" s="328"/>
      <c r="U5" s="328"/>
      <c r="V5" s="328"/>
      <c r="W5" s="328"/>
      <c r="X5" s="328"/>
      <c r="Y5" s="328"/>
      <c r="Z5" s="328"/>
      <c r="AA5" s="328"/>
      <c r="AB5" s="328"/>
      <c r="AC5" s="328"/>
      <c r="AD5" s="328"/>
      <c r="AE5" s="328"/>
      <c r="AF5" s="328"/>
      <c r="AG5" s="328"/>
      <c r="AH5" s="328"/>
      <c r="AI5" s="328"/>
      <c r="AJ5" s="328"/>
      <c r="AK5" s="328"/>
      <c r="AL5" s="328"/>
      <c r="AM5" s="328"/>
      <c r="AN5" s="198"/>
    </row>
    <row r="6" spans="1:50" s="203" customFormat="1">
      <c r="A6" s="197"/>
      <c r="B6" s="198"/>
      <c r="C6" s="199"/>
      <c r="D6" s="197" t="s">
        <v>231</v>
      </c>
      <c r="E6" s="200" t="s">
        <v>1187</v>
      </c>
      <c r="F6" s="199" t="s">
        <v>768</v>
      </c>
      <c r="G6" s="197"/>
      <c r="H6" s="201">
        <f t="shared" ref="H6" si="9">IF(E6="","",$H$1)</f>
        <v>43003</v>
      </c>
      <c r="I6" s="201">
        <f t="shared" ref="I6" si="10">IF(E6="","",IF(H6+J6/8&gt;$I$1,$I$1,H6+J6/8))</f>
        <v>43003</v>
      </c>
      <c r="J6" s="340"/>
      <c r="K6" s="340">
        <f t="shared" ref="K6" si="11">SUM(N6:AM6)</f>
        <v>22</v>
      </c>
      <c r="L6" s="197" t="s">
        <v>9</v>
      </c>
      <c r="M6" s="202">
        <f t="shared" ref="M6" si="12">IF(L6="未开始",0,IF(L6="已完成",1, 0.1))</f>
        <v>1</v>
      </c>
      <c r="N6" s="328"/>
      <c r="O6" s="328"/>
      <c r="P6" s="328"/>
      <c r="Q6" s="328">
        <v>8</v>
      </c>
      <c r="R6" s="328">
        <v>7</v>
      </c>
      <c r="S6" s="328">
        <v>7</v>
      </c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198"/>
    </row>
    <row r="7" spans="1:50" s="203" customFormat="1">
      <c r="A7" s="197"/>
      <c r="B7" s="198"/>
      <c r="C7" s="199"/>
      <c r="D7" s="197" t="s">
        <v>231</v>
      </c>
      <c r="E7" s="200" t="s">
        <v>1202</v>
      </c>
      <c r="F7" s="199" t="s">
        <v>233</v>
      </c>
      <c r="G7" s="197"/>
      <c r="H7" s="201">
        <f t="shared" ref="H7:H8" si="13">IF(E7="","",$H$1)</f>
        <v>43003</v>
      </c>
      <c r="I7" s="201">
        <f t="shared" ref="I7:I8" si="14">IF(E7="","",IF(H7+J7/8&gt;$I$1,$I$1,H7+J7/8))</f>
        <v>43003</v>
      </c>
      <c r="J7" s="340"/>
      <c r="K7" s="340">
        <f t="shared" ref="K7:K8" si="15">SUM(N7:AM7)</f>
        <v>40</v>
      </c>
      <c r="L7" s="197" t="s">
        <v>9</v>
      </c>
      <c r="M7" s="202">
        <f t="shared" ref="M7:M8" si="16">IF(L7="未开始",0,IF(L7="已完成",1, 0.1))</f>
        <v>1</v>
      </c>
      <c r="N7" s="328">
        <v>8</v>
      </c>
      <c r="O7" s="328"/>
      <c r="P7" s="328"/>
      <c r="Q7" s="328">
        <v>8</v>
      </c>
      <c r="R7" s="328">
        <v>8</v>
      </c>
      <c r="S7" s="328">
        <v>4</v>
      </c>
      <c r="T7" s="328"/>
      <c r="U7" s="328"/>
      <c r="V7" s="328"/>
      <c r="W7" s="328"/>
      <c r="X7" s="328"/>
      <c r="Y7" s="328"/>
      <c r="Z7" s="328"/>
      <c r="AA7" s="328"/>
      <c r="AB7" s="328"/>
      <c r="AC7" s="328"/>
      <c r="AD7" s="328"/>
      <c r="AE7" s="328"/>
      <c r="AF7" s="328">
        <v>4</v>
      </c>
      <c r="AG7" s="328"/>
      <c r="AH7" s="328"/>
      <c r="AI7" s="328">
        <v>8</v>
      </c>
      <c r="AJ7" s="328"/>
      <c r="AK7" s="328"/>
      <c r="AL7" s="328"/>
      <c r="AM7" s="328"/>
      <c r="AN7" s="198"/>
    </row>
    <row r="8" spans="1:50" s="203" customFormat="1">
      <c r="A8" s="197"/>
      <c r="B8" s="198"/>
      <c r="C8" s="199"/>
      <c r="D8" s="197" t="s">
        <v>231</v>
      </c>
      <c r="E8" s="200" t="s">
        <v>1203</v>
      </c>
      <c r="F8" s="199" t="s">
        <v>233</v>
      </c>
      <c r="G8" s="197"/>
      <c r="H8" s="201">
        <f t="shared" si="13"/>
        <v>43003</v>
      </c>
      <c r="I8" s="201">
        <f t="shared" si="14"/>
        <v>43003</v>
      </c>
      <c r="J8" s="340"/>
      <c r="K8" s="340">
        <f t="shared" si="15"/>
        <v>36</v>
      </c>
      <c r="L8" s="197" t="s">
        <v>9</v>
      </c>
      <c r="M8" s="202">
        <f t="shared" si="16"/>
        <v>1</v>
      </c>
      <c r="N8" s="328"/>
      <c r="O8" s="328"/>
      <c r="P8" s="328"/>
      <c r="Q8" s="328"/>
      <c r="R8" s="328"/>
      <c r="S8" s="328"/>
      <c r="T8" s="328"/>
      <c r="U8" s="329"/>
      <c r="V8" s="329"/>
      <c r="W8" s="329"/>
      <c r="X8" s="328"/>
      <c r="Y8" s="328"/>
      <c r="Z8" s="328"/>
      <c r="AA8" s="328"/>
      <c r="AB8" s="328">
        <v>8</v>
      </c>
      <c r="AC8" s="328">
        <v>8</v>
      </c>
      <c r="AD8" s="328">
        <v>8</v>
      </c>
      <c r="AE8" s="328">
        <v>8</v>
      </c>
      <c r="AF8" s="328">
        <v>4</v>
      </c>
      <c r="AG8" s="328"/>
      <c r="AH8" s="328"/>
      <c r="AI8" s="328"/>
      <c r="AJ8" s="328"/>
      <c r="AK8" s="328"/>
      <c r="AL8" s="328"/>
      <c r="AM8" s="328"/>
      <c r="AN8" s="198"/>
    </row>
    <row r="9" spans="1:50" s="203" customFormat="1">
      <c r="A9" s="197"/>
      <c r="B9" s="198"/>
      <c r="C9" s="199"/>
      <c r="D9" s="197" t="s">
        <v>231</v>
      </c>
      <c r="E9" s="200" t="s">
        <v>1188</v>
      </c>
      <c r="F9" s="199" t="s">
        <v>768</v>
      </c>
      <c r="G9" s="197"/>
      <c r="H9" s="201">
        <f t="shared" ref="H9" si="17">IF(E9="","",$H$1)</f>
        <v>43003</v>
      </c>
      <c r="I9" s="201">
        <f t="shared" ref="I9" si="18">IF(E9="","",IF(H9+J9/8&gt;$I$1,$I$1,H9+J9/8))</f>
        <v>43003</v>
      </c>
      <c r="J9" s="340"/>
      <c r="K9" s="340">
        <f t="shared" ref="K9" si="19">SUM(N9:AM9)</f>
        <v>3.5</v>
      </c>
      <c r="L9" s="197" t="s">
        <v>9</v>
      </c>
      <c r="M9" s="202">
        <f t="shared" ref="M9" si="20">IF(L9="未开始",0,IF(L9="已完成",1, 0.1))</f>
        <v>1</v>
      </c>
      <c r="N9" s="328"/>
      <c r="O9" s="328"/>
      <c r="P9" s="328">
        <v>3.5</v>
      </c>
      <c r="Q9" s="328"/>
      <c r="R9" s="328"/>
      <c r="S9" s="328"/>
      <c r="T9" s="328"/>
      <c r="U9" s="328"/>
      <c r="V9" s="328"/>
      <c r="W9" s="328"/>
      <c r="X9" s="328"/>
      <c r="Y9" s="328"/>
      <c r="Z9" s="328"/>
      <c r="AA9" s="328"/>
      <c r="AB9" s="328"/>
      <c r="AC9" s="328"/>
      <c r="AD9" s="328"/>
      <c r="AE9" s="328"/>
      <c r="AF9" s="328"/>
      <c r="AG9" s="328"/>
      <c r="AH9" s="328"/>
      <c r="AI9" s="328"/>
      <c r="AJ9" s="328"/>
      <c r="AK9" s="328"/>
      <c r="AL9" s="328"/>
      <c r="AM9" s="328"/>
      <c r="AN9" s="198"/>
    </row>
    <row r="10" spans="1:50" s="203" customFormat="1">
      <c r="A10" s="197"/>
      <c r="B10" s="198"/>
      <c r="C10" s="199"/>
      <c r="D10" s="197" t="s">
        <v>254</v>
      </c>
      <c r="E10" s="160" t="s">
        <v>1235</v>
      </c>
      <c r="F10" s="199" t="s">
        <v>233</v>
      </c>
      <c r="G10" s="197"/>
      <c r="H10" s="201">
        <f t="shared" ref="H10" si="21">IF(E10="","",$H$1)</f>
        <v>43003</v>
      </c>
      <c r="I10" s="201">
        <f t="shared" ref="I10" si="22">IF(E10="","",IF(H10+J10/8&gt;$I$1,$I$1,H10+J10/8))</f>
        <v>43003</v>
      </c>
      <c r="J10" s="340"/>
      <c r="K10" s="340">
        <f t="shared" ref="K10" si="23">SUM(N10:AM10)</f>
        <v>20</v>
      </c>
      <c r="L10" s="197" t="s">
        <v>9</v>
      </c>
      <c r="M10" s="202">
        <f t="shared" ref="M10" si="24">IF(L10="未开始",0,IF(L10="已完成",1, 0.1))</f>
        <v>1</v>
      </c>
      <c r="N10" s="328"/>
      <c r="O10" s="328"/>
      <c r="P10" s="328"/>
      <c r="Q10" s="328"/>
      <c r="R10" s="328"/>
      <c r="S10" s="328"/>
      <c r="T10" s="328"/>
      <c r="U10" s="328"/>
      <c r="V10" s="328"/>
      <c r="W10" s="328"/>
      <c r="X10" s="328"/>
      <c r="Y10" s="328"/>
      <c r="Z10" s="328"/>
      <c r="AA10" s="328"/>
      <c r="AB10" s="328"/>
      <c r="AC10" s="328"/>
      <c r="AD10" s="328"/>
      <c r="AE10" s="328"/>
      <c r="AF10" s="328"/>
      <c r="AG10" s="328"/>
      <c r="AH10" s="328"/>
      <c r="AI10" s="328"/>
      <c r="AJ10" s="328"/>
      <c r="AK10" s="328">
        <v>8</v>
      </c>
      <c r="AL10" s="328">
        <v>8</v>
      </c>
      <c r="AM10" s="328">
        <v>4</v>
      </c>
      <c r="AN10" s="198"/>
    </row>
    <row r="11" spans="1:50" s="203" customFormat="1">
      <c r="A11" s="197"/>
      <c r="B11" s="198"/>
      <c r="C11" s="199"/>
      <c r="D11" s="197" t="s">
        <v>254</v>
      </c>
      <c r="E11" s="160" t="s">
        <v>1236</v>
      </c>
      <c r="F11" s="199" t="s">
        <v>233</v>
      </c>
      <c r="G11" s="197"/>
      <c r="H11" s="201">
        <f t="shared" ref="H11:H12" si="25">IF(E11="","",$H$1)</f>
        <v>43003</v>
      </c>
      <c r="I11" s="201">
        <f t="shared" ref="I11:I12" si="26">IF(E11="","",IF(H11+J11/8&gt;$I$1,$I$1,H11+J11/8))</f>
        <v>43003</v>
      </c>
      <c r="J11" s="340"/>
      <c r="K11" s="340">
        <f t="shared" ref="K11:K12" si="27">SUM(N11:AM11)</f>
        <v>12</v>
      </c>
      <c r="L11" s="197" t="s">
        <v>9</v>
      </c>
      <c r="M11" s="202">
        <f t="shared" ref="M11:M12" si="28">IF(L11="未开始",0,IF(L11="已完成",1, 0.1))</f>
        <v>1</v>
      </c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>
        <v>8</v>
      </c>
      <c r="AK11" s="328"/>
      <c r="AL11" s="328"/>
      <c r="AM11" s="328">
        <v>4</v>
      </c>
      <c r="AN11" s="198"/>
    </row>
    <row r="12" spans="1:50" s="203" customFormat="1">
      <c r="A12" s="197"/>
      <c r="B12" s="198"/>
      <c r="C12" s="199"/>
      <c r="D12" s="197" t="s">
        <v>254</v>
      </c>
      <c r="E12" s="160" t="s">
        <v>1237</v>
      </c>
      <c r="F12" s="199" t="s">
        <v>233</v>
      </c>
      <c r="G12" s="197"/>
      <c r="H12" s="201">
        <f t="shared" si="25"/>
        <v>43003</v>
      </c>
      <c r="I12" s="201">
        <f t="shared" si="26"/>
        <v>43003</v>
      </c>
      <c r="J12" s="340"/>
      <c r="K12" s="340">
        <f t="shared" si="27"/>
        <v>0</v>
      </c>
      <c r="L12" s="197" t="s">
        <v>9</v>
      </c>
      <c r="M12" s="202">
        <f t="shared" si="28"/>
        <v>1</v>
      </c>
      <c r="N12" s="328"/>
      <c r="O12" s="328"/>
      <c r="P12" s="328"/>
      <c r="Q12" s="328"/>
      <c r="R12" s="328"/>
      <c r="S12" s="328"/>
      <c r="T12" s="328"/>
      <c r="U12" s="328"/>
      <c r="V12" s="328"/>
      <c r="W12" s="328"/>
      <c r="X12" s="328"/>
      <c r="Y12" s="328"/>
      <c r="Z12" s="328"/>
      <c r="AA12" s="328"/>
      <c r="AB12" s="328"/>
      <c r="AC12" s="328"/>
      <c r="AD12" s="328"/>
      <c r="AE12" s="328"/>
      <c r="AF12" s="328"/>
      <c r="AG12" s="328"/>
      <c r="AH12" s="328"/>
      <c r="AI12" s="328"/>
      <c r="AJ12" s="328"/>
      <c r="AK12" s="328"/>
      <c r="AL12" s="328"/>
      <c r="AM12" s="328"/>
      <c r="AN12" s="198"/>
    </row>
    <row r="13" spans="1:50" s="203" customFormat="1" ht="28.5">
      <c r="A13" s="197"/>
      <c r="B13" s="198" t="str">
        <f>IF(A13="","",IFERROR(VLOOKUP(A13,Story!C:D,2,FALSE),""))</f>
        <v/>
      </c>
      <c r="C13" s="199"/>
      <c r="D13" s="197" t="s">
        <v>196</v>
      </c>
      <c r="E13" s="200" t="s">
        <v>1156</v>
      </c>
      <c r="F13" s="199" t="s">
        <v>30</v>
      </c>
      <c r="G13" s="197"/>
      <c r="H13" s="201">
        <f t="shared" si="7"/>
        <v>43003</v>
      </c>
      <c r="I13" s="201">
        <f t="shared" si="5"/>
        <v>43003.125</v>
      </c>
      <c r="J13" s="340">
        <v>1</v>
      </c>
      <c r="K13" s="340">
        <f t="shared" si="8"/>
        <v>8</v>
      </c>
      <c r="L13" s="24" t="s">
        <v>9</v>
      </c>
      <c r="M13" s="202">
        <f t="shared" si="6"/>
        <v>1</v>
      </c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>
        <v>8</v>
      </c>
      <c r="AM13" s="328"/>
      <c r="AN13" s="198"/>
    </row>
    <row r="14" spans="1:50" s="203" customFormat="1" ht="85.5">
      <c r="A14" s="197"/>
      <c r="B14" s="198" t="str">
        <f>IF(A14="","",IFERROR(VLOOKUP(A14,Story!C:D,2,FALSE),""))</f>
        <v/>
      </c>
      <c r="C14" s="199"/>
      <c r="D14" s="197" t="s">
        <v>231</v>
      </c>
      <c r="E14" s="200" t="s">
        <v>1219</v>
      </c>
      <c r="F14" s="199" t="s">
        <v>768</v>
      </c>
      <c r="G14" s="197"/>
      <c r="H14" s="201">
        <f t="shared" si="7"/>
        <v>43003</v>
      </c>
      <c r="I14" s="201">
        <f t="shared" si="5"/>
        <v>43003</v>
      </c>
      <c r="J14" s="340"/>
      <c r="K14" s="340">
        <f t="shared" si="8"/>
        <v>8</v>
      </c>
      <c r="L14" s="197" t="s">
        <v>248</v>
      </c>
      <c r="M14" s="202">
        <f t="shared" si="6"/>
        <v>0.1</v>
      </c>
      <c r="N14" s="328"/>
      <c r="O14" s="328"/>
      <c r="P14" s="328"/>
      <c r="Q14" s="328"/>
      <c r="R14" s="328"/>
      <c r="S14" s="328"/>
      <c r="T14" s="328"/>
      <c r="U14" s="328"/>
      <c r="V14" s="328"/>
      <c r="W14" s="328"/>
      <c r="X14" s="328"/>
      <c r="Y14" s="328"/>
      <c r="Z14" s="328"/>
      <c r="AA14" s="328"/>
      <c r="AB14" s="328">
        <v>8</v>
      </c>
      <c r="AC14" s="328"/>
      <c r="AD14" s="328"/>
      <c r="AE14" s="328"/>
      <c r="AF14" s="328"/>
      <c r="AG14" s="328"/>
      <c r="AH14" s="328"/>
      <c r="AI14" s="328"/>
      <c r="AJ14" s="328"/>
      <c r="AK14" s="328"/>
      <c r="AL14" s="328"/>
      <c r="AM14" s="328"/>
      <c r="AN14" s="198"/>
    </row>
    <row r="15" spans="1:50" s="203" customFormat="1" ht="85.5">
      <c r="A15" s="197"/>
      <c r="B15" s="198" t="str">
        <f>IF(A15="","",IFERROR(VLOOKUP(A15,Story!C:D,2,FALSE),""))</f>
        <v/>
      </c>
      <c r="C15" s="199"/>
      <c r="D15" s="197" t="s">
        <v>231</v>
      </c>
      <c r="E15" s="200" t="s">
        <v>1208</v>
      </c>
      <c r="F15" s="199" t="s">
        <v>233</v>
      </c>
      <c r="G15" s="197"/>
      <c r="H15" s="201">
        <f t="shared" ref="H15" si="29">IF(E15="","",$H$1)</f>
        <v>43003</v>
      </c>
      <c r="I15" s="201">
        <f t="shared" ref="I15" si="30">IF(E15="","",IF(H15+J15/8&gt;$I$1,$I$1,H15+J15/8))</f>
        <v>43003</v>
      </c>
      <c r="J15" s="340"/>
      <c r="K15" s="340">
        <f t="shared" ref="K15" si="31">SUM(N15:AM15)</f>
        <v>0</v>
      </c>
      <c r="L15" s="197" t="s">
        <v>248</v>
      </c>
      <c r="M15" s="202">
        <f t="shared" ref="M15" si="32">IF(L15="未开始",0,IF(L15="已完成",1, 0.1))</f>
        <v>0.1</v>
      </c>
      <c r="N15" s="328"/>
      <c r="O15" s="328"/>
      <c r="P15" s="328"/>
      <c r="Q15" s="328"/>
      <c r="R15" s="328"/>
      <c r="S15" s="328"/>
      <c r="T15" s="328"/>
      <c r="U15" s="328"/>
      <c r="V15" s="328"/>
      <c r="W15" s="328"/>
      <c r="X15" s="328"/>
      <c r="Y15" s="328"/>
      <c r="Z15" s="328"/>
      <c r="AA15" s="328"/>
      <c r="AB15" s="328"/>
      <c r="AC15" s="328"/>
      <c r="AD15" s="328"/>
      <c r="AE15" s="328"/>
      <c r="AF15" s="328"/>
      <c r="AG15" s="328"/>
      <c r="AH15" s="328"/>
      <c r="AI15" s="328"/>
      <c r="AJ15" s="328"/>
      <c r="AK15" s="328"/>
      <c r="AL15" s="328"/>
      <c r="AM15" s="328"/>
      <c r="AN15" s="198"/>
    </row>
    <row r="16" spans="1:50" s="203" customFormat="1" ht="85.5">
      <c r="A16" s="197"/>
      <c r="B16" s="198" t="str">
        <f>IF(A16="","",IFERROR(VLOOKUP(A16,Story!C:D,2,FALSE),""))</f>
        <v/>
      </c>
      <c r="C16" s="199"/>
      <c r="D16" s="197" t="s">
        <v>196</v>
      </c>
      <c r="E16" s="200" t="s">
        <v>1151</v>
      </c>
      <c r="F16" s="59" t="s">
        <v>1226</v>
      </c>
      <c r="G16" s="197"/>
      <c r="H16" s="201">
        <f t="shared" si="7"/>
        <v>43003</v>
      </c>
      <c r="I16" s="201">
        <f t="shared" si="5"/>
        <v>43003</v>
      </c>
      <c r="J16" s="340"/>
      <c r="K16" s="340">
        <f t="shared" si="8"/>
        <v>0</v>
      </c>
      <c r="L16" s="197" t="s">
        <v>248</v>
      </c>
      <c r="M16" s="202">
        <f t="shared" si="6"/>
        <v>0.1</v>
      </c>
      <c r="N16" s="328"/>
      <c r="O16" s="328"/>
      <c r="P16" s="328"/>
      <c r="Q16" s="328"/>
      <c r="R16" s="328"/>
      <c r="S16" s="328"/>
      <c r="T16" s="328"/>
      <c r="U16" s="328"/>
      <c r="V16" s="328"/>
      <c r="W16" s="328"/>
      <c r="X16" s="328"/>
      <c r="Y16" s="328"/>
      <c r="Z16" s="328"/>
      <c r="AA16" s="328"/>
      <c r="AB16" s="328"/>
      <c r="AC16" s="328"/>
      <c r="AD16" s="328"/>
      <c r="AE16" s="328"/>
      <c r="AF16" s="328"/>
      <c r="AG16" s="328"/>
      <c r="AH16" s="328"/>
      <c r="AI16" s="328"/>
      <c r="AJ16" s="328"/>
      <c r="AK16" s="328"/>
      <c r="AL16" s="328"/>
      <c r="AM16" s="328"/>
      <c r="AN16" s="198"/>
    </row>
    <row r="17" spans="1:40" s="203" customFormat="1" ht="71.25">
      <c r="A17" s="197"/>
      <c r="B17" s="198" t="str">
        <f>IF(A17="","",IFERROR(VLOOKUP(A17,Story!C:D,2,FALSE),""))</f>
        <v/>
      </c>
      <c r="C17" s="199"/>
      <c r="D17" s="197" t="s">
        <v>196</v>
      </c>
      <c r="E17" s="200" t="s">
        <v>1152</v>
      </c>
      <c r="F17" s="59" t="s">
        <v>1226</v>
      </c>
      <c r="G17" s="197"/>
      <c r="H17" s="201">
        <f t="shared" si="7"/>
        <v>43003</v>
      </c>
      <c r="I17" s="201">
        <f t="shared" si="5"/>
        <v>43005.625</v>
      </c>
      <c r="J17" s="340">
        <v>21</v>
      </c>
      <c r="K17" s="340">
        <f t="shared" si="8"/>
        <v>14</v>
      </c>
      <c r="L17" s="197" t="s">
        <v>16</v>
      </c>
      <c r="M17" s="202">
        <f t="shared" si="6"/>
        <v>0.1</v>
      </c>
      <c r="N17" s="328"/>
      <c r="O17" s="328"/>
      <c r="P17" s="328"/>
      <c r="Q17" s="328"/>
      <c r="R17" s="328"/>
      <c r="S17" s="328"/>
      <c r="T17" s="328"/>
      <c r="U17" s="328"/>
      <c r="V17" s="328"/>
      <c r="W17" s="328"/>
      <c r="X17" s="328"/>
      <c r="Y17" s="328"/>
      <c r="Z17" s="328"/>
      <c r="AA17" s="328"/>
      <c r="AB17" s="328"/>
      <c r="AC17" s="328"/>
      <c r="AD17" s="328"/>
      <c r="AE17" s="328"/>
      <c r="AF17" s="328"/>
      <c r="AG17" s="328"/>
      <c r="AH17" s="328"/>
      <c r="AI17" s="328"/>
      <c r="AJ17" s="328"/>
      <c r="AK17" s="328">
        <v>8</v>
      </c>
      <c r="AL17" s="328">
        <v>2</v>
      </c>
      <c r="AM17" s="328">
        <v>4</v>
      </c>
      <c r="AN17" s="198"/>
    </row>
    <row r="18" spans="1:40" s="203" customFormat="1" ht="28.5">
      <c r="A18" s="197"/>
      <c r="B18" s="198" t="str">
        <f>IF(A18="","",IFERROR(VLOOKUP(A18,Story!C:D,2,FALSE),""))</f>
        <v/>
      </c>
      <c r="C18" s="199"/>
      <c r="D18" s="197" t="s">
        <v>196</v>
      </c>
      <c r="E18" s="200" t="s">
        <v>1153</v>
      </c>
      <c r="F18" s="199" t="s">
        <v>77</v>
      </c>
      <c r="G18" s="197"/>
      <c r="H18" s="201">
        <f t="shared" si="7"/>
        <v>43003</v>
      </c>
      <c r="I18" s="201">
        <f t="shared" si="5"/>
        <v>43003</v>
      </c>
      <c r="J18" s="340"/>
      <c r="K18" s="340">
        <f t="shared" si="8"/>
        <v>16</v>
      </c>
      <c r="L18" s="197" t="s">
        <v>9</v>
      </c>
      <c r="M18" s="202">
        <f t="shared" si="6"/>
        <v>1</v>
      </c>
      <c r="N18" s="328"/>
      <c r="O18" s="328"/>
      <c r="P18" s="328"/>
      <c r="Q18" s="328">
        <v>6</v>
      </c>
      <c r="R18" s="328">
        <v>4</v>
      </c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>
        <v>6</v>
      </c>
      <c r="AM18" s="328"/>
      <c r="AN18" s="198"/>
    </row>
    <row r="19" spans="1:40" s="203" customFormat="1" ht="28.5">
      <c r="A19" s="197"/>
      <c r="B19" s="198" t="str">
        <f>IF(A19="","",IFERROR(VLOOKUP(A19,Story!C:D,2,FALSE),""))</f>
        <v/>
      </c>
      <c r="C19" s="199"/>
      <c r="D19" s="197" t="s">
        <v>196</v>
      </c>
      <c r="E19" s="200" t="s">
        <v>1154</v>
      </c>
      <c r="F19" s="199"/>
      <c r="G19" s="197"/>
      <c r="H19" s="201">
        <f t="shared" si="7"/>
        <v>43003</v>
      </c>
      <c r="I19" s="201">
        <f t="shared" si="5"/>
        <v>43003</v>
      </c>
      <c r="J19" s="340"/>
      <c r="K19" s="340">
        <f t="shared" si="8"/>
        <v>0</v>
      </c>
      <c r="L19" s="197" t="s">
        <v>248</v>
      </c>
      <c r="M19" s="202">
        <f t="shared" si="6"/>
        <v>0.1</v>
      </c>
      <c r="N19" s="328"/>
      <c r="O19" s="328"/>
      <c r="P19" s="328"/>
      <c r="Q19" s="328"/>
      <c r="R19" s="328"/>
      <c r="S19" s="328"/>
      <c r="T19" s="328"/>
      <c r="U19" s="328"/>
      <c r="V19" s="328"/>
      <c r="W19" s="328"/>
      <c r="X19" s="328"/>
      <c r="Y19" s="328"/>
      <c r="Z19" s="328"/>
      <c r="AA19" s="328"/>
      <c r="AB19" s="328"/>
      <c r="AC19" s="328"/>
      <c r="AD19" s="328"/>
      <c r="AE19" s="328"/>
      <c r="AF19" s="328"/>
      <c r="AG19" s="328"/>
      <c r="AH19" s="328"/>
      <c r="AI19" s="328"/>
      <c r="AJ19" s="328"/>
      <c r="AK19" s="328"/>
      <c r="AL19" s="328"/>
      <c r="AM19" s="328"/>
      <c r="AN19" s="198"/>
    </row>
    <row r="20" spans="1:40" s="203" customFormat="1" ht="33">
      <c r="A20" s="197"/>
      <c r="B20" s="198" t="str">
        <f>IF(A20="","",IFERROR(VLOOKUP(A20,Story!C:D,2,FALSE),""))</f>
        <v/>
      </c>
      <c r="C20" s="199"/>
      <c r="D20" s="197" t="s">
        <v>196</v>
      </c>
      <c r="E20" s="204" t="s">
        <v>1157</v>
      </c>
      <c r="F20" s="199" t="s">
        <v>77</v>
      </c>
      <c r="G20" s="197"/>
      <c r="H20" s="201">
        <f t="shared" si="7"/>
        <v>43003</v>
      </c>
      <c r="I20" s="201">
        <f t="shared" si="5"/>
        <v>43003</v>
      </c>
      <c r="J20" s="340"/>
      <c r="K20" s="340">
        <f t="shared" si="8"/>
        <v>2</v>
      </c>
      <c r="L20" s="197" t="s">
        <v>9</v>
      </c>
      <c r="M20" s="202">
        <f t="shared" si="6"/>
        <v>1</v>
      </c>
      <c r="N20" s="328"/>
      <c r="O20" s="328"/>
      <c r="P20" s="328"/>
      <c r="Q20" s="328"/>
      <c r="R20" s="328"/>
      <c r="S20" s="328"/>
      <c r="T20" s="328"/>
      <c r="U20" s="328"/>
      <c r="V20" s="328"/>
      <c r="W20" s="328"/>
      <c r="X20" s="328"/>
      <c r="Y20" s="328"/>
      <c r="Z20" s="328"/>
      <c r="AA20" s="328"/>
      <c r="AB20" s="328"/>
      <c r="AC20" s="328"/>
      <c r="AD20" s="328"/>
      <c r="AE20" s="328"/>
      <c r="AF20" s="328"/>
      <c r="AG20" s="328"/>
      <c r="AH20" s="328"/>
      <c r="AI20" s="328"/>
      <c r="AJ20" s="328">
        <v>2</v>
      </c>
      <c r="AK20" s="328"/>
      <c r="AL20" s="328"/>
      <c r="AM20" s="328"/>
      <c r="AN20" s="198"/>
    </row>
    <row r="21" spans="1:40" ht="16.5">
      <c r="A21" s="197"/>
      <c r="B21" s="198" t="str">
        <f>IF(A21="","",IFERROR(VLOOKUP(A21,Story!C:D,2,FALSE),""))</f>
        <v/>
      </c>
      <c r="C21" s="199"/>
      <c r="D21" s="197" t="s">
        <v>196</v>
      </c>
      <c r="E21" s="204" t="s">
        <v>1158</v>
      </c>
      <c r="F21" s="199" t="s">
        <v>77</v>
      </c>
      <c r="G21" s="197"/>
      <c r="H21" s="201">
        <f t="shared" si="7"/>
        <v>43003</v>
      </c>
      <c r="I21" s="201">
        <f t="shared" si="5"/>
        <v>43003</v>
      </c>
      <c r="J21" s="340"/>
      <c r="K21" s="340">
        <f t="shared" si="8"/>
        <v>0</v>
      </c>
      <c r="L21" s="197" t="s">
        <v>9</v>
      </c>
      <c r="M21" s="202">
        <f t="shared" si="6"/>
        <v>1</v>
      </c>
      <c r="N21" s="328"/>
      <c r="O21" s="328"/>
      <c r="P21" s="328"/>
      <c r="Q21" s="328"/>
      <c r="R21" s="328"/>
      <c r="S21" s="328"/>
      <c r="T21" s="328"/>
      <c r="U21" s="328"/>
      <c r="V21" s="328"/>
      <c r="W21" s="328"/>
      <c r="X21" s="328"/>
      <c r="Y21" s="328"/>
      <c r="Z21" s="328"/>
      <c r="AA21" s="328"/>
      <c r="AB21" s="328"/>
      <c r="AC21" s="328"/>
      <c r="AD21" s="328"/>
      <c r="AE21" s="328"/>
      <c r="AF21" s="328"/>
      <c r="AG21" s="328"/>
      <c r="AH21" s="328"/>
      <c r="AI21" s="328"/>
      <c r="AJ21" s="328"/>
      <c r="AK21" s="328"/>
      <c r="AL21" s="328"/>
      <c r="AM21" s="328"/>
      <c r="AN21" s="198"/>
    </row>
    <row r="22" spans="1:40" s="203" customFormat="1" ht="28.5">
      <c r="A22" s="197"/>
      <c r="B22" s="198" t="str">
        <f>IF(A22="","",IFERROR(VLOOKUP(A22,Story!C:D,2,FALSE),""))</f>
        <v/>
      </c>
      <c r="C22" s="199"/>
      <c r="D22" s="197" t="s">
        <v>196</v>
      </c>
      <c r="E22" s="200" t="s">
        <v>1155</v>
      </c>
      <c r="F22" s="199"/>
      <c r="G22" s="197"/>
      <c r="H22" s="201">
        <f t="shared" si="7"/>
        <v>43003</v>
      </c>
      <c r="I22" s="201">
        <f t="shared" si="5"/>
        <v>43003</v>
      </c>
      <c r="J22" s="340"/>
      <c r="K22" s="340">
        <f t="shared" si="8"/>
        <v>0</v>
      </c>
      <c r="L22" s="197" t="s">
        <v>248</v>
      </c>
      <c r="M22" s="202">
        <f t="shared" si="6"/>
        <v>0.1</v>
      </c>
      <c r="N22" s="328"/>
      <c r="O22" s="328"/>
      <c r="P22" s="328"/>
      <c r="Q22" s="328"/>
      <c r="R22" s="328"/>
      <c r="S22" s="328"/>
      <c r="T22" s="328"/>
      <c r="U22" s="328"/>
      <c r="V22" s="328"/>
      <c r="W22" s="328"/>
      <c r="X22" s="328"/>
      <c r="Y22" s="328"/>
      <c r="Z22" s="328"/>
      <c r="AA22" s="328"/>
      <c r="AB22" s="328"/>
      <c r="AC22" s="328"/>
      <c r="AD22" s="328"/>
      <c r="AE22" s="328"/>
      <c r="AF22" s="328"/>
      <c r="AG22" s="328"/>
      <c r="AH22" s="328"/>
      <c r="AI22" s="328"/>
      <c r="AJ22" s="328"/>
      <c r="AK22" s="328"/>
      <c r="AL22" s="328"/>
      <c r="AM22" s="328"/>
      <c r="AN22" s="198"/>
    </row>
    <row r="23" spans="1:40" s="203" customFormat="1" ht="71.25">
      <c r="A23" s="197"/>
      <c r="B23" s="198" t="str">
        <f>IF(A23="","",IFERROR(VLOOKUP(A23,Story!C:D,2,FALSE),""))</f>
        <v/>
      </c>
      <c r="C23" s="199"/>
      <c r="D23" s="197" t="s">
        <v>196</v>
      </c>
      <c r="E23" s="200" t="s">
        <v>1213</v>
      </c>
      <c r="F23" s="199"/>
      <c r="G23" s="197"/>
      <c r="H23" s="201">
        <f t="shared" si="7"/>
        <v>43003</v>
      </c>
      <c r="I23" s="201">
        <f t="shared" si="5"/>
        <v>43003</v>
      </c>
      <c r="J23" s="340"/>
      <c r="K23" s="340">
        <f t="shared" si="8"/>
        <v>0</v>
      </c>
      <c r="L23" s="197" t="s">
        <v>248</v>
      </c>
      <c r="M23" s="202">
        <f t="shared" si="6"/>
        <v>0.1</v>
      </c>
      <c r="N23" s="328"/>
      <c r="O23" s="328"/>
      <c r="P23" s="328"/>
      <c r="Q23" s="328"/>
      <c r="R23" s="328"/>
      <c r="S23" s="328"/>
      <c r="T23" s="328"/>
      <c r="U23" s="328"/>
      <c r="V23" s="328"/>
      <c r="W23" s="328"/>
      <c r="X23" s="328"/>
      <c r="Y23" s="328"/>
      <c r="Z23" s="328"/>
      <c r="AA23" s="328"/>
      <c r="AB23" s="328"/>
      <c r="AC23" s="328"/>
      <c r="AD23" s="328"/>
      <c r="AE23" s="328"/>
      <c r="AF23" s="328"/>
      <c r="AG23" s="328"/>
      <c r="AH23" s="328"/>
      <c r="AI23" s="328"/>
      <c r="AJ23" s="328"/>
      <c r="AK23" s="328"/>
      <c r="AL23" s="328"/>
      <c r="AM23" s="328"/>
      <c r="AN23" s="198"/>
    </row>
    <row r="24" spans="1:40" s="203" customFormat="1" ht="85.5">
      <c r="A24" s="197"/>
      <c r="B24" s="198" t="str">
        <f>IF(A24="","",IFERROR(VLOOKUP(A24,Story!C:D,2,FALSE),""))</f>
        <v/>
      </c>
      <c r="C24" s="199"/>
      <c r="D24" s="197" t="s">
        <v>196</v>
      </c>
      <c r="E24" s="200" t="s">
        <v>1214</v>
      </c>
      <c r="F24" s="199" t="s">
        <v>1181</v>
      </c>
      <c r="G24" s="197"/>
      <c r="H24" s="201">
        <f t="shared" ref="H24" si="33">IF(E24="","",$H$1)</f>
        <v>43003</v>
      </c>
      <c r="I24" s="201">
        <v>43023</v>
      </c>
      <c r="J24" s="340"/>
      <c r="K24" s="340">
        <f t="shared" ref="K24:K25" si="34">SUM(N24:AM24)</f>
        <v>39.5</v>
      </c>
      <c r="L24" s="197" t="s">
        <v>248</v>
      </c>
      <c r="M24" s="202">
        <f>IF(L24="未开始",0,IF(L24="已完成",1, 0.1))</f>
        <v>0.1</v>
      </c>
      <c r="N24" s="328">
        <v>8</v>
      </c>
      <c r="O24" s="328"/>
      <c r="P24" s="328">
        <v>7.5</v>
      </c>
      <c r="Q24" s="328">
        <v>8</v>
      </c>
      <c r="R24" s="328">
        <v>8</v>
      </c>
      <c r="S24" s="328">
        <v>8</v>
      </c>
      <c r="T24" s="328"/>
      <c r="U24" s="328"/>
      <c r="V24" s="328"/>
      <c r="W24" s="328"/>
      <c r="X24" s="328"/>
      <c r="Y24" s="328"/>
      <c r="Z24" s="328"/>
      <c r="AA24" s="328"/>
      <c r="AB24" s="328"/>
      <c r="AC24" s="328"/>
      <c r="AD24" s="328"/>
      <c r="AE24" s="328"/>
      <c r="AF24" s="328"/>
      <c r="AG24" s="328"/>
      <c r="AH24" s="328"/>
      <c r="AI24" s="328"/>
      <c r="AJ24" s="328"/>
      <c r="AK24" s="328"/>
      <c r="AL24" s="328"/>
      <c r="AM24" s="328"/>
      <c r="AN24" s="198"/>
    </row>
    <row r="25" spans="1:40" s="203" customFormat="1">
      <c r="A25" s="197"/>
      <c r="B25" s="198" t="str">
        <f>IF(A25="","",IFERROR(VLOOKUP(A25,Story!C:D,2,FALSE),""))</f>
        <v/>
      </c>
      <c r="C25" s="199"/>
      <c r="D25" s="197" t="s">
        <v>196</v>
      </c>
      <c r="E25" s="200" t="s">
        <v>1200</v>
      </c>
      <c r="F25" s="199" t="s">
        <v>1181</v>
      </c>
      <c r="G25" s="197"/>
      <c r="H25" s="201">
        <v>43017</v>
      </c>
      <c r="I25" s="201">
        <v>43028</v>
      </c>
      <c r="J25" s="340"/>
      <c r="K25" s="340">
        <f t="shared" si="34"/>
        <v>72</v>
      </c>
      <c r="L25" s="197" t="s">
        <v>248</v>
      </c>
      <c r="M25" s="202">
        <f>IF(L25="未开始",0,IF(L25="已完成",1, 0.1))</f>
        <v>0.1</v>
      </c>
      <c r="N25" s="328"/>
      <c r="O25" s="328"/>
      <c r="P25" s="328"/>
      <c r="Q25" s="328"/>
      <c r="R25" s="328"/>
      <c r="S25" s="328"/>
      <c r="T25" s="328"/>
      <c r="U25" s="328"/>
      <c r="V25" s="328"/>
      <c r="W25" s="328"/>
      <c r="X25" s="328"/>
      <c r="Y25" s="328"/>
      <c r="Z25" s="328"/>
      <c r="AA25" s="328"/>
      <c r="AB25" s="328">
        <v>8</v>
      </c>
      <c r="AC25" s="328">
        <v>8</v>
      </c>
      <c r="AD25" s="328">
        <v>8</v>
      </c>
      <c r="AE25" s="328">
        <v>8</v>
      </c>
      <c r="AF25" s="328">
        <v>8</v>
      </c>
      <c r="AG25" s="328"/>
      <c r="AH25" s="328"/>
      <c r="AI25" s="328">
        <v>8</v>
      </c>
      <c r="AJ25" s="328"/>
      <c r="AK25" s="328">
        <v>8</v>
      </c>
      <c r="AL25" s="328">
        <v>8</v>
      </c>
      <c r="AM25" s="328">
        <v>8</v>
      </c>
      <c r="AN25" s="198"/>
    </row>
    <row r="26" spans="1:40" s="203" customFormat="1">
      <c r="A26" s="197"/>
      <c r="B26" s="198" t="str">
        <f>IF(A26="","",IFERROR(VLOOKUP(A26,Story!C:D,2,FALSE),""))</f>
        <v/>
      </c>
      <c r="C26" s="199"/>
      <c r="D26" s="197" t="s">
        <v>196</v>
      </c>
      <c r="E26" s="160" t="s">
        <v>1223</v>
      </c>
      <c r="F26" s="199" t="s">
        <v>1181</v>
      </c>
      <c r="G26" s="197"/>
      <c r="H26" s="201">
        <v>43025</v>
      </c>
      <c r="I26" s="201">
        <v>43025</v>
      </c>
      <c r="J26" s="340"/>
      <c r="K26" s="340">
        <v>8</v>
      </c>
      <c r="L26" s="197" t="s">
        <v>9</v>
      </c>
      <c r="M26" s="202">
        <f>IF(L26="未开始",0,IF(L26="已完成",1, 0.1))</f>
        <v>1</v>
      </c>
      <c r="N26" s="328"/>
      <c r="O26" s="328"/>
      <c r="P26" s="328"/>
      <c r="Q26" s="328"/>
      <c r="R26" s="328"/>
      <c r="S26" s="328"/>
      <c r="T26" s="328"/>
      <c r="U26" s="328"/>
      <c r="V26" s="328"/>
      <c r="W26" s="328"/>
      <c r="X26" s="328"/>
      <c r="Y26" s="328"/>
      <c r="Z26" s="328"/>
      <c r="AA26" s="328"/>
      <c r="AB26" s="328"/>
      <c r="AC26" s="328"/>
      <c r="AD26" s="328"/>
      <c r="AE26" s="328"/>
      <c r="AF26" s="328"/>
      <c r="AG26" s="328"/>
      <c r="AH26" s="328"/>
      <c r="AI26" s="328"/>
      <c r="AJ26" s="328">
        <v>8</v>
      </c>
      <c r="AK26" s="328"/>
      <c r="AL26" s="328"/>
      <c r="AM26" s="328"/>
      <c r="AN26" s="198"/>
    </row>
    <row r="27" spans="1:40" s="203" customFormat="1" ht="28.5">
      <c r="A27" s="197"/>
      <c r="B27" s="198" t="str">
        <f>IF(A27="","",IFERROR(VLOOKUP(A27,Story!C:D,2,FALSE),""))</f>
        <v/>
      </c>
      <c r="C27" s="199"/>
      <c r="D27" s="197" t="s">
        <v>196</v>
      </c>
      <c r="E27" s="200" t="s">
        <v>1159</v>
      </c>
      <c r="F27" s="199"/>
      <c r="G27" s="197"/>
      <c r="H27" s="201">
        <f t="shared" si="7"/>
        <v>43003</v>
      </c>
      <c r="I27" s="201">
        <f t="shared" si="5"/>
        <v>43003</v>
      </c>
      <c r="J27" s="340"/>
      <c r="K27" s="340">
        <f t="shared" si="8"/>
        <v>0</v>
      </c>
      <c r="L27" s="197" t="s">
        <v>248</v>
      </c>
      <c r="M27" s="202">
        <f t="shared" si="6"/>
        <v>0.1</v>
      </c>
      <c r="N27" s="328"/>
      <c r="O27" s="328"/>
      <c r="P27" s="328"/>
      <c r="Q27" s="328"/>
      <c r="R27" s="328"/>
      <c r="S27" s="328"/>
      <c r="T27" s="328"/>
      <c r="U27" s="328"/>
      <c r="V27" s="328"/>
      <c r="W27" s="328"/>
      <c r="X27" s="328"/>
      <c r="Y27" s="328"/>
      <c r="Z27" s="328"/>
      <c r="AA27" s="328"/>
      <c r="AB27" s="328"/>
      <c r="AC27" s="328"/>
      <c r="AD27" s="328"/>
      <c r="AE27" s="328"/>
      <c r="AF27" s="328"/>
      <c r="AG27" s="328"/>
      <c r="AH27" s="328"/>
      <c r="AI27" s="328"/>
      <c r="AJ27" s="328"/>
      <c r="AK27" s="328"/>
      <c r="AL27" s="328"/>
      <c r="AM27" s="328"/>
      <c r="AN27" s="198"/>
    </row>
    <row r="28" spans="1:40" s="203" customFormat="1">
      <c r="A28" s="197"/>
      <c r="B28" s="198" t="str">
        <f>IF(A28="","",IFERROR(VLOOKUP(A28,Story!C:D,2,FALSE),""))</f>
        <v/>
      </c>
      <c r="C28" s="199"/>
      <c r="D28" s="197" t="s">
        <v>196</v>
      </c>
      <c r="E28" s="200" t="s">
        <v>1160</v>
      </c>
      <c r="F28" s="199" t="s">
        <v>30</v>
      </c>
      <c r="G28" s="197"/>
      <c r="H28" s="201">
        <f t="shared" si="7"/>
        <v>43003</v>
      </c>
      <c r="I28" s="201">
        <f t="shared" si="5"/>
        <v>43003</v>
      </c>
      <c r="J28" s="340"/>
      <c r="K28" s="340">
        <f t="shared" si="8"/>
        <v>13</v>
      </c>
      <c r="L28" s="197" t="s">
        <v>9</v>
      </c>
      <c r="M28" s="202">
        <f t="shared" si="6"/>
        <v>1</v>
      </c>
      <c r="N28" s="328"/>
      <c r="O28" s="328"/>
      <c r="P28" s="328"/>
      <c r="Q28" s="328"/>
      <c r="R28" s="328"/>
      <c r="S28" s="328"/>
      <c r="T28" s="328"/>
      <c r="U28" s="328"/>
      <c r="V28" s="328"/>
      <c r="W28" s="328"/>
      <c r="X28" s="328"/>
      <c r="Y28" s="328"/>
      <c r="Z28" s="328"/>
      <c r="AA28" s="328"/>
      <c r="AB28" s="328"/>
      <c r="AC28" s="328"/>
      <c r="AD28" s="328"/>
      <c r="AE28" s="328"/>
      <c r="AF28" s="328"/>
      <c r="AG28" s="328"/>
      <c r="AH28" s="328"/>
      <c r="AI28" s="328">
        <v>8</v>
      </c>
      <c r="AJ28" s="328"/>
      <c r="AK28" s="328">
        <v>5</v>
      </c>
      <c r="AL28" s="328"/>
      <c r="AM28" s="328"/>
      <c r="AN28" s="198"/>
    </row>
    <row r="29" spans="1:40" s="203" customFormat="1">
      <c r="A29" s="197"/>
      <c r="B29" s="198" t="str">
        <f>IF(A29="","",IFERROR(VLOOKUP(A29,Story!C:D,2,FALSE),""))</f>
        <v/>
      </c>
      <c r="C29" s="199"/>
      <c r="D29" s="197" t="s">
        <v>196</v>
      </c>
      <c r="E29" s="200" t="s">
        <v>1161</v>
      </c>
      <c r="F29" s="199" t="s">
        <v>30</v>
      </c>
      <c r="G29" s="197"/>
      <c r="H29" s="201">
        <f t="shared" si="7"/>
        <v>43003</v>
      </c>
      <c r="I29" s="201">
        <f t="shared" si="5"/>
        <v>43003</v>
      </c>
      <c r="J29" s="340"/>
      <c r="K29" s="340">
        <f t="shared" si="8"/>
        <v>8</v>
      </c>
      <c r="L29" s="197" t="s">
        <v>195</v>
      </c>
      <c r="M29" s="202">
        <f t="shared" si="6"/>
        <v>0.1</v>
      </c>
      <c r="N29" s="328"/>
      <c r="O29" s="328"/>
      <c r="P29" s="328"/>
      <c r="Q29" s="328"/>
      <c r="R29" s="328"/>
      <c r="S29" s="328"/>
      <c r="T29" s="328"/>
      <c r="U29" s="328"/>
      <c r="V29" s="328"/>
      <c r="W29" s="328"/>
      <c r="X29" s="328"/>
      <c r="Y29" s="328"/>
      <c r="Z29" s="328"/>
      <c r="AA29" s="328"/>
      <c r="AB29" s="328"/>
      <c r="AC29" s="328"/>
      <c r="AD29" s="328"/>
      <c r="AE29" s="328"/>
      <c r="AF29" s="328"/>
      <c r="AG29" s="328"/>
      <c r="AH29" s="328"/>
      <c r="AI29" s="328"/>
      <c r="AJ29" s="328">
        <v>8</v>
      </c>
      <c r="AK29" s="328"/>
      <c r="AL29" s="328"/>
      <c r="AM29" s="328"/>
      <c r="AN29" s="198"/>
    </row>
    <row r="30" spans="1:40" s="203" customFormat="1">
      <c r="A30" s="197"/>
      <c r="B30" s="198" t="str">
        <f>IF(A30="","",IFERROR(VLOOKUP(A30,Story!C:D,2,FALSE),""))</f>
        <v/>
      </c>
      <c r="C30" s="199"/>
      <c r="D30" s="197" t="s">
        <v>196</v>
      </c>
      <c r="E30" s="200" t="s">
        <v>1220</v>
      </c>
      <c r="F30" s="199"/>
      <c r="G30" s="197"/>
      <c r="H30" s="201">
        <f t="shared" si="7"/>
        <v>43003</v>
      </c>
      <c r="I30" s="201">
        <f t="shared" si="5"/>
        <v>43003</v>
      </c>
      <c r="J30" s="340"/>
      <c r="K30" s="340">
        <f t="shared" si="8"/>
        <v>0</v>
      </c>
      <c r="L30" s="197" t="s">
        <v>248</v>
      </c>
      <c r="M30" s="202">
        <f t="shared" si="6"/>
        <v>0.1</v>
      </c>
      <c r="N30" s="328"/>
      <c r="O30" s="328"/>
      <c r="P30" s="328"/>
      <c r="Q30" s="328"/>
      <c r="R30" s="328"/>
      <c r="S30" s="328"/>
      <c r="T30" s="328"/>
      <c r="U30" s="328"/>
      <c r="V30" s="328"/>
      <c r="W30" s="328"/>
      <c r="X30" s="328"/>
      <c r="Y30" s="328"/>
      <c r="Z30" s="328"/>
      <c r="AA30" s="328"/>
      <c r="AB30" s="328"/>
      <c r="AC30" s="328"/>
      <c r="AD30" s="328"/>
      <c r="AE30" s="328"/>
      <c r="AF30" s="328"/>
      <c r="AG30" s="328"/>
      <c r="AH30" s="328"/>
      <c r="AI30" s="328"/>
      <c r="AJ30" s="328"/>
      <c r="AK30" s="328"/>
      <c r="AL30" s="328"/>
      <c r="AM30" s="328"/>
      <c r="AN30" s="198"/>
    </row>
    <row r="31" spans="1:40" s="203" customFormat="1">
      <c r="A31" s="197"/>
      <c r="B31" s="198" t="str">
        <f>IF(A31="","",IFERROR(VLOOKUP(A31,Story!C:D,2,FALSE),""))</f>
        <v/>
      </c>
      <c r="C31" s="199"/>
      <c r="D31" s="197" t="s">
        <v>196</v>
      </c>
      <c r="E31" s="200" t="s">
        <v>1192</v>
      </c>
      <c r="F31" s="199"/>
      <c r="G31" s="197"/>
      <c r="H31" s="201">
        <f t="shared" si="7"/>
        <v>43003</v>
      </c>
      <c r="I31" s="201">
        <f t="shared" si="5"/>
        <v>43003</v>
      </c>
      <c r="J31" s="340"/>
      <c r="K31" s="340">
        <f t="shared" si="8"/>
        <v>0</v>
      </c>
      <c r="L31" s="197" t="s">
        <v>248</v>
      </c>
      <c r="M31" s="202">
        <f t="shared" si="6"/>
        <v>0.1</v>
      </c>
      <c r="N31" s="328"/>
      <c r="O31" s="328"/>
      <c r="P31" s="328"/>
      <c r="Q31" s="328"/>
      <c r="R31" s="328"/>
      <c r="S31" s="328"/>
      <c r="T31" s="328"/>
      <c r="U31" s="328"/>
      <c r="V31" s="328"/>
      <c r="W31" s="328"/>
      <c r="X31" s="328"/>
      <c r="Y31" s="328"/>
      <c r="Z31" s="328"/>
      <c r="AA31" s="328"/>
      <c r="AB31" s="328"/>
      <c r="AC31" s="328"/>
      <c r="AD31" s="328"/>
      <c r="AE31" s="328"/>
      <c r="AF31" s="328"/>
      <c r="AG31" s="328"/>
      <c r="AH31" s="328"/>
      <c r="AI31" s="328"/>
      <c r="AJ31" s="328"/>
      <c r="AK31" s="328"/>
      <c r="AL31" s="328"/>
      <c r="AM31" s="328"/>
      <c r="AN31" s="198"/>
    </row>
    <row r="32" spans="1:40" s="203" customFormat="1">
      <c r="A32" s="197"/>
      <c r="B32" s="198"/>
      <c r="C32" s="199"/>
      <c r="D32" s="197" t="s">
        <v>235</v>
      </c>
      <c r="E32" s="200" t="s">
        <v>1178</v>
      </c>
      <c r="F32" s="199" t="s">
        <v>1175</v>
      </c>
      <c r="G32" s="197"/>
      <c r="H32" s="201">
        <f t="shared" si="7"/>
        <v>43003</v>
      </c>
      <c r="I32" s="201">
        <f t="shared" si="5"/>
        <v>43003</v>
      </c>
      <c r="J32" s="340"/>
      <c r="K32" s="340"/>
      <c r="L32" s="197" t="s">
        <v>9</v>
      </c>
      <c r="M32" s="202"/>
      <c r="N32" s="328">
        <v>8</v>
      </c>
      <c r="O32" s="328"/>
      <c r="P32" s="328"/>
      <c r="Q32" s="328"/>
      <c r="R32" s="328"/>
      <c r="S32" s="328"/>
      <c r="T32" s="328"/>
      <c r="U32" s="328"/>
      <c r="V32" s="328"/>
      <c r="W32" s="328"/>
      <c r="X32" s="328"/>
      <c r="Y32" s="328"/>
      <c r="Z32" s="328"/>
      <c r="AA32" s="328"/>
      <c r="AB32" s="328"/>
      <c r="AC32" s="328"/>
      <c r="AD32" s="328"/>
      <c r="AE32" s="328"/>
      <c r="AF32" s="328"/>
      <c r="AG32" s="328"/>
      <c r="AH32" s="328"/>
      <c r="AI32" s="328"/>
      <c r="AJ32" s="328"/>
      <c r="AK32" s="328"/>
      <c r="AL32" s="328"/>
      <c r="AM32" s="328"/>
      <c r="AN32" s="198"/>
    </row>
    <row r="33" spans="1:40" s="203" customFormat="1">
      <c r="A33" s="197"/>
      <c r="B33" s="198"/>
      <c r="C33" s="199"/>
      <c r="D33" s="197" t="s">
        <v>1176</v>
      </c>
      <c r="E33" s="200" t="s">
        <v>1177</v>
      </c>
      <c r="F33" s="199" t="s">
        <v>1175</v>
      </c>
      <c r="G33" s="197"/>
      <c r="H33" s="201">
        <f t="shared" si="7"/>
        <v>43003</v>
      </c>
      <c r="I33" s="201">
        <f t="shared" si="5"/>
        <v>43003</v>
      </c>
      <c r="J33" s="340"/>
      <c r="K33" s="340"/>
      <c r="L33" s="197" t="s">
        <v>9</v>
      </c>
      <c r="M33" s="202"/>
      <c r="N33" s="328"/>
      <c r="O33" s="328"/>
      <c r="P33" s="328">
        <v>6</v>
      </c>
      <c r="Q33" s="328"/>
      <c r="R33" s="328"/>
      <c r="S33" s="328"/>
      <c r="T33" s="328"/>
      <c r="U33" s="328"/>
      <c r="V33" s="328"/>
      <c r="W33" s="328"/>
      <c r="X33" s="328"/>
      <c r="Y33" s="328"/>
      <c r="Z33" s="328"/>
      <c r="AA33" s="328"/>
      <c r="AB33" s="328"/>
      <c r="AC33" s="328"/>
      <c r="AD33" s="328"/>
      <c r="AE33" s="328"/>
      <c r="AF33" s="328"/>
      <c r="AG33" s="328"/>
      <c r="AH33" s="328"/>
      <c r="AI33" s="328"/>
      <c r="AJ33" s="328"/>
      <c r="AK33" s="328"/>
      <c r="AL33" s="328"/>
      <c r="AM33" s="328"/>
      <c r="AN33" s="198"/>
    </row>
    <row r="34" spans="1:40" s="203" customFormat="1">
      <c r="A34" s="197"/>
      <c r="B34" s="198" t="str">
        <f>IF(A34="","",IFERROR(VLOOKUP(A34,Story!C:D,2,FALSE),""))</f>
        <v/>
      </c>
      <c r="C34" s="199"/>
      <c r="D34" s="197" t="s">
        <v>1173</v>
      </c>
      <c r="E34" s="200" t="s">
        <v>1174</v>
      </c>
      <c r="F34" s="199" t="s">
        <v>1175</v>
      </c>
      <c r="G34" s="197"/>
      <c r="H34" s="201">
        <f t="shared" si="7"/>
        <v>43003</v>
      </c>
      <c r="I34" s="201">
        <f t="shared" si="5"/>
        <v>43003</v>
      </c>
      <c r="J34" s="340"/>
      <c r="K34" s="340">
        <f t="shared" si="8"/>
        <v>1.5</v>
      </c>
      <c r="L34" s="197" t="s">
        <v>9</v>
      </c>
      <c r="M34" s="202">
        <f t="shared" si="6"/>
        <v>1</v>
      </c>
      <c r="N34" s="328"/>
      <c r="O34" s="328"/>
      <c r="P34" s="328">
        <v>1.5</v>
      </c>
      <c r="Q34" s="328"/>
      <c r="R34" s="328"/>
      <c r="S34" s="328"/>
      <c r="T34" s="328"/>
      <c r="U34" s="328"/>
      <c r="V34" s="328"/>
      <c r="W34" s="328"/>
      <c r="X34" s="328"/>
      <c r="Y34" s="328"/>
      <c r="Z34" s="328"/>
      <c r="AA34" s="328"/>
      <c r="AB34" s="328"/>
      <c r="AC34" s="328"/>
      <c r="AD34" s="328"/>
      <c r="AE34" s="328"/>
      <c r="AF34" s="328"/>
      <c r="AG34" s="328"/>
      <c r="AH34" s="328"/>
      <c r="AI34" s="328"/>
      <c r="AJ34" s="328"/>
      <c r="AK34" s="328"/>
      <c r="AL34" s="328"/>
      <c r="AM34" s="328"/>
      <c r="AN34" s="198"/>
    </row>
    <row r="35" spans="1:40" s="203" customFormat="1">
      <c r="A35" s="197"/>
      <c r="B35" s="198" t="str">
        <f>IF(A35="","",IFERROR(VLOOKUP(A35,Story!C:D,2,FALSE),""))</f>
        <v/>
      </c>
      <c r="C35" s="199"/>
      <c r="D35" s="197" t="s">
        <v>196</v>
      </c>
      <c r="E35" s="200" t="s">
        <v>1185</v>
      </c>
      <c r="F35" s="199" t="s">
        <v>1186</v>
      </c>
      <c r="G35" s="197"/>
      <c r="H35" s="201">
        <f t="shared" si="7"/>
        <v>43003</v>
      </c>
      <c r="I35" s="201">
        <f t="shared" si="5"/>
        <v>43003</v>
      </c>
      <c r="J35" s="340"/>
      <c r="K35" s="340">
        <f t="shared" si="8"/>
        <v>11</v>
      </c>
      <c r="L35" s="197" t="s">
        <v>9</v>
      </c>
      <c r="M35" s="202">
        <f t="shared" si="6"/>
        <v>1</v>
      </c>
      <c r="N35" s="328"/>
      <c r="O35" s="328"/>
      <c r="P35" s="328"/>
      <c r="Q35" s="328">
        <v>3</v>
      </c>
      <c r="R35" s="328">
        <v>8</v>
      </c>
      <c r="S35" s="328"/>
      <c r="T35" s="328"/>
      <c r="U35" s="328"/>
      <c r="V35" s="328"/>
      <c r="W35" s="328"/>
      <c r="X35" s="328"/>
      <c r="Y35" s="328"/>
      <c r="Z35" s="328"/>
      <c r="AA35" s="328"/>
      <c r="AB35" s="328"/>
      <c r="AC35" s="328"/>
      <c r="AD35" s="328"/>
      <c r="AE35" s="328"/>
      <c r="AF35" s="328"/>
      <c r="AG35" s="328"/>
      <c r="AH35" s="328"/>
      <c r="AI35" s="328"/>
      <c r="AJ35" s="328"/>
      <c r="AK35" s="328"/>
      <c r="AL35" s="328"/>
      <c r="AM35" s="328"/>
      <c r="AN35" s="198"/>
    </row>
    <row r="36" spans="1:40" s="203" customFormat="1">
      <c r="A36" s="197"/>
      <c r="B36" s="198" t="str">
        <f>IF(A36="","",IFERROR(VLOOKUP(A36,Story!C:D,2,FALSE),""))</f>
        <v/>
      </c>
      <c r="C36" s="199"/>
      <c r="D36" s="197" t="s">
        <v>196</v>
      </c>
      <c r="E36" s="200" t="s">
        <v>1194</v>
      </c>
      <c r="F36" s="199" t="s">
        <v>1195</v>
      </c>
      <c r="G36" s="197"/>
      <c r="H36" s="201">
        <f t="shared" si="7"/>
        <v>43003</v>
      </c>
      <c r="I36" s="201">
        <f t="shared" si="5"/>
        <v>43003</v>
      </c>
      <c r="J36" s="340"/>
      <c r="K36" s="340">
        <f t="shared" si="8"/>
        <v>6</v>
      </c>
      <c r="L36" s="197" t="s">
        <v>9</v>
      </c>
      <c r="M36" s="202">
        <f t="shared" si="6"/>
        <v>1</v>
      </c>
      <c r="N36" s="328"/>
      <c r="O36" s="328"/>
      <c r="P36" s="328"/>
      <c r="Q36" s="328"/>
      <c r="R36" s="328"/>
      <c r="S36" s="328"/>
      <c r="T36" s="328"/>
      <c r="U36" s="328"/>
      <c r="V36" s="328"/>
      <c r="W36" s="328"/>
      <c r="X36" s="328"/>
      <c r="Y36" s="328"/>
      <c r="Z36" s="328"/>
      <c r="AA36" s="328"/>
      <c r="AB36" s="328">
        <v>6</v>
      </c>
      <c r="AC36" s="328"/>
      <c r="AD36" s="328"/>
      <c r="AE36" s="328"/>
      <c r="AF36" s="328"/>
      <c r="AG36" s="328"/>
      <c r="AH36" s="328"/>
      <c r="AI36" s="328"/>
      <c r="AJ36" s="328"/>
      <c r="AK36" s="328"/>
      <c r="AL36" s="328"/>
      <c r="AM36" s="328"/>
      <c r="AN36" s="198"/>
    </row>
    <row r="37" spans="1:40" s="203" customFormat="1">
      <c r="A37" s="197"/>
      <c r="B37" s="198" t="str">
        <f>IF(A37="","",IFERROR(VLOOKUP(A37,Story!C:D,2,FALSE),""))</f>
        <v/>
      </c>
      <c r="C37" s="199"/>
      <c r="D37" s="197" t="s">
        <v>196</v>
      </c>
      <c r="E37" s="200" t="s">
        <v>1196</v>
      </c>
      <c r="F37" s="199" t="s">
        <v>77</v>
      </c>
      <c r="G37" s="197"/>
      <c r="H37" s="201">
        <f t="shared" si="7"/>
        <v>43003</v>
      </c>
      <c r="I37" s="201">
        <f t="shared" si="5"/>
        <v>43003</v>
      </c>
      <c r="J37" s="340"/>
      <c r="K37" s="340">
        <f t="shared" si="8"/>
        <v>14.5</v>
      </c>
      <c r="L37" s="197" t="s">
        <v>9</v>
      </c>
      <c r="M37" s="202">
        <f t="shared" si="6"/>
        <v>1</v>
      </c>
      <c r="N37" s="328"/>
      <c r="O37" s="328"/>
      <c r="P37" s="328"/>
      <c r="Q37" s="328"/>
      <c r="R37" s="328">
        <v>2.5</v>
      </c>
      <c r="S37" s="328">
        <v>8</v>
      </c>
      <c r="T37" s="328"/>
      <c r="U37" s="328"/>
      <c r="V37" s="328"/>
      <c r="W37" s="328"/>
      <c r="X37" s="328"/>
      <c r="Y37" s="328"/>
      <c r="Z37" s="328"/>
      <c r="AA37" s="328"/>
      <c r="AB37" s="328">
        <v>2</v>
      </c>
      <c r="AC37" s="328"/>
      <c r="AD37" s="328"/>
      <c r="AE37" s="328">
        <v>2</v>
      </c>
      <c r="AF37" s="328"/>
      <c r="AG37" s="328"/>
      <c r="AH37" s="328"/>
      <c r="AI37" s="328"/>
      <c r="AJ37" s="328"/>
      <c r="AK37" s="328"/>
      <c r="AL37" s="328"/>
      <c r="AM37" s="328"/>
      <c r="AN37" s="198"/>
    </row>
    <row r="38" spans="1:40" s="203" customFormat="1">
      <c r="A38" s="197"/>
      <c r="B38" s="198" t="str">
        <f>IF(A38="","",IFERROR(VLOOKUP(A38,Story!C:D,2,FALSE),""))</f>
        <v/>
      </c>
      <c r="C38" s="199"/>
      <c r="D38" s="197" t="s">
        <v>196</v>
      </c>
      <c r="E38" s="200" t="s">
        <v>1197</v>
      </c>
      <c r="F38" s="199" t="s">
        <v>30</v>
      </c>
      <c r="G38" s="197"/>
      <c r="H38" s="201">
        <f t="shared" si="7"/>
        <v>43003</v>
      </c>
      <c r="I38" s="201">
        <f t="shared" si="5"/>
        <v>43003</v>
      </c>
      <c r="J38" s="340"/>
      <c r="K38" s="340">
        <f t="shared" si="8"/>
        <v>16</v>
      </c>
      <c r="L38" s="197" t="s">
        <v>9</v>
      </c>
      <c r="M38" s="202">
        <f t="shared" si="6"/>
        <v>1</v>
      </c>
      <c r="N38" s="328">
        <v>8</v>
      </c>
      <c r="O38" s="328"/>
      <c r="P38" s="328"/>
      <c r="Q38" s="328"/>
      <c r="R38" s="328"/>
      <c r="S38" s="328"/>
      <c r="T38" s="328"/>
      <c r="U38" s="328"/>
      <c r="V38" s="328"/>
      <c r="W38" s="328"/>
      <c r="X38" s="328"/>
      <c r="Y38" s="328"/>
      <c r="Z38" s="328"/>
      <c r="AA38" s="328"/>
      <c r="AB38" s="328"/>
      <c r="AC38" s="328"/>
      <c r="AD38" s="328"/>
      <c r="AE38" s="328"/>
      <c r="AF38" s="328"/>
      <c r="AG38" s="328"/>
      <c r="AH38" s="328"/>
      <c r="AI38" s="328"/>
      <c r="AJ38" s="328"/>
      <c r="AK38" s="328"/>
      <c r="AL38" s="328"/>
      <c r="AM38" s="328">
        <v>8</v>
      </c>
      <c r="AN38" s="198"/>
    </row>
    <row r="39" spans="1:40" s="203" customFormat="1">
      <c r="A39" s="197"/>
      <c r="B39" s="198" t="str">
        <f>IF(A39="","",IFERROR(VLOOKUP(A39,Story!C:D,2,FALSE),""))</f>
        <v/>
      </c>
      <c r="C39" s="199"/>
      <c r="D39" s="197" t="s">
        <v>196</v>
      </c>
      <c r="E39" s="200" t="s">
        <v>1198</v>
      </c>
      <c r="F39" s="199" t="s">
        <v>30</v>
      </c>
      <c r="G39" s="197"/>
      <c r="H39" s="201">
        <f t="shared" si="7"/>
        <v>43003</v>
      </c>
      <c r="I39" s="201">
        <f t="shared" si="5"/>
        <v>43003</v>
      </c>
      <c r="J39" s="340"/>
      <c r="K39" s="340">
        <f t="shared" si="8"/>
        <v>32.5</v>
      </c>
      <c r="L39" s="197" t="s">
        <v>9</v>
      </c>
      <c r="M39" s="202">
        <f t="shared" si="6"/>
        <v>1</v>
      </c>
      <c r="N39" s="328"/>
      <c r="O39" s="328"/>
      <c r="P39" s="328">
        <v>7.5</v>
      </c>
      <c r="Q39" s="328">
        <v>8</v>
      </c>
      <c r="R39" s="328">
        <v>8</v>
      </c>
      <c r="S39" s="328"/>
      <c r="T39" s="328"/>
      <c r="U39" s="328"/>
      <c r="V39" s="328"/>
      <c r="W39" s="330"/>
      <c r="X39" s="328"/>
      <c r="Y39" s="328"/>
      <c r="Z39" s="328"/>
      <c r="AA39" s="328"/>
      <c r="AB39" s="328"/>
      <c r="AC39" s="328"/>
      <c r="AD39" s="328">
        <v>4</v>
      </c>
      <c r="AE39" s="328">
        <v>5</v>
      </c>
      <c r="AF39" s="328"/>
      <c r="AG39" s="328"/>
      <c r="AH39" s="328"/>
      <c r="AI39" s="328"/>
      <c r="AJ39" s="328"/>
      <c r="AK39" s="328"/>
      <c r="AL39" s="328"/>
      <c r="AM39" s="328"/>
      <c r="AN39" s="198"/>
    </row>
    <row r="40" spans="1:40" s="203" customFormat="1">
      <c r="A40" s="197"/>
      <c r="B40" s="198" t="str">
        <f>IF(A40="","",IFERROR(VLOOKUP(A40,Story!C:D,2,FALSE),""))</f>
        <v/>
      </c>
      <c r="C40" s="199"/>
      <c r="D40" s="197" t="s">
        <v>196</v>
      </c>
      <c r="E40" s="200" t="s">
        <v>1215</v>
      </c>
      <c r="F40" s="199" t="s">
        <v>30</v>
      </c>
      <c r="G40" s="197"/>
      <c r="H40" s="201">
        <f t="shared" si="7"/>
        <v>43003</v>
      </c>
      <c r="I40" s="201">
        <f t="shared" si="5"/>
        <v>43003</v>
      </c>
      <c r="J40" s="340"/>
      <c r="K40" s="340">
        <f t="shared" si="8"/>
        <v>12</v>
      </c>
      <c r="L40" s="197" t="s">
        <v>9</v>
      </c>
      <c r="M40" s="202">
        <f t="shared" si="6"/>
        <v>1</v>
      </c>
      <c r="N40" s="328"/>
      <c r="O40" s="328"/>
      <c r="P40" s="328"/>
      <c r="Q40" s="328"/>
      <c r="R40" s="328"/>
      <c r="S40" s="328">
        <v>8</v>
      </c>
      <c r="T40" s="328"/>
      <c r="U40" s="328"/>
      <c r="V40" s="328"/>
      <c r="W40" s="328"/>
      <c r="X40" s="328"/>
      <c r="Y40" s="328"/>
      <c r="Z40" s="328"/>
      <c r="AA40" s="328"/>
      <c r="AB40" s="328">
        <v>4</v>
      </c>
      <c r="AC40" s="328"/>
      <c r="AD40" s="328"/>
      <c r="AE40" s="328"/>
      <c r="AF40" s="328"/>
      <c r="AG40" s="328"/>
      <c r="AH40" s="328"/>
      <c r="AI40" s="328"/>
      <c r="AJ40" s="328"/>
      <c r="AK40" s="328"/>
      <c r="AL40" s="328"/>
      <c r="AM40" s="328"/>
      <c r="AN40" s="198"/>
    </row>
    <row r="41" spans="1:40" s="203" customFormat="1">
      <c r="A41" s="197"/>
      <c r="B41" s="198" t="str">
        <f>IF(A41="","",IFERROR(VLOOKUP(A41,Story!C:D,2,FALSE),""))</f>
        <v/>
      </c>
      <c r="C41" s="199"/>
      <c r="D41" s="197" t="s">
        <v>235</v>
      </c>
      <c r="E41" s="200" t="s">
        <v>1199</v>
      </c>
      <c r="F41" s="199" t="s">
        <v>30</v>
      </c>
      <c r="G41" s="197"/>
      <c r="H41" s="201">
        <f t="shared" si="7"/>
        <v>43003</v>
      </c>
      <c r="I41" s="201">
        <f t="shared" si="5"/>
        <v>43003</v>
      </c>
      <c r="J41" s="340"/>
      <c r="K41" s="340">
        <f t="shared" si="8"/>
        <v>4</v>
      </c>
      <c r="L41" s="197" t="s">
        <v>9</v>
      </c>
      <c r="M41" s="202">
        <f t="shared" si="6"/>
        <v>1</v>
      </c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>
        <v>4</v>
      </c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198"/>
    </row>
    <row r="42" spans="1:40" s="203" customFormat="1">
      <c r="A42" s="197"/>
      <c r="B42" s="198"/>
      <c r="C42" s="199"/>
      <c r="D42" s="197" t="s">
        <v>196</v>
      </c>
      <c r="E42" s="200" t="s">
        <v>1217</v>
      </c>
      <c r="F42" s="199" t="s">
        <v>30</v>
      </c>
      <c r="G42" s="197"/>
      <c r="H42" s="201">
        <f t="shared" si="7"/>
        <v>43003</v>
      </c>
      <c r="I42" s="201">
        <f t="shared" si="5"/>
        <v>43003</v>
      </c>
      <c r="J42" s="340"/>
      <c r="K42" s="340"/>
      <c r="L42" s="197" t="s">
        <v>9</v>
      </c>
      <c r="M42" s="202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>
        <v>8</v>
      </c>
      <c r="AD42" s="328">
        <v>4</v>
      </c>
      <c r="AE42" s="328"/>
      <c r="AF42" s="328"/>
      <c r="AG42" s="328"/>
      <c r="AH42" s="328"/>
      <c r="AI42" s="328"/>
      <c r="AJ42" s="328"/>
      <c r="AK42" s="328"/>
      <c r="AL42" s="328"/>
      <c r="AM42" s="328"/>
      <c r="AN42" s="198"/>
    </row>
    <row r="43" spans="1:40" s="203" customFormat="1">
      <c r="A43" s="197"/>
      <c r="B43" s="198" t="str">
        <f>IF(A43="","",IFERROR(VLOOKUP(A43,Story!C:D,2,FALSE),""))</f>
        <v/>
      </c>
      <c r="C43" s="199"/>
      <c r="D43" s="197" t="s">
        <v>196</v>
      </c>
      <c r="E43" s="200" t="s">
        <v>1216</v>
      </c>
      <c r="F43" s="199" t="s">
        <v>30</v>
      </c>
      <c r="G43" s="197"/>
      <c r="H43" s="201">
        <f t="shared" si="7"/>
        <v>43003</v>
      </c>
      <c r="I43" s="201">
        <f t="shared" si="5"/>
        <v>43003</v>
      </c>
      <c r="J43" s="340"/>
      <c r="K43" s="340">
        <f t="shared" si="8"/>
        <v>11</v>
      </c>
      <c r="L43" s="197" t="s">
        <v>9</v>
      </c>
      <c r="M43" s="202">
        <f t="shared" si="6"/>
        <v>1</v>
      </c>
      <c r="N43" s="328"/>
      <c r="O43" s="328"/>
      <c r="P43" s="328"/>
      <c r="Q43" s="328"/>
      <c r="R43" s="328"/>
      <c r="S43" s="328"/>
      <c r="T43" s="328"/>
      <c r="U43" s="328"/>
      <c r="V43" s="328"/>
      <c r="W43" s="328"/>
      <c r="X43" s="328"/>
      <c r="Y43" s="328"/>
      <c r="Z43" s="328"/>
      <c r="AA43" s="328"/>
      <c r="AB43" s="328"/>
      <c r="AC43" s="328"/>
      <c r="AD43" s="328"/>
      <c r="AE43" s="328">
        <v>3</v>
      </c>
      <c r="AF43" s="328">
        <v>8</v>
      </c>
      <c r="AG43" s="328"/>
      <c r="AH43" s="328"/>
      <c r="AI43" s="328"/>
      <c r="AJ43" s="328"/>
      <c r="AK43" s="328"/>
      <c r="AL43" s="328"/>
      <c r="AM43" s="328"/>
      <c r="AN43" s="198"/>
    </row>
    <row r="44" spans="1:40" s="203" customFormat="1">
      <c r="A44" s="197"/>
      <c r="B44" s="198"/>
      <c r="C44" s="199"/>
      <c r="D44" s="197" t="s">
        <v>899</v>
      </c>
      <c r="E44" s="160" t="s">
        <v>1225</v>
      </c>
      <c r="F44" s="199" t="s">
        <v>30</v>
      </c>
      <c r="G44" s="197"/>
      <c r="H44" s="201">
        <f>IF(E44="","",$H$1)</f>
        <v>43003</v>
      </c>
      <c r="I44" s="201">
        <f t="shared" si="5"/>
        <v>43003</v>
      </c>
      <c r="J44" s="340"/>
      <c r="K44" s="340"/>
      <c r="L44" s="197" t="s">
        <v>9</v>
      </c>
      <c r="M44" s="202"/>
      <c r="N44" s="328"/>
      <c r="O44" s="328"/>
      <c r="P44" s="328"/>
      <c r="Q44" s="328"/>
      <c r="R44" s="328"/>
      <c r="S44" s="328"/>
      <c r="T44" s="328"/>
      <c r="U44" s="328"/>
      <c r="V44" s="328"/>
      <c r="W44" s="328"/>
      <c r="X44" s="328"/>
      <c r="Y44" s="328"/>
      <c r="Z44" s="328"/>
      <c r="AA44" s="328"/>
      <c r="AB44" s="328"/>
      <c r="AC44" s="328"/>
      <c r="AD44" s="328"/>
      <c r="AE44" s="328"/>
      <c r="AF44" s="328"/>
      <c r="AG44" s="328"/>
      <c r="AH44" s="328"/>
      <c r="AI44" s="328"/>
      <c r="AJ44" s="328"/>
      <c r="AK44" s="328">
        <v>3</v>
      </c>
      <c r="AL44" s="328"/>
      <c r="AM44" s="328"/>
      <c r="AN44" s="198"/>
    </row>
    <row r="45" spans="1:40" s="203" customFormat="1">
      <c r="A45" s="197"/>
      <c r="B45" s="198" t="str">
        <f>IF(A45="","",IFERROR(VLOOKUP(A45,Story!C:D,2,FALSE),""))</f>
        <v/>
      </c>
      <c r="C45" s="199"/>
      <c r="D45" s="197"/>
      <c r="E45" s="160"/>
      <c r="F45" s="199"/>
      <c r="G45" s="197"/>
      <c r="H45" s="201" t="str">
        <f t="shared" si="7"/>
        <v/>
      </c>
      <c r="I45" s="201" t="str">
        <f t="shared" si="5"/>
        <v/>
      </c>
      <c r="J45" s="340"/>
      <c r="K45" s="340">
        <f t="shared" si="8"/>
        <v>0</v>
      </c>
      <c r="L45" s="197" t="s">
        <v>18</v>
      </c>
      <c r="M45" s="202">
        <f t="shared" si="6"/>
        <v>0</v>
      </c>
      <c r="N45" s="328"/>
      <c r="O45" s="328"/>
      <c r="P45" s="328"/>
      <c r="Q45" s="328"/>
      <c r="R45" s="328"/>
      <c r="S45" s="328"/>
      <c r="T45" s="328"/>
      <c r="U45" s="328"/>
      <c r="V45" s="328"/>
      <c r="W45" s="328"/>
      <c r="X45" s="328"/>
      <c r="Y45" s="328"/>
      <c r="Z45" s="328"/>
      <c r="AA45" s="328"/>
      <c r="AB45" s="328"/>
      <c r="AC45" s="328"/>
      <c r="AD45" s="328"/>
      <c r="AE45" s="328"/>
      <c r="AF45" s="328"/>
      <c r="AG45" s="328"/>
      <c r="AH45" s="328"/>
      <c r="AI45" s="328"/>
      <c r="AJ45" s="328"/>
      <c r="AK45" s="328"/>
      <c r="AL45" s="328"/>
      <c r="AM45" s="328"/>
      <c r="AN45" s="198"/>
    </row>
    <row r="46" spans="1:40" s="203" customFormat="1">
      <c r="A46" s="197" t="s">
        <v>385</v>
      </c>
      <c r="B46" s="198" t="s">
        <v>1090</v>
      </c>
      <c r="C46" s="199"/>
      <c r="D46" s="197"/>
      <c r="E46" s="198"/>
      <c r="F46" s="199"/>
      <c r="G46" s="197"/>
      <c r="H46" s="201" t="str">
        <f t="shared" si="7"/>
        <v/>
      </c>
      <c r="I46" s="201" t="str">
        <f t="shared" si="5"/>
        <v/>
      </c>
      <c r="J46" s="340"/>
      <c r="K46" s="340">
        <f t="shared" si="8"/>
        <v>0</v>
      </c>
      <c r="L46" s="197" t="s">
        <v>18</v>
      </c>
      <c r="M46" s="202">
        <f t="shared" si="6"/>
        <v>0</v>
      </c>
      <c r="N46" s="328"/>
      <c r="O46" s="328"/>
      <c r="P46" s="328"/>
      <c r="Q46" s="328"/>
      <c r="R46" s="328"/>
      <c r="S46" s="328"/>
      <c r="T46" s="328"/>
      <c r="U46" s="328"/>
      <c r="V46" s="328"/>
      <c r="W46" s="328"/>
      <c r="X46" s="328"/>
      <c r="Y46" s="328"/>
      <c r="Z46" s="328"/>
      <c r="AA46" s="328"/>
      <c r="AB46" s="328"/>
      <c r="AC46" s="328"/>
      <c r="AD46" s="328"/>
      <c r="AE46" s="328"/>
      <c r="AF46" s="328"/>
      <c r="AG46" s="328"/>
      <c r="AH46" s="328"/>
      <c r="AI46" s="328"/>
      <c r="AJ46" s="328"/>
      <c r="AK46" s="328"/>
      <c r="AL46" s="328"/>
      <c r="AM46" s="328"/>
      <c r="AN46" s="198"/>
    </row>
    <row r="47" spans="1:40" s="203" customFormat="1">
      <c r="A47" s="197"/>
      <c r="B47" s="198" t="s">
        <v>262</v>
      </c>
      <c r="C47" s="199"/>
      <c r="D47" s="197" t="s">
        <v>196</v>
      </c>
      <c r="E47" s="198" t="s">
        <v>1106</v>
      </c>
      <c r="F47" s="199" t="s">
        <v>59</v>
      </c>
      <c r="G47" s="197"/>
      <c r="H47" s="201">
        <f t="shared" si="7"/>
        <v>43003</v>
      </c>
      <c r="I47" s="201">
        <f t="shared" si="5"/>
        <v>43003</v>
      </c>
      <c r="J47" s="340"/>
      <c r="K47" s="340">
        <f t="shared" si="8"/>
        <v>34</v>
      </c>
      <c r="L47" s="197" t="s">
        <v>9</v>
      </c>
      <c r="M47" s="202">
        <f t="shared" si="6"/>
        <v>1</v>
      </c>
      <c r="N47" s="328"/>
      <c r="O47" s="328"/>
      <c r="P47" s="328"/>
      <c r="Q47" s="328"/>
      <c r="R47" s="328"/>
      <c r="S47" s="328"/>
      <c r="T47" s="328"/>
      <c r="U47" s="328"/>
      <c r="V47" s="328"/>
      <c r="W47" s="328"/>
      <c r="X47" s="328"/>
      <c r="Y47" s="328"/>
      <c r="Z47" s="328"/>
      <c r="AA47" s="328"/>
      <c r="AB47" s="328"/>
      <c r="AC47" s="328"/>
      <c r="AD47" s="328">
        <v>6</v>
      </c>
      <c r="AE47" s="328">
        <v>6</v>
      </c>
      <c r="AF47" s="328">
        <v>3</v>
      </c>
      <c r="AG47" s="328"/>
      <c r="AH47" s="328"/>
      <c r="AI47" s="328">
        <v>4</v>
      </c>
      <c r="AJ47" s="328">
        <v>3</v>
      </c>
      <c r="AK47" s="328">
        <v>6</v>
      </c>
      <c r="AL47" s="328"/>
      <c r="AM47" s="328">
        <v>6</v>
      </c>
      <c r="AN47" s="198"/>
    </row>
    <row r="48" spans="1:40" s="203" customFormat="1">
      <c r="A48" s="197"/>
      <c r="B48" s="198" t="s">
        <v>262</v>
      </c>
      <c r="C48" s="199"/>
      <c r="D48" s="197" t="s">
        <v>196</v>
      </c>
      <c r="E48" s="198" t="s">
        <v>1107</v>
      </c>
      <c r="F48" s="199" t="s">
        <v>59</v>
      </c>
      <c r="G48" s="197"/>
      <c r="H48" s="201">
        <f t="shared" si="7"/>
        <v>43003</v>
      </c>
      <c r="I48" s="201">
        <f t="shared" si="5"/>
        <v>43003</v>
      </c>
      <c r="J48" s="340"/>
      <c r="K48" s="340">
        <f t="shared" si="8"/>
        <v>2</v>
      </c>
      <c r="L48" s="197" t="s">
        <v>9</v>
      </c>
      <c r="M48" s="202">
        <v>0.5</v>
      </c>
      <c r="N48" s="328"/>
      <c r="O48" s="328"/>
      <c r="P48" s="328"/>
      <c r="Q48" s="328"/>
      <c r="R48" s="328"/>
      <c r="S48" s="328"/>
      <c r="T48" s="328"/>
      <c r="U48" s="329"/>
      <c r="V48" s="329"/>
      <c r="W48" s="328"/>
      <c r="X48" s="328"/>
      <c r="Y48" s="328"/>
      <c r="Z48" s="328"/>
      <c r="AA48" s="328"/>
      <c r="AB48" s="328"/>
      <c r="AC48" s="328">
        <v>2</v>
      </c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198"/>
    </row>
    <row r="49" spans="1:40" s="203" customFormat="1">
      <c r="A49" s="197"/>
      <c r="B49" s="198" t="s">
        <v>262</v>
      </c>
      <c r="C49" s="199"/>
      <c r="D49" s="197" t="s">
        <v>196</v>
      </c>
      <c r="E49" s="198" t="s">
        <v>1221</v>
      </c>
      <c r="F49" s="199" t="s">
        <v>59</v>
      </c>
      <c r="G49" s="197"/>
      <c r="H49" s="201">
        <f t="shared" si="7"/>
        <v>43003</v>
      </c>
      <c r="I49" s="201">
        <f t="shared" si="5"/>
        <v>43003</v>
      </c>
      <c r="J49" s="340"/>
      <c r="K49" s="340">
        <f t="shared" si="8"/>
        <v>14.5</v>
      </c>
      <c r="L49" s="197" t="s">
        <v>9</v>
      </c>
      <c r="M49" s="202">
        <v>0.5</v>
      </c>
      <c r="N49" s="328"/>
      <c r="O49" s="328"/>
      <c r="P49" s="328"/>
      <c r="Q49" s="328"/>
      <c r="R49" s="328"/>
      <c r="S49" s="328"/>
      <c r="T49" s="328"/>
      <c r="U49" s="329"/>
      <c r="V49" s="329"/>
      <c r="W49" s="328"/>
      <c r="X49" s="328"/>
      <c r="Y49" s="328"/>
      <c r="Z49" s="328"/>
      <c r="AA49" s="328"/>
      <c r="AB49" s="328">
        <v>5.5</v>
      </c>
      <c r="AC49" s="328"/>
      <c r="AD49" s="328"/>
      <c r="AE49" s="328"/>
      <c r="AF49" s="328"/>
      <c r="AG49" s="328"/>
      <c r="AH49" s="328"/>
      <c r="AI49" s="328">
        <v>4</v>
      </c>
      <c r="AJ49" s="328">
        <v>5</v>
      </c>
      <c r="AK49" s="328"/>
      <c r="AL49" s="328"/>
      <c r="AM49" s="328"/>
      <c r="AN49" s="198"/>
    </row>
    <row r="50" spans="1:40" s="203" customFormat="1">
      <c r="A50" s="197"/>
      <c r="B50" s="198" t="str">
        <f>IF(A50="","",IFERROR(VLOOKUP(A50,Story!C:D,2,FALSE),""))</f>
        <v/>
      </c>
      <c r="C50" s="199"/>
      <c r="D50" s="197"/>
      <c r="E50" s="200"/>
      <c r="F50" s="199"/>
      <c r="G50" s="197"/>
      <c r="H50" s="201" t="str">
        <f t="shared" si="7"/>
        <v/>
      </c>
      <c r="I50" s="201" t="str">
        <f t="shared" si="5"/>
        <v/>
      </c>
      <c r="J50" s="340"/>
      <c r="K50" s="340">
        <f t="shared" si="8"/>
        <v>0</v>
      </c>
      <c r="L50" s="197" t="s">
        <v>18</v>
      </c>
      <c r="M50" s="202">
        <f t="shared" si="6"/>
        <v>0</v>
      </c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198"/>
    </row>
    <row r="51" spans="1:40" s="203" customFormat="1">
      <c r="A51" s="197"/>
      <c r="B51" s="198" t="str">
        <f>IF(A51="","",IFERROR(VLOOKUP(A51,Story!C:D,2,FALSE),""))</f>
        <v/>
      </c>
      <c r="C51" s="199"/>
      <c r="D51" s="197"/>
      <c r="E51" s="200"/>
      <c r="F51" s="199"/>
      <c r="G51" s="197"/>
      <c r="H51" s="201" t="str">
        <f t="shared" si="7"/>
        <v/>
      </c>
      <c r="I51" s="201" t="str">
        <f t="shared" si="5"/>
        <v/>
      </c>
      <c r="J51" s="340"/>
      <c r="K51" s="340">
        <f t="shared" si="8"/>
        <v>0</v>
      </c>
      <c r="L51" s="197" t="s">
        <v>18</v>
      </c>
      <c r="M51" s="202">
        <f t="shared" si="6"/>
        <v>0</v>
      </c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198"/>
    </row>
    <row r="52" spans="1:40" s="203" customFormat="1">
      <c r="A52" s="197"/>
      <c r="B52" s="198" t="str">
        <f>IF(A52="","",IFERROR(VLOOKUP(A52,Story!C:D,2,FALSE),""))</f>
        <v/>
      </c>
      <c r="C52" s="199"/>
      <c r="D52" s="197"/>
      <c r="E52" s="200"/>
      <c r="F52" s="199"/>
      <c r="G52" s="197"/>
      <c r="H52" s="201" t="str">
        <f t="shared" si="7"/>
        <v/>
      </c>
      <c r="I52" s="201" t="str">
        <f t="shared" si="5"/>
        <v/>
      </c>
      <c r="J52" s="340"/>
      <c r="K52" s="340">
        <f t="shared" si="8"/>
        <v>0</v>
      </c>
      <c r="L52" s="197" t="s">
        <v>18</v>
      </c>
      <c r="M52" s="202">
        <f t="shared" si="6"/>
        <v>0</v>
      </c>
      <c r="N52" s="328"/>
      <c r="O52" s="328"/>
      <c r="P52" s="328"/>
      <c r="Q52" s="328"/>
      <c r="R52" s="328"/>
      <c r="S52" s="328"/>
      <c r="T52" s="328"/>
      <c r="U52" s="328"/>
      <c r="V52" s="328"/>
      <c r="W52" s="328"/>
      <c r="X52" s="328"/>
      <c r="Y52" s="328"/>
      <c r="Z52" s="328"/>
      <c r="AA52" s="328"/>
      <c r="AB52" s="328"/>
      <c r="AC52" s="328"/>
      <c r="AD52" s="328"/>
      <c r="AE52" s="328"/>
      <c r="AF52" s="328"/>
      <c r="AG52" s="328"/>
      <c r="AH52" s="328"/>
      <c r="AI52" s="328"/>
      <c r="AJ52" s="328"/>
      <c r="AK52" s="328"/>
      <c r="AL52" s="328"/>
      <c r="AM52" s="328"/>
      <c r="AN52" s="198"/>
    </row>
    <row r="53" spans="1:40" s="203" customFormat="1">
      <c r="A53" s="197"/>
      <c r="B53" s="198" t="str">
        <f>IF(A53="","",IFERROR(VLOOKUP(A53,Story!C:D,2,FALSE),""))</f>
        <v/>
      </c>
      <c r="C53" s="199"/>
      <c r="D53" s="197"/>
      <c r="E53" s="200"/>
      <c r="F53" s="199"/>
      <c r="G53" s="197"/>
      <c r="H53" s="201" t="str">
        <f t="shared" si="7"/>
        <v/>
      </c>
      <c r="I53" s="201" t="str">
        <f t="shared" si="5"/>
        <v/>
      </c>
      <c r="J53" s="340"/>
      <c r="K53" s="340">
        <f t="shared" si="8"/>
        <v>0</v>
      </c>
      <c r="L53" s="197" t="s">
        <v>18</v>
      </c>
      <c r="M53" s="202">
        <f t="shared" si="6"/>
        <v>0</v>
      </c>
      <c r="N53" s="328"/>
      <c r="O53" s="328"/>
      <c r="P53" s="328"/>
      <c r="Q53" s="328"/>
      <c r="R53" s="328"/>
      <c r="S53" s="328"/>
      <c r="T53" s="328"/>
      <c r="U53" s="328"/>
      <c r="V53" s="328"/>
      <c r="W53" s="328"/>
      <c r="X53" s="328"/>
      <c r="Y53" s="328"/>
      <c r="Z53" s="328"/>
      <c r="AA53" s="328"/>
      <c r="AB53" s="328"/>
      <c r="AC53" s="328"/>
      <c r="AD53" s="328"/>
      <c r="AE53" s="328"/>
      <c r="AF53" s="328"/>
      <c r="AG53" s="328"/>
      <c r="AH53" s="328"/>
      <c r="AI53" s="328"/>
      <c r="AJ53" s="328"/>
      <c r="AK53" s="328"/>
      <c r="AL53" s="328"/>
      <c r="AM53" s="328"/>
      <c r="AN53" s="198"/>
    </row>
    <row r="54" spans="1:40" s="203" customFormat="1">
      <c r="A54" s="197"/>
      <c r="B54" s="198" t="str">
        <f>IF(A54="","",IFERROR(VLOOKUP(A54,Story!C:D,2,FALSE),""))</f>
        <v/>
      </c>
      <c r="C54" s="199"/>
      <c r="D54" s="197"/>
      <c r="E54" s="200"/>
      <c r="F54" s="199"/>
      <c r="G54" s="197"/>
      <c r="H54" s="201" t="str">
        <f t="shared" si="7"/>
        <v/>
      </c>
      <c r="I54" s="201" t="str">
        <f t="shared" si="5"/>
        <v/>
      </c>
      <c r="J54" s="340"/>
      <c r="K54" s="340">
        <f t="shared" si="8"/>
        <v>0</v>
      </c>
      <c r="L54" s="197" t="s">
        <v>18</v>
      </c>
      <c r="M54" s="202">
        <f t="shared" si="6"/>
        <v>0</v>
      </c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328"/>
      <c r="AK54" s="328"/>
      <c r="AL54" s="328"/>
      <c r="AM54" s="328"/>
      <c r="AN54" s="198"/>
    </row>
    <row r="55" spans="1:40" s="203" customFormat="1">
      <c r="A55" s="197"/>
      <c r="B55" s="198" t="str">
        <f>IF(A55="","",IFERROR(VLOOKUP(A55,Story!C:D,2,FALSE),""))</f>
        <v/>
      </c>
      <c r="C55" s="199"/>
      <c r="D55" s="197"/>
      <c r="E55" s="200"/>
      <c r="F55" s="199"/>
      <c r="G55" s="197"/>
      <c r="H55" s="201" t="str">
        <f t="shared" si="7"/>
        <v/>
      </c>
      <c r="I55" s="201" t="str">
        <f t="shared" si="5"/>
        <v/>
      </c>
      <c r="J55" s="340"/>
      <c r="K55" s="340">
        <f t="shared" si="8"/>
        <v>0</v>
      </c>
      <c r="L55" s="197" t="s">
        <v>18</v>
      </c>
      <c r="M55" s="202">
        <f t="shared" si="6"/>
        <v>0</v>
      </c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198"/>
    </row>
    <row r="56" spans="1:40" s="203" customFormat="1">
      <c r="A56" s="197"/>
      <c r="B56" s="198" t="str">
        <f>IF(A56="","",IFERROR(VLOOKUP(A56,Story!C:D,2,FALSE),""))</f>
        <v/>
      </c>
      <c r="C56" s="199"/>
      <c r="D56" s="197"/>
      <c r="E56" s="200"/>
      <c r="F56" s="199"/>
      <c r="G56" s="197"/>
      <c r="H56" s="201" t="str">
        <f t="shared" si="7"/>
        <v/>
      </c>
      <c r="I56" s="201" t="str">
        <f t="shared" si="5"/>
        <v/>
      </c>
      <c r="J56" s="340"/>
      <c r="K56" s="340">
        <f t="shared" si="8"/>
        <v>0</v>
      </c>
      <c r="L56" s="197" t="s">
        <v>18</v>
      </c>
      <c r="M56" s="202">
        <f t="shared" si="6"/>
        <v>0</v>
      </c>
      <c r="N56" s="328"/>
      <c r="O56" s="328"/>
      <c r="P56" s="328"/>
      <c r="Q56" s="328"/>
      <c r="R56" s="328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  <c r="AC56" s="328"/>
      <c r="AD56" s="328"/>
      <c r="AE56" s="328"/>
      <c r="AF56" s="328"/>
      <c r="AG56" s="328"/>
      <c r="AH56" s="328"/>
      <c r="AI56" s="328"/>
      <c r="AJ56" s="328"/>
      <c r="AK56" s="328"/>
      <c r="AL56" s="328"/>
      <c r="AM56" s="328"/>
      <c r="AN56" s="198"/>
    </row>
    <row r="57" spans="1:40" s="203" customFormat="1">
      <c r="A57" s="197"/>
      <c r="B57" s="198" t="str">
        <f>IF(A57="","",IFERROR(VLOOKUP(A57,Story!C:D,2,FALSE),""))</f>
        <v/>
      </c>
      <c r="C57" s="199"/>
      <c r="D57" s="197"/>
      <c r="E57" s="200"/>
      <c r="F57" s="199"/>
      <c r="G57" s="197"/>
      <c r="H57" s="201" t="str">
        <f t="shared" si="7"/>
        <v/>
      </c>
      <c r="I57" s="201" t="str">
        <f t="shared" si="5"/>
        <v/>
      </c>
      <c r="J57" s="340"/>
      <c r="K57" s="340">
        <f t="shared" si="8"/>
        <v>0</v>
      </c>
      <c r="L57" s="197" t="s">
        <v>18</v>
      </c>
      <c r="M57" s="202">
        <f t="shared" si="6"/>
        <v>0</v>
      </c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28"/>
      <c r="AI57" s="328"/>
      <c r="AJ57" s="328"/>
      <c r="AK57" s="328"/>
      <c r="AL57" s="328"/>
      <c r="AM57" s="328"/>
      <c r="AN57" s="198"/>
    </row>
    <row r="58" spans="1:40" s="203" customFormat="1">
      <c r="A58" s="197"/>
      <c r="B58" s="198" t="str">
        <f>IF(A58="","",IFERROR(VLOOKUP(A58,Story!C:D,2,FALSE),""))</f>
        <v/>
      </c>
      <c r="C58" s="199"/>
      <c r="D58" s="197"/>
      <c r="E58" s="200"/>
      <c r="F58" s="199"/>
      <c r="G58" s="197"/>
      <c r="H58" s="201" t="str">
        <f t="shared" si="7"/>
        <v/>
      </c>
      <c r="I58" s="201" t="str">
        <f t="shared" si="5"/>
        <v/>
      </c>
      <c r="J58" s="340"/>
      <c r="K58" s="340">
        <f t="shared" si="8"/>
        <v>0</v>
      </c>
      <c r="L58" s="197" t="s">
        <v>18</v>
      </c>
      <c r="M58" s="202">
        <f t="shared" si="6"/>
        <v>0</v>
      </c>
      <c r="N58" s="328"/>
      <c r="O58" s="328"/>
      <c r="P58" s="328"/>
      <c r="Q58" s="328"/>
      <c r="R58" s="328"/>
      <c r="S58" s="328"/>
      <c r="T58" s="328"/>
      <c r="U58" s="328"/>
      <c r="V58" s="328"/>
      <c r="W58" s="328"/>
      <c r="X58" s="328"/>
      <c r="Y58" s="328"/>
      <c r="Z58" s="328"/>
      <c r="AA58" s="328"/>
      <c r="AB58" s="328"/>
      <c r="AC58" s="328"/>
      <c r="AD58" s="328"/>
      <c r="AE58" s="328"/>
      <c r="AF58" s="328"/>
      <c r="AG58" s="328"/>
      <c r="AH58" s="328"/>
      <c r="AI58" s="328"/>
      <c r="AJ58" s="328"/>
      <c r="AK58" s="328"/>
      <c r="AL58" s="328"/>
      <c r="AM58" s="328"/>
      <c r="AN58" s="198"/>
    </row>
    <row r="59" spans="1:40">
      <c r="A59" s="197"/>
      <c r="B59" s="198" t="str">
        <f>IF(A59="","",IFERROR(VLOOKUP(A59,Story!C:D,2,FALSE),""))</f>
        <v/>
      </c>
      <c r="C59" s="199"/>
      <c r="D59" s="197"/>
      <c r="E59" s="200"/>
      <c r="F59" s="199"/>
      <c r="G59" s="197"/>
      <c r="H59" s="201" t="str">
        <f t="shared" si="7"/>
        <v/>
      </c>
      <c r="I59" s="201" t="str">
        <f t="shared" si="5"/>
        <v/>
      </c>
      <c r="J59" s="340"/>
      <c r="K59" s="340">
        <f t="shared" si="8"/>
        <v>0</v>
      </c>
      <c r="L59" s="197" t="s">
        <v>18</v>
      </c>
      <c r="M59" s="202">
        <f t="shared" si="6"/>
        <v>0</v>
      </c>
      <c r="N59" s="328"/>
      <c r="O59" s="328"/>
      <c r="P59" s="328"/>
      <c r="Q59" s="328"/>
      <c r="R59" s="328"/>
      <c r="S59" s="328"/>
      <c r="T59" s="328"/>
      <c r="U59" s="328"/>
      <c r="V59" s="328"/>
      <c r="W59" s="328"/>
      <c r="X59" s="328"/>
      <c r="Y59" s="328"/>
      <c r="Z59" s="328"/>
      <c r="AA59" s="328"/>
      <c r="AB59" s="328"/>
      <c r="AC59" s="328"/>
      <c r="AD59" s="328"/>
      <c r="AE59" s="328"/>
      <c r="AF59" s="328"/>
      <c r="AG59" s="328"/>
      <c r="AH59" s="328"/>
      <c r="AI59" s="328"/>
      <c r="AJ59" s="328"/>
      <c r="AK59" s="328"/>
      <c r="AL59" s="328"/>
      <c r="AM59" s="328"/>
      <c r="AN59" s="198"/>
    </row>
    <row r="60" spans="1:40">
      <c r="A60" s="197"/>
      <c r="B60" s="198" t="str">
        <f>IF(A60="","",IFERROR(VLOOKUP(A60,Story!C:D,2,FALSE),""))</f>
        <v/>
      </c>
      <c r="C60" s="199"/>
      <c r="D60" s="197"/>
      <c r="E60" s="200"/>
      <c r="F60" s="199"/>
      <c r="G60" s="197"/>
      <c r="H60" s="201" t="str">
        <f t="shared" si="7"/>
        <v/>
      </c>
      <c r="I60" s="201" t="str">
        <f t="shared" si="5"/>
        <v/>
      </c>
      <c r="J60" s="340"/>
      <c r="K60" s="340">
        <f t="shared" si="8"/>
        <v>0</v>
      </c>
      <c r="L60" s="197" t="s">
        <v>18</v>
      </c>
      <c r="M60" s="202">
        <f t="shared" si="6"/>
        <v>0</v>
      </c>
      <c r="N60" s="328"/>
      <c r="O60" s="328"/>
      <c r="P60" s="328"/>
      <c r="Q60" s="328"/>
      <c r="R60" s="328"/>
      <c r="S60" s="328"/>
      <c r="T60" s="328"/>
      <c r="U60" s="328"/>
      <c r="V60" s="328"/>
      <c r="W60" s="328"/>
      <c r="X60" s="328"/>
      <c r="Y60" s="328"/>
      <c r="Z60" s="328"/>
      <c r="AA60" s="328"/>
      <c r="AB60" s="328"/>
      <c r="AC60" s="328"/>
      <c r="AD60" s="328"/>
      <c r="AE60" s="328"/>
      <c r="AF60" s="328"/>
      <c r="AG60" s="328"/>
      <c r="AH60" s="328"/>
      <c r="AI60" s="328"/>
      <c r="AJ60" s="328"/>
      <c r="AK60" s="328"/>
      <c r="AL60" s="328"/>
      <c r="AM60" s="328"/>
      <c r="AN60" s="198"/>
    </row>
    <row r="61" spans="1:40">
      <c r="A61" s="197"/>
      <c r="B61" s="198" t="str">
        <f>IF(A61="","",IFERROR(VLOOKUP(A61,Story!C:D,2,FALSE),""))</f>
        <v/>
      </c>
      <c r="C61" s="199"/>
      <c r="D61" s="197"/>
      <c r="E61" s="200"/>
      <c r="F61" s="199"/>
      <c r="G61" s="197"/>
      <c r="H61" s="201" t="str">
        <f t="shared" si="7"/>
        <v/>
      </c>
      <c r="I61" s="201" t="str">
        <f t="shared" si="5"/>
        <v/>
      </c>
      <c r="J61" s="340"/>
      <c r="K61" s="340">
        <f t="shared" si="8"/>
        <v>0</v>
      </c>
      <c r="L61" s="197" t="s">
        <v>18</v>
      </c>
      <c r="M61" s="202">
        <f t="shared" si="6"/>
        <v>0</v>
      </c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198"/>
    </row>
    <row r="62" spans="1:40">
      <c r="A62" s="197"/>
      <c r="B62" s="198" t="str">
        <f>IF(A62="","",IFERROR(VLOOKUP(A62,Story!C:D,2,FALSE),""))</f>
        <v/>
      </c>
      <c r="C62" s="199"/>
      <c r="D62" s="197"/>
      <c r="E62" s="200"/>
      <c r="F62" s="199"/>
      <c r="G62" s="197"/>
      <c r="H62" s="201" t="str">
        <f t="shared" si="7"/>
        <v/>
      </c>
      <c r="I62" s="201" t="str">
        <f t="shared" si="5"/>
        <v/>
      </c>
      <c r="J62" s="340"/>
      <c r="K62" s="340">
        <f t="shared" si="8"/>
        <v>0</v>
      </c>
      <c r="L62" s="197" t="s">
        <v>18</v>
      </c>
      <c r="M62" s="202">
        <f t="shared" si="6"/>
        <v>0</v>
      </c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198"/>
    </row>
    <row r="63" spans="1:40">
      <c r="A63" s="197"/>
      <c r="B63" s="198" t="str">
        <f>IF(A63="","",IFERROR(VLOOKUP(A63,Story!C:D,2,FALSE),""))</f>
        <v/>
      </c>
      <c r="C63" s="199"/>
      <c r="D63" s="197"/>
      <c r="E63" s="200"/>
      <c r="F63" s="199"/>
      <c r="G63" s="197"/>
      <c r="H63" s="201" t="str">
        <f t="shared" si="7"/>
        <v/>
      </c>
      <c r="I63" s="201" t="str">
        <f t="shared" si="5"/>
        <v/>
      </c>
      <c r="J63" s="340"/>
      <c r="K63" s="340">
        <f t="shared" si="8"/>
        <v>0</v>
      </c>
      <c r="L63" s="197" t="s">
        <v>18</v>
      </c>
      <c r="M63" s="202">
        <f t="shared" si="6"/>
        <v>0</v>
      </c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198"/>
    </row>
    <row r="64" spans="1:40">
      <c r="A64" s="197"/>
      <c r="B64" s="198" t="str">
        <f>IF(A64="","",IFERROR(VLOOKUP(A64,Story!C:D,2,FALSE),""))</f>
        <v/>
      </c>
      <c r="C64" s="199"/>
      <c r="D64" s="197"/>
      <c r="E64" s="200"/>
      <c r="F64" s="199"/>
      <c r="G64" s="197"/>
      <c r="H64" s="201" t="str">
        <f t="shared" si="7"/>
        <v/>
      </c>
      <c r="I64" s="201" t="str">
        <f t="shared" si="5"/>
        <v/>
      </c>
      <c r="J64" s="340"/>
      <c r="K64" s="340">
        <f t="shared" si="8"/>
        <v>0</v>
      </c>
      <c r="L64" s="197" t="s">
        <v>18</v>
      </c>
      <c r="M64" s="202">
        <f t="shared" si="6"/>
        <v>0</v>
      </c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198"/>
    </row>
    <row r="65" spans="1:42">
      <c r="A65" s="197"/>
      <c r="B65" s="198" t="str">
        <f>IF(A65="","",IFERROR(VLOOKUP(A65,Story!C:D,2,FALSE),""))</f>
        <v/>
      </c>
      <c r="C65" s="199"/>
      <c r="D65" s="197"/>
      <c r="E65" s="200"/>
      <c r="F65" s="199"/>
      <c r="G65" s="197"/>
      <c r="H65" s="201" t="str">
        <f t="shared" si="7"/>
        <v/>
      </c>
      <c r="I65" s="201" t="str">
        <f t="shared" si="5"/>
        <v/>
      </c>
      <c r="J65" s="340"/>
      <c r="K65" s="340">
        <f t="shared" si="8"/>
        <v>0</v>
      </c>
      <c r="L65" s="197" t="s">
        <v>18</v>
      </c>
      <c r="M65" s="202">
        <f t="shared" si="6"/>
        <v>0</v>
      </c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198"/>
    </row>
    <row r="66" spans="1:42">
      <c r="A66" s="197" t="s">
        <v>112</v>
      </c>
      <c r="B66" s="198" t="s">
        <v>113</v>
      </c>
      <c r="C66" s="199"/>
      <c r="D66" s="197"/>
      <c r="E66" s="200"/>
      <c r="F66" s="199"/>
      <c r="G66" s="197"/>
      <c r="H66" s="201" t="str">
        <f t="shared" si="7"/>
        <v/>
      </c>
      <c r="I66" s="201" t="str">
        <f t="shared" si="5"/>
        <v/>
      </c>
      <c r="J66" s="340"/>
      <c r="K66" s="340">
        <f t="shared" ref="K66:K76" si="35">SUM(N66:AO66)</f>
        <v>0</v>
      </c>
      <c r="L66" s="197" t="s">
        <v>18</v>
      </c>
      <c r="M66" s="202">
        <f t="shared" si="6"/>
        <v>0</v>
      </c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  <c r="AA66" s="331"/>
      <c r="AB66" s="331"/>
      <c r="AC66" s="331"/>
      <c r="AD66" s="331"/>
      <c r="AE66" s="331"/>
      <c r="AF66" s="331"/>
      <c r="AG66" s="331"/>
      <c r="AH66" s="331"/>
      <c r="AI66" s="331"/>
      <c r="AJ66" s="331"/>
      <c r="AK66" s="331"/>
      <c r="AL66" s="331"/>
      <c r="AM66" s="331"/>
      <c r="AN66" s="205"/>
      <c r="AO66" s="205"/>
      <c r="AP66" s="198"/>
    </row>
    <row r="67" spans="1:42">
      <c r="A67" s="197"/>
      <c r="B67" s="198" t="s">
        <v>262</v>
      </c>
      <c r="C67" s="199"/>
      <c r="D67" s="197" t="s">
        <v>301</v>
      </c>
      <c r="E67" s="200" t="s">
        <v>1164</v>
      </c>
      <c r="F67" s="199" t="s">
        <v>82</v>
      </c>
      <c r="G67" s="197"/>
      <c r="H67" s="201">
        <f t="shared" si="7"/>
        <v>43003</v>
      </c>
      <c r="I67" s="201">
        <f t="shared" si="5"/>
        <v>43003</v>
      </c>
      <c r="J67" s="340"/>
      <c r="K67" s="340">
        <f t="shared" si="35"/>
        <v>7</v>
      </c>
      <c r="L67" s="197" t="s">
        <v>18</v>
      </c>
      <c r="M67" s="202">
        <f t="shared" si="6"/>
        <v>0</v>
      </c>
      <c r="N67" s="332"/>
      <c r="O67" s="333">
        <v>7</v>
      </c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  <c r="AE67" s="332"/>
      <c r="AF67" s="332"/>
      <c r="AG67" s="332"/>
      <c r="AH67" s="332"/>
      <c r="AI67" s="332"/>
      <c r="AJ67" s="332"/>
      <c r="AK67" s="332"/>
      <c r="AL67" s="332"/>
      <c r="AM67" s="332"/>
      <c r="AN67" s="206"/>
      <c r="AO67" s="206"/>
      <c r="AP67" s="198"/>
    </row>
    <row r="68" spans="1:42">
      <c r="A68" s="197" t="s">
        <v>114</v>
      </c>
      <c r="B68" s="198" t="s">
        <v>115</v>
      </c>
      <c r="C68" s="199"/>
      <c r="D68" s="197"/>
      <c r="E68" s="200"/>
      <c r="F68" s="199"/>
      <c r="G68" s="197"/>
      <c r="H68" s="201" t="str">
        <f t="shared" si="7"/>
        <v/>
      </c>
      <c r="I68" s="201" t="str">
        <f t="shared" si="5"/>
        <v/>
      </c>
      <c r="J68" s="340"/>
      <c r="K68" s="340">
        <f t="shared" si="35"/>
        <v>0</v>
      </c>
      <c r="L68" s="197" t="s">
        <v>18</v>
      </c>
      <c r="M68" s="202">
        <f t="shared" si="6"/>
        <v>0</v>
      </c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  <c r="AA68" s="331"/>
      <c r="AB68" s="331"/>
      <c r="AC68" s="331"/>
      <c r="AD68" s="331"/>
      <c r="AE68" s="331"/>
      <c r="AF68" s="331"/>
      <c r="AG68" s="331"/>
      <c r="AH68" s="331"/>
      <c r="AI68" s="331"/>
      <c r="AJ68" s="331"/>
      <c r="AK68" s="331"/>
      <c r="AL68" s="331"/>
      <c r="AM68" s="331"/>
      <c r="AN68" s="205"/>
      <c r="AO68" s="205"/>
      <c r="AP68" s="198"/>
    </row>
    <row r="69" spans="1:42">
      <c r="A69" s="197"/>
      <c r="B69" s="198"/>
      <c r="C69" s="199"/>
      <c r="D69" s="197" t="s">
        <v>1170</v>
      </c>
      <c r="E69" s="200" t="s">
        <v>1171</v>
      </c>
      <c r="F69" s="199" t="s">
        <v>1172</v>
      </c>
      <c r="G69" s="197"/>
      <c r="H69" s="201"/>
      <c r="I69" s="201"/>
      <c r="J69" s="340"/>
      <c r="K69" s="340"/>
      <c r="L69" s="197"/>
      <c r="M69" s="202"/>
      <c r="N69" s="334"/>
      <c r="O69" s="331"/>
      <c r="P69" s="334">
        <v>0.5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  <c r="AN69" s="207"/>
      <c r="AO69" s="207"/>
      <c r="AP69" s="198"/>
    </row>
    <row r="70" spans="1:42">
      <c r="A70" s="197"/>
      <c r="B70" s="198" t="s">
        <v>262</v>
      </c>
      <c r="C70" s="199"/>
      <c r="D70" s="197" t="s">
        <v>301</v>
      </c>
      <c r="E70" s="200" t="s">
        <v>1163</v>
      </c>
      <c r="F70" s="199" t="s">
        <v>82</v>
      </c>
      <c r="G70" s="197"/>
      <c r="H70" s="201">
        <f t="shared" si="7"/>
        <v>43003</v>
      </c>
      <c r="I70" s="201">
        <f t="shared" si="5"/>
        <v>43003</v>
      </c>
      <c r="J70" s="340"/>
      <c r="K70" s="340">
        <f t="shared" si="35"/>
        <v>1</v>
      </c>
      <c r="L70" s="197" t="s">
        <v>18</v>
      </c>
      <c r="M70" s="202">
        <f t="shared" si="6"/>
        <v>0</v>
      </c>
      <c r="N70" s="332"/>
      <c r="O70" s="333">
        <v>1</v>
      </c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  <c r="AE70" s="332"/>
      <c r="AF70" s="332"/>
      <c r="AG70" s="332"/>
      <c r="AH70" s="332"/>
      <c r="AI70" s="332"/>
      <c r="AJ70" s="332"/>
      <c r="AK70" s="332"/>
      <c r="AL70" s="332"/>
      <c r="AM70" s="332"/>
      <c r="AN70" s="206"/>
      <c r="AO70" s="206"/>
      <c r="AP70" s="198"/>
    </row>
    <row r="71" spans="1:42">
      <c r="A71" s="197" t="s">
        <v>126</v>
      </c>
      <c r="B71" s="198" t="s">
        <v>127</v>
      </c>
      <c r="C71" s="199"/>
      <c r="D71" s="197" t="s">
        <v>127</v>
      </c>
      <c r="E71" s="200" t="s">
        <v>675</v>
      </c>
      <c r="F71" s="199" t="s">
        <v>59</v>
      </c>
      <c r="G71" s="197"/>
      <c r="H71" s="201">
        <f t="shared" si="7"/>
        <v>43003</v>
      </c>
      <c r="I71" s="201">
        <f t="shared" si="5"/>
        <v>43003</v>
      </c>
      <c r="J71" s="340"/>
      <c r="K71" s="340">
        <f t="shared" si="35"/>
        <v>2.5</v>
      </c>
      <c r="L71" s="197" t="s">
        <v>18</v>
      </c>
      <c r="M71" s="202">
        <f t="shared" si="6"/>
        <v>0</v>
      </c>
      <c r="N71" s="331"/>
      <c r="O71" s="331"/>
      <c r="P71" s="331">
        <v>2.5</v>
      </c>
      <c r="Q71" s="331"/>
      <c r="R71" s="331"/>
      <c r="S71" s="331"/>
      <c r="T71" s="331"/>
      <c r="U71" s="331"/>
      <c r="V71" s="331"/>
      <c r="W71" s="331"/>
      <c r="X71" s="331"/>
      <c r="Y71" s="331"/>
      <c r="Z71" s="331"/>
      <c r="AA71" s="331"/>
      <c r="AB71" s="331"/>
      <c r="AC71" s="331"/>
      <c r="AD71" s="331"/>
      <c r="AE71" s="331"/>
      <c r="AF71" s="331"/>
      <c r="AG71" s="331"/>
      <c r="AH71" s="331"/>
      <c r="AI71" s="331"/>
      <c r="AJ71" s="331"/>
      <c r="AK71" s="331"/>
      <c r="AL71" s="331"/>
      <c r="AM71" s="331"/>
      <c r="AN71" s="205"/>
      <c r="AO71" s="205"/>
      <c r="AP71" s="198"/>
    </row>
    <row r="72" spans="1:42">
      <c r="A72" s="197" t="s">
        <v>622</v>
      </c>
      <c r="B72" s="198" t="s">
        <v>1120</v>
      </c>
      <c r="C72" s="199"/>
      <c r="D72" s="197"/>
      <c r="E72" s="200"/>
      <c r="F72" s="199"/>
      <c r="G72" s="197"/>
      <c r="H72" s="201" t="str">
        <f t="shared" si="7"/>
        <v/>
      </c>
      <c r="I72" s="201" t="str">
        <f t="shared" si="5"/>
        <v/>
      </c>
      <c r="J72" s="340"/>
      <c r="K72" s="340">
        <f t="shared" si="35"/>
        <v>0</v>
      </c>
      <c r="L72" s="197" t="s">
        <v>18</v>
      </c>
      <c r="M72" s="202">
        <f t="shared" si="6"/>
        <v>0</v>
      </c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  <c r="AA72" s="331"/>
      <c r="AB72" s="331"/>
      <c r="AC72" s="331"/>
      <c r="AD72" s="331"/>
      <c r="AE72" s="331"/>
      <c r="AF72" s="331"/>
      <c r="AG72" s="331"/>
      <c r="AH72" s="331"/>
      <c r="AI72" s="331"/>
      <c r="AJ72" s="331"/>
      <c r="AK72" s="331"/>
      <c r="AL72" s="331"/>
      <c r="AM72" s="331"/>
      <c r="AN72" s="205"/>
      <c r="AO72" s="205"/>
      <c r="AP72" s="198"/>
    </row>
    <row r="73" spans="1:42">
      <c r="A73" s="197"/>
      <c r="B73" s="198" t="s">
        <v>262</v>
      </c>
      <c r="C73" s="199"/>
      <c r="D73" s="197" t="s">
        <v>301</v>
      </c>
      <c r="E73" s="200" t="s">
        <v>661</v>
      </c>
      <c r="F73" s="199" t="s">
        <v>59</v>
      </c>
      <c r="G73" s="197"/>
      <c r="H73" s="201">
        <f t="shared" si="7"/>
        <v>43003</v>
      </c>
      <c r="I73" s="201">
        <f t="shared" si="5"/>
        <v>43003</v>
      </c>
      <c r="J73" s="340"/>
      <c r="K73" s="340">
        <f t="shared" si="35"/>
        <v>2.5</v>
      </c>
      <c r="L73" s="197" t="s">
        <v>18</v>
      </c>
      <c r="M73" s="202">
        <f t="shared" si="6"/>
        <v>0</v>
      </c>
      <c r="N73" s="332"/>
      <c r="O73" s="332"/>
      <c r="P73" s="332"/>
      <c r="Q73" s="332"/>
      <c r="R73" s="332"/>
      <c r="S73" s="332"/>
      <c r="T73" s="332"/>
      <c r="V73" s="332"/>
      <c r="W73" s="332"/>
      <c r="X73" s="332"/>
      <c r="Y73" s="332"/>
      <c r="Z73" s="332"/>
      <c r="AA73" s="332"/>
      <c r="AB73" s="332">
        <v>2.5</v>
      </c>
      <c r="AC73" s="332"/>
      <c r="AD73" s="332"/>
      <c r="AE73" s="332"/>
      <c r="AF73" s="332"/>
      <c r="AG73" s="332"/>
      <c r="AH73" s="332"/>
      <c r="AI73" s="332"/>
      <c r="AJ73" s="332"/>
      <c r="AK73" s="332"/>
      <c r="AL73" s="332"/>
      <c r="AM73" s="332"/>
      <c r="AN73" s="206"/>
      <c r="AO73" s="206"/>
      <c r="AP73" s="198"/>
    </row>
    <row r="74" spans="1:42">
      <c r="A74" s="197"/>
      <c r="B74" s="198" t="s">
        <v>262</v>
      </c>
      <c r="C74" s="199"/>
      <c r="D74" s="197" t="s">
        <v>301</v>
      </c>
      <c r="E74" s="200" t="s">
        <v>661</v>
      </c>
      <c r="F74" s="199" t="s">
        <v>206</v>
      </c>
      <c r="G74" s="197"/>
      <c r="H74" s="201">
        <f t="shared" si="7"/>
        <v>43003</v>
      </c>
      <c r="I74" s="201">
        <f t="shared" si="5"/>
        <v>43003</v>
      </c>
      <c r="J74" s="340"/>
      <c r="K74" s="340">
        <f t="shared" si="35"/>
        <v>2.5</v>
      </c>
      <c r="L74" s="197" t="s">
        <v>18</v>
      </c>
      <c r="M74" s="202">
        <f t="shared" si="6"/>
        <v>0</v>
      </c>
      <c r="N74" s="332"/>
      <c r="O74" s="332"/>
      <c r="P74" s="332"/>
      <c r="Q74" s="332"/>
      <c r="R74" s="332"/>
      <c r="S74" s="332"/>
      <c r="T74" s="332"/>
      <c r="V74" s="332"/>
      <c r="W74" s="332"/>
      <c r="X74" s="332"/>
      <c r="Y74" s="332"/>
      <c r="Z74" s="332"/>
      <c r="AA74" s="332"/>
      <c r="AB74" s="332">
        <v>2.5</v>
      </c>
      <c r="AC74" s="332"/>
      <c r="AD74" s="332"/>
      <c r="AE74" s="332"/>
      <c r="AF74" s="332"/>
      <c r="AG74" s="332"/>
      <c r="AH74" s="332"/>
      <c r="AI74" s="332"/>
      <c r="AJ74" s="332"/>
      <c r="AK74" s="332"/>
      <c r="AL74" s="332"/>
      <c r="AM74" s="332"/>
      <c r="AN74" s="206"/>
      <c r="AO74" s="206"/>
      <c r="AP74" s="198"/>
    </row>
    <row r="75" spans="1:42">
      <c r="A75" s="197"/>
      <c r="B75" s="198" t="s">
        <v>262</v>
      </c>
      <c r="C75" s="199"/>
      <c r="D75" s="197" t="s">
        <v>269</v>
      </c>
      <c r="E75" s="200" t="s">
        <v>340</v>
      </c>
      <c r="F75" s="199" t="s">
        <v>59</v>
      </c>
      <c r="G75" s="197"/>
      <c r="H75" s="201">
        <f t="shared" si="7"/>
        <v>43003</v>
      </c>
      <c r="I75" s="201">
        <f t="shared" si="5"/>
        <v>43003</v>
      </c>
      <c r="J75" s="340"/>
      <c r="K75" s="340">
        <f t="shared" si="35"/>
        <v>3</v>
      </c>
      <c r="L75" s="197" t="s">
        <v>16</v>
      </c>
      <c r="M75" s="202">
        <f t="shared" si="6"/>
        <v>0.1</v>
      </c>
      <c r="N75" s="332"/>
      <c r="O75" s="332"/>
      <c r="P75" s="332"/>
      <c r="Q75" s="332"/>
      <c r="R75" s="336"/>
      <c r="S75" s="337"/>
      <c r="T75" s="337"/>
      <c r="U75" s="337"/>
      <c r="V75" s="337"/>
      <c r="W75" s="337"/>
      <c r="X75" s="337"/>
      <c r="Y75" s="336"/>
      <c r="Z75" s="337"/>
      <c r="AA75" s="337"/>
      <c r="AB75" s="337"/>
      <c r="AC75" s="337"/>
      <c r="AD75" s="337"/>
      <c r="AE75" s="337"/>
      <c r="AF75" s="337">
        <v>1</v>
      </c>
      <c r="AG75" s="337"/>
      <c r="AH75" s="337"/>
      <c r="AI75" s="337"/>
      <c r="AJ75" s="337"/>
      <c r="AK75" s="337">
        <v>1</v>
      </c>
      <c r="AL75" s="337">
        <v>1</v>
      </c>
      <c r="AM75" s="336"/>
      <c r="AN75" s="206"/>
      <c r="AO75" s="206"/>
      <c r="AP75" s="198"/>
    </row>
    <row r="76" spans="1:42">
      <c r="A76" s="197"/>
      <c r="B76" s="198" t="s">
        <v>262</v>
      </c>
      <c r="C76" s="199"/>
      <c r="D76" s="197" t="s">
        <v>269</v>
      </c>
      <c r="E76" s="200" t="s">
        <v>340</v>
      </c>
      <c r="F76" s="199" t="s">
        <v>77</v>
      </c>
      <c r="G76" s="197"/>
      <c r="H76" s="201">
        <f t="shared" si="7"/>
        <v>43003</v>
      </c>
      <c r="I76" s="201">
        <f t="shared" si="5"/>
        <v>43003</v>
      </c>
      <c r="J76" s="340"/>
      <c r="K76" s="340">
        <f t="shared" si="35"/>
        <v>3.5</v>
      </c>
      <c r="L76" s="197" t="s">
        <v>18</v>
      </c>
      <c r="M76" s="202">
        <f t="shared" si="6"/>
        <v>0</v>
      </c>
      <c r="N76" s="332"/>
      <c r="O76" s="332"/>
      <c r="P76" s="332"/>
      <c r="Q76" s="332">
        <v>2</v>
      </c>
      <c r="R76" s="337">
        <v>1.5</v>
      </c>
      <c r="S76" s="337"/>
      <c r="T76" s="337"/>
      <c r="U76" s="337"/>
      <c r="V76" s="337"/>
      <c r="W76" s="337"/>
      <c r="X76" s="337"/>
      <c r="Y76" s="337"/>
      <c r="Z76" s="337"/>
      <c r="AA76" s="337"/>
      <c r="AB76" s="337"/>
      <c r="AC76" s="337"/>
      <c r="AD76" s="337"/>
      <c r="AE76" s="337"/>
      <c r="AF76" s="337"/>
      <c r="AG76" s="337"/>
      <c r="AH76" s="337"/>
      <c r="AI76" s="337"/>
      <c r="AJ76" s="337"/>
      <c r="AK76" s="337"/>
      <c r="AL76" s="337"/>
      <c r="AM76" s="337"/>
      <c r="AN76" s="206"/>
      <c r="AO76" s="206"/>
      <c r="AP76" s="198"/>
    </row>
    <row r="77" spans="1:42">
      <c r="A77" s="197"/>
      <c r="B77" s="198"/>
      <c r="C77" s="199"/>
      <c r="D77" s="208" t="s">
        <v>1173</v>
      </c>
      <c r="E77" s="209" t="s">
        <v>1190</v>
      </c>
      <c r="F77" s="210" t="s">
        <v>608</v>
      </c>
      <c r="G77" s="197"/>
      <c r="H77" s="201">
        <f t="shared" si="7"/>
        <v>43003</v>
      </c>
      <c r="I77" s="201">
        <f t="shared" si="5"/>
        <v>43003</v>
      </c>
      <c r="J77" s="340"/>
      <c r="K77" s="340">
        <f t="shared" si="8"/>
        <v>16</v>
      </c>
      <c r="L77" s="197" t="s">
        <v>9</v>
      </c>
      <c r="M77" s="202">
        <f t="shared" ref="M77:M82" si="36">IF(L77="未开始",0,IF(L77="已完成",1, 0.1))</f>
        <v>1</v>
      </c>
      <c r="N77" s="332">
        <v>8</v>
      </c>
      <c r="O77" s="332"/>
      <c r="P77" s="332">
        <v>5</v>
      </c>
      <c r="Q77" s="332">
        <v>3</v>
      </c>
      <c r="R77" s="337"/>
      <c r="S77" s="337"/>
      <c r="T77" s="337"/>
      <c r="U77" s="337"/>
      <c r="V77" s="337"/>
      <c r="W77" s="337"/>
      <c r="X77" s="337"/>
      <c r="Y77" s="337"/>
      <c r="Z77" s="337"/>
      <c r="AA77" s="337"/>
      <c r="AB77" s="337"/>
      <c r="AC77" s="337"/>
      <c r="AD77" s="337"/>
      <c r="AE77" s="337"/>
      <c r="AF77" s="337"/>
      <c r="AG77" s="337"/>
      <c r="AH77" s="337"/>
      <c r="AI77" s="337"/>
      <c r="AJ77" s="337"/>
      <c r="AK77" s="337"/>
      <c r="AL77" s="337"/>
      <c r="AM77" s="337"/>
      <c r="AN77" s="206"/>
      <c r="AO77" s="206"/>
      <c r="AP77" s="198"/>
    </row>
    <row r="78" spans="1:42">
      <c r="A78" s="197"/>
      <c r="B78" s="198"/>
      <c r="C78" s="199"/>
      <c r="D78" s="208" t="s">
        <v>1173</v>
      </c>
      <c r="E78" s="209" t="s">
        <v>1190</v>
      </c>
      <c r="F78" s="210" t="s">
        <v>206</v>
      </c>
      <c r="G78" s="197"/>
      <c r="H78" s="201">
        <f t="shared" ref="H78" si="37">IF(E78="","",$H$1)</f>
        <v>43003</v>
      </c>
      <c r="I78" s="201">
        <f t="shared" ref="I78" si="38">IF(E78="","",IF(H78+J78/8&gt;$I$1,$I$1,H78+J78/8))</f>
        <v>43003</v>
      </c>
      <c r="J78" s="340"/>
      <c r="K78" s="340">
        <f t="shared" si="8"/>
        <v>8</v>
      </c>
      <c r="L78" s="197" t="s">
        <v>9</v>
      </c>
      <c r="M78" s="202">
        <f t="shared" si="36"/>
        <v>1</v>
      </c>
      <c r="N78" s="332">
        <v>8</v>
      </c>
      <c r="O78" s="332"/>
      <c r="P78" s="332"/>
      <c r="Q78" s="332"/>
      <c r="R78" s="337"/>
      <c r="S78" s="337"/>
      <c r="T78" s="337"/>
      <c r="U78" s="337"/>
      <c r="V78" s="337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7"/>
      <c r="AH78" s="337"/>
      <c r="AI78" s="337"/>
      <c r="AJ78" s="337"/>
      <c r="AK78" s="337"/>
      <c r="AL78" s="337"/>
      <c r="AM78" s="337"/>
      <c r="AN78" s="206"/>
      <c r="AO78" s="206"/>
      <c r="AP78" s="198"/>
    </row>
    <row r="79" spans="1:42">
      <c r="A79" s="197"/>
      <c r="B79" s="198" t="str">
        <f>IF(A79="","",IFERROR(VLOOKUP(A79,Story!C:D,2,FALSE),""))</f>
        <v/>
      </c>
      <c r="C79" s="199"/>
      <c r="D79" s="197" t="s">
        <v>235</v>
      </c>
      <c r="E79" s="200" t="s">
        <v>1180</v>
      </c>
      <c r="F79" s="199" t="s">
        <v>59</v>
      </c>
      <c r="G79" s="197"/>
      <c r="H79" s="201">
        <f t="shared" si="7"/>
        <v>43003</v>
      </c>
      <c r="I79" s="201">
        <f t="shared" si="5"/>
        <v>43003</v>
      </c>
      <c r="J79" s="340"/>
      <c r="K79" s="340">
        <f t="shared" si="8"/>
        <v>2</v>
      </c>
      <c r="L79" s="197" t="s">
        <v>18</v>
      </c>
      <c r="M79" s="202">
        <f t="shared" si="36"/>
        <v>0</v>
      </c>
      <c r="N79" s="328"/>
      <c r="O79" s="328"/>
      <c r="P79" s="328"/>
      <c r="Q79" s="328">
        <v>2</v>
      </c>
      <c r="R79" s="338"/>
      <c r="S79" s="338"/>
      <c r="T79" s="338"/>
      <c r="U79" s="338"/>
      <c r="V79" s="338"/>
      <c r="W79" s="338"/>
      <c r="X79" s="338"/>
      <c r="Y79" s="338"/>
      <c r="Z79" s="338"/>
      <c r="AA79" s="338"/>
      <c r="AB79" s="338"/>
      <c r="AC79" s="338"/>
      <c r="AD79" s="338"/>
      <c r="AE79" s="338"/>
      <c r="AF79" s="338"/>
      <c r="AG79" s="338"/>
      <c r="AH79" s="338"/>
      <c r="AI79" s="338"/>
      <c r="AJ79" s="338"/>
      <c r="AK79" s="338"/>
      <c r="AL79" s="338"/>
      <c r="AM79" s="338"/>
      <c r="AN79" s="198"/>
    </row>
    <row r="80" spans="1:42">
      <c r="A80" s="197"/>
      <c r="B80" s="198" t="str">
        <f>IF(A80="","",IFERROR(VLOOKUP(A80,Story!C:D,2,FALSE),""))</f>
        <v/>
      </c>
      <c r="C80" s="199"/>
      <c r="D80" s="197" t="s">
        <v>235</v>
      </c>
      <c r="E80" s="200" t="s">
        <v>1113</v>
      </c>
      <c r="F80" s="199" t="s">
        <v>768</v>
      </c>
      <c r="G80" s="197"/>
      <c r="H80" s="201">
        <f t="shared" si="7"/>
        <v>43003</v>
      </c>
      <c r="I80" s="201">
        <f t="shared" si="5"/>
        <v>43003</v>
      </c>
      <c r="J80" s="340"/>
      <c r="K80" s="340">
        <f t="shared" si="8"/>
        <v>14</v>
      </c>
      <c r="L80" s="197" t="s">
        <v>18</v>
      </c>
      <c r="M80" s="202">
        <f t="shared" si="36"/>
        <v>0</v>
      </c>
      <c r="N80" s="328">
        <v>8</v>
      </c>
      <c r="O80" s="328"/>
      <c r="P80" s="328">
        <v>4</v>
      </c>
      <c r="Q80" s="328"/>
      <c r="R80" s="338">
        <v>1</v>
      </c>
      <c r="S80" s="338">
        <v>1</v>
      </c>
      <c r="T80" s="338"/>
      <c r="U80" s="338"/>
      <c r="V80" s="338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8"/>
      <c r="AH80" s="338"/>
      <c r="AI80" s="338"/>
      <c r="AJ80" s="338"/>
      <c r="AK80" s="338"/>
      <c r="AL80" s="338"/>
      <c r="AM80" s="338"/>
      <c r="AN80" s="198"/>
    </row>
    <row r="81" spans="1:40">
      <c r="A81" s="197"/>
      <c r="B81" s="198" t="str">
        <f>IF(A81="","",IFERROR(VLOOKUP(A81,Story!C:D,2,FALSE),""))</f>
        <v/>
      </c>
      <c r="C81" s="199"/>
      <c r="D81" s="197" t="s">
        <v>301</v>
      </c>
      <c r="E81" s="200" t="s">
        <v>1189</v>
      </c>
      <c r="F81" s="199" t="s">
        <v>59</v>
      </c>
      <c r="G81" s="197"/>
      <c r="H81" s="201">
        <f t="shared" si="7"/>
        <v>43003</v>
      </c>
      <c r="I81" s="201">
        <f t="shared" si="5"/>
        <v>43003</v>
      </c>
      <c r="J81" s="340"/>
      <c r="K81" s="340">
        <f t="shared" si="8"/>
        <v>1</v>
      </c>
      <c r="L81" s="197" t="s">
        <v>18</v>
      </c>
      <c r="M81" s="202">
        <f t="shared" si="36"/>
        <v>0</v>
      </c>
      <c r="N81" s="328"/>
      <c r="O81" s="328"/>
      <c r="P81" s="328"/>
      <c r="Q81" s="328"/>
      <c r="R81" s="338"/>
      <c r="S81" s="338">
        <v>1</v>
      </c>
      <c r="T81" s="338"/>
      <c r="U81" s="338"/>
      <c r="V81" s="338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8"/>
      <c r="AH81" s="338"/>
      <c r="AI81" s="338"/>
      <c r="AJ81" s="338"/>
      <c r="AK81" s="338"/>
      <c r="AL81" s="338"/>
      <c r="AM81" s="338"/>
      <c r="AN81" s="198"/>
    </row>
    <row r="82" spans="1:40">
      <c r="A82" s="197"/>
      <c r="B82" s="198" t="str">
        <f>IF(A82="","",IFERROR(VLOOKUP(A82,Story!C:D,2,FALSE),""))</f>
        <v/>
      </c>
      <c r="C82" s="199"/>
      <c r="D82" s="197" t="s">
        <v>204</v>
      </c>
      <c r="E82" s="200" t="s">
        <v>1191</v>
      </c>
      <c r="F82" s="199" t="s">
        <v>59</v>
      </c>
      <c r="G82" s="197"/>
      <c r="H82" s="201">
        <f t="shared" si="7"/>
        <v>43003</v>
      </c>
      <c r="I82" s="201">
        <f t="shared" si="5"/>
        <v>43003</v>
      </c>
      <c r="J82" s="340"/>
      <c r="K82" s="340">
        <f t="shared" si="8"/>
        <v>7</v>
      </c>
      <c r="L82" s="197" t="s">
        <v>18</v>
      </c>
      <c r="M82" s="202">
        <f t="shared" si="36"/>
        <v>0</v>
      </c>
      <c r="N82" s="328"/>
      <c r="O82" s="328"/>
      <c r="P82" s="328"/>
      <c r="Q82" s="328"/>
      <c r="R82" s="328"/>
      <c r="S82" s="328">
        <v>7</v>
      </c>
      <c r="T82" s="328"/>
      <c r="U82" s="328"/>
      <c r="V82" s="328"/>
      <c r="W82" s="328"/>
      <c r="X82" s="328"/>
      <c r="Y82" s="328"/>
      <c r="Z82" s="328"/>
      <c r="AA82" s="328"/>
      <c r="AB82" s="328"/>
      <c r="AC82" s="328"/>
      <c r="AD82" s="328"/>
      <c r="AE82" s="328"/>
      <c r="AF82" s="328"/>
      <c r="AG82" s="328"/>
      <c r="AH82" s="328"/>
      <c r="AI82" s="328"/>
      <c r="AJ82" s="328"/>
      <c r="AK82" s="328"/>
      <c r="AL82" s="328"/>
      <c r="AM82" s="328"/>
      <c r="AN82" s="198"/>
    </row>
    <row r="83" spans="1:40">
      <c r="A83" s="197"/>
      <c r="B83" s="198"/>
      <c r="C83" s="199"/>
      <c r="D83" s="197" t="s">
        <v>204</v>
      </c>
      <c r="E83" s="200" t="s">
        <v>1201</v>
      </c>
      <c r="F83" s="199" t="s">
        <v>59</v>
      </c>
      <c r="G83" s="197"/>
      <c r="H83" s="201">
        <f t="shared" si="7"/>
        <v>43003</v>
      </c>
      <c r="I83" s="201">
        <f t="shared" si="5"/>
        <v>43003</v>
      </c>
      <c r="J83" s="340"/>
      <c r="K83" s="340">
        <f t="shared" si="8"/>
        <v>2</v>
      </c>
      <c r="L83" s="197"/>
      <c r="M83" s="202"/>
      <c r="N83" s="328"/>
      <c r="O83" s="328"/>
      <c r="P83" s="328"/>
      <c r="Q83" s="328"/>
      <c r="R83" s="328"/>
      <c r="S83" s="328"/>
      <c r="T83" s="328"/>
      <c r="U83" s="328"/>
      <c r="W83" s="328"/>
      <c r="X83" s="328"/>
      <c r="Y83" s="328"/>
      <c r="Z83" s="328"/>
      <c r="AA83" s="328"/>
      <c r="AB83" s="328"/>
      <c r="AC83" s="328">
        <v>2</v>
      </c>
      <c r="AD83" s="328"/>
      <c r="AE83" s="328"/>
      <c r="AF83" s="328"/>
      <c r="AG83" s="328"/>
      <c r="AH83" s="328"/>
      <c r="AI83" s="328"/>
      <c r="AJ83" s="328"/>
      <c r="AK83" s="328"/>
      <c r="AL83" s="328"/>
      <c r="AM83" s="328"/>
      <c r="AN83" s="198"/>
    </row>
    <row r="84" spans="1:40">
      <c r="A84" s="197"/>
      <c r="B84" s="198" t="str">
        <f>IF(A84="","",IFERROR(VLOOKUP(A84,Story!C:D,2,FALSE),""))</f>
        <v/>
      </c>
      <c r="C84" s="199"/>
      <c r="D84" s="197" t="s">
        <v>1114</v>
      </c>
      <c r="E84" s="200" t="s">
        <v>1218</v>
      </c>
      <c r="F84" s="199" t="s">
        <v>59</v>
      </c>
      <c r="G84" s="197"/>
      <c r="H84" s="201">
        <f t="shared" ref="H84:H88" si="39">IF(E84="","",$H$1)</f>
        <v>43003</v>
      </c>
      <c r="I84" s="201">
        <f t="shared" ref="I84:I88" si="40">IF(E84="","",IF(H84+J84/8&gt;$I$1,$I$1,H84+J84/8))</f>
        <v>43003</v>
      </c>
      <c r="J84" s="340"/>
      <c r="K84" s="340">
        <f t="shared" si="8"/>
        <v>4</v>
      </c>
      <c r="L84" s="197" t="s">
        <v>18</v>
      </c>
      <c r="M84" s="202">
        <f t="shared" ref="M84" si="41">IF(L84="未开始",0,IF(L84="已完成",1, 0.1))</f>
        <v>0</v>
      </c>
      <c r="N84" s="328"/>
      <c r="O84" s="328"/>
      <c r="P84" s="328"/>
      <c r="Q84" s="328"/>
      <c r="R84" s="328"/>
      <c r="S84" s="328"/>
      <c r="T84" s="328"/>
      <c r="U84" s="328"/>
      <c r="W84" s="328"/>
      <c r="X84" s="328"/>
      <c r="Y84" s="328"/>
      <c r="Z84" s="328"/>
      <c r="AA84" s="328"/>
      <c r="AB84" s="328"/>
      <c r="AC84" s="328">
        <v>4</v>
      </c>
      <c r="AD84" s="328"/>
      <c r="AE84" s="328"/>
      <c r="AF84" s="328"/>
      <c r="AG84" s="328"/>
      <c r="AH84" s="328"/>
      <c r="AI84" s="328"/>
      <c r="AJ84" s="328"/>
      <c r="AK84" s="328"/>
      <c r="AL84" s="328"/>
      <c r="AM84" s="328"/>
      <c r="AN84" s="198"/>
    </row>
    <row r="85" spans="1:40">
      <c r="A85" s="197"/>
      <c r="B85" s="198"/>
      <c r="C85" s="199"/>
      <c r="D85" s="197" t="s">
        <v>1114</v>
      </c>
      <c r="E85" s="160" t="s">
        <v>1227</v>
      </c>
      <c r="F85" s="59" t="s">
        <v>1229</v>
      </c>
      <c r="G85" s="197"/>
      <c r="H85" s="201"/>
      <c r="I85" s="201"/>
      <c r="J85" s="340"/>
      <c r="K85" s="340">
        <f t="shared" si="8"/>
        <v>2</v>
      </c>
      <c r="L85" s="197" t="s">
        <v>9</v>
      </c>
      <c r="M85" s="202"/>
      <c r="N85" s="328"/>
      <c r="O85" s="328"/>
      <c r="P85" s="328"/>
      <c r="Q85" s="328"/>
      <c r="R85" s="328"/>
      <c r="S85" s="328"/>
      <c r="T85" s="328"/>
      <c r="U85" s="328"/>
      <c r="W85" s="328"/>
      <c r="X85" s="328"/>
      <c r="Y85" s="328"/>
      <c r="Z85" s="328"/>
      <c r="AA85" s="328"/>
      <c r="AB85" s="328"/>
      <c r="AC85" s="328"/>
      <c r="AD85" s="328"/>
      <c r="AE85" s="328"/>
      <c r="AF85" s="328"/>
      <c r="AG85" s="328"/>
      <c r="AH85" s="328"/>
      <c r="AI85" s="328"/>
      <c r="AJ85" s="328"/>
      <c r="AK85" s="328"/>
      <c r="AL85" s="328"/>
      <c r="AM85" s="328">
        <v>2</v>
      </c>
      <c r="AN85" s="198"/>
    </row>
    <row r="86" spans="1:40">
      <c r="A86" s="197"/>
      <c r="B86" s="198"/>
      <c r="C86" s="199"/>
      <c r="D86" s="197" t="s">
        <v>1114</v>
      </c>
      <c r="E86" s="160" t="s">
        <v>1227</v>
      </c>
      <c r="F86" s="59" t="s">
        <v>1228</v>
      </c>
      <c r="G86" s="197"/>
      <c r="H86" s="201">
        <f t="shared" si="39"/>
        <v>43003</v>
      </c>
      <c r="I86" s="201">
        <f t="shared" si="40"/>
        <v>43003</v>
      </c>
      <c r="J86" s="340"/>
      <c r="K86" s="340">
        <f t="shared" si="8"/>
        <v>2</v>
      </c>
      <c r="L86" s="197" t="s">
        <v>9</v>
      </c>
      <c r="M86" s="202"/>
      <c r="N86" s="328"/>
      <c r="O86" s="328"/>
      <c r="P86" s="328"/>
      <c r="Q86" s="328"/>
      <c r="R86" s="328"/>
      <c r="S86" s="328"/>
      <c r="T86" s="328"/>
      <c r="U86" s="328"/>
      <c r="W86" s="328"/>
      <c r="X86" s="328"/>
      <c r="Y86" s="328"/>
      <c r="Z86" s="328"/>
      <c r="AA86" s="328"/>
      <c r="AB86" s="328"/>
      <c r="AC86" s="328"/>
      <c r="AD86" s="328"/>
      <c r="AE86" s="328"/>
      <c r="AF86" s="328"/>
      <c r="AG86" s="328"/>
      <c r="AH86" s="328"/>
      <c r="AI86" s="328"/>
      <c r="AJ86" s="328"/>
      <c r="AK86" s="328"/>
      <c r="AL86" s="328"/>
      <c r="AM86" s="328">
        <v>2</v>
      </c>
      <c r="AN86" s="198"/>
    </row>
    <row r="87" spans="1:40">
      <c r="A87" s="197"/>
      <c r="B87" s="198"/>
      <c r="C87" s="199"/>
      <c r="D87" s="197"/>
      <c r="E87" s="160" t="s">
        <v>1230</v>
      </c>
      <c r="F87" s="59" t="s">
        <v>1231</v>
      </c>
      <c r="G87" s="197"/>
      <c r="H87" s="201">
        <f t="shared" si="39"/>
        <v>43003</v>
      </c>
      <c r="I87" s="201">
        <f t="shared" si="40"/>
        <v>43003</v>
      </c>
      <c r="J87" s="340"/>
      <c r="K87" s="340"/>
      <c r="L87" s="197"/>
      <c r="M87" s="202"/>
      <c r="N87" s="328"/>
      <c r="O87" s="328"/>
      <c r="P87" s="328"/>
      <c r="Q87" s="328"/>
      <c r="R87" s="328"/>
      <c r="S87" s="328"/>
      <c r="T87" s="328"/>
      <c r="U87" s="328"/>
      <c r="W87" s="328"/>
      <c r="X87" s="328"/>
      <c r="Y87" s="328"/>
      <c r="Z87" s="328"/>
      <c r="AA87" s="328"/>
      <c r="AB87" s="328"/>
      <c r="AC87" s="328"/>
      <c r="AD87" s="328"/>
      <c r="AE87" s="328"/>
      <c r="AF87" s="328"/>
      <c r="AG87" s="328"/>
      <c r="AH87" s="328"/>
      <c r="AI87" s="328"/>
      <c r="AJ87" s="328"/>
      <c r="AK87" s="328">
        <v>1</v>
      </c>
      <c r="AL87" s="328">
        <v>7</v>
      </c>
      <c r="AM87" s="328"/>
      <c r="AN87" s="198"/>
    </row>
    <row r="88" spans="1:40">
      <c r="A88" s="197"/>
      <c r="B88" s="198"/>
      <c r="C88" s="199"/>
      <c r="D88" s="197" t="s">
        <v>868</v>
      </c>
      <c r="E88" s="200" t="s">
        <v>1210</v>
      </c>
      <c r="F88" s="199" t="s">
        <v>59</v>
      </c>
      <c r="G88" s="197"/>
      <c r="H88" s="201">
        <f t="shared" si="39"/>
        <v>43003</v>
      </c>
      <c r="I88" s="201">
        <f t="shared" si="40"/>
        <v>43003</v>
      </c>
      <c r="J88" s="340"/>
      <c r="K88" s="340">
        <f t="shared" si="8"/>
        <v>2</v>
      </c>
      <c r="L88" s="197"/>
      <c r="M88" s="202"/>
      <c r="N88" s="328"/>
      <c r="O88" s="328"/>
      <c r="P88" s="328"/>
      <c r="Q88" s="328"/>
      <c r="R88" s="328"/>
      <c r="S88" s="328"/>
      <c r="T88" s="328"/>
      <c r="U88" s="328"/>
      <c r="W88" s="328"/>
      <c r="X88" s="328"/>
      <c r="Y88" s="328"/>
      <c r="Z88" s="328"/>
      <c r="AA88" s="328"/>
      <c r="AB88" s="328"/>
      <c r="AC88" s="328"/>
      <c r="AD88" s="328"/>
      <c r="AE88" s="328"/>
      <c r="AF88" s="328">
        <v>2</v>
      </c>
      <c r="AG88" s="328"/>
      <c r="AH88" s="328"/>
      <c r="AI88" s="328"/>
      <c r="AJ88" s="328"/>
      <c r="AK88" s="328"/>
      <c r="AL88" s="328"/>
      <c r="AM88" s="328"/>
      <c r="AN88" s="198"/>
    </row>
    <row r="89" spans="1:40">
      <c r="A89" s="197"/>
      <c r="B89" s="198"/>
      <c r="C89" s="199"/>
      <c r="D89" s="197" t="s">
        <v>235</v>
      </c>
      <c r="E89" s="200" t="s">
        <v>1209</v>
      </c>
      <c r="F89" s="199" t="s">
        <v>59</v>
      </c>
      <c r="G89" s="197"/>
      <c r="H89" s="201"/>
      <c r="I89" s="201"/>
      <c r="J89" s="340"/>
      <c r="K89" s="340">
        <f t="shared" si="8"/>
        <v>6</v>
      </c>
      <c r="L89" s="197"/>
      <c r="M89" s="202"/>
      <c r="N89" s="328"/>
      <c r="O89" s="328"/>
      <c r="P89" s="328"/>
      <c r="Q89" s="328"/>
      <c r="R89" s="328"/>
      <c r="S89" s="328"/>
      <c r="T89" s="328"/>
      <c r="U89" s="328"/>
      <c r="W89" s="328"/>
      <c r="X89" s="328"/>
      <c r="Y89" s="328"/>
      <c r="Z89" s="328"/>
      <c r="AA89" s="328"/>
      <c r="AB89" s="328"/>
      <c r="AC89" s="328"/>
      <c r="AD89" s="328">
        <v>2</v>
      </c>
      <c r="AE89" s="328">
        <v>2</v>
      </c>
      <c r="AF89" s="328">
        <v>2</v>
      </c>
      <c r="AG89" s="328"/>
      <c r="AH89" s="328"/>
      <c r="AI89" s="328"/>
      <c r="AJ89" s="328"/>
      <c r="AK89" s="328"/>
      <c r="AL89" s="328"/>
      <c r="AM89" s="328"/>
      <c r="AN89" s="198"/>
    </row>
    <row r="90" spans="1:40">
      <c r="A90" s="197"/>
      <c r="B90" s="198" t="str">
        <f>IF(A90="","",IFERROR(VLOOKUP(A90,Story!C:D,2,FALSE),""))</f>
        <v/>
      </c>
      <c r="C90" s="199"/>
      <c r="D90" s="197" t="s">
        <v>235</v>
      </c>
      <c r="E90" s="200" t="s">
        <v>1204</v>
      </c>
      <c r="F90" s="199" t="s">
        <v>77</v>
      </c>
      <c r="G90" s="197"/>
      <c r="H90" s="201">
        <v>43018</v>
      </c>
      <c r="I90" s="201">
        <v>43020</v>
      </c>
      <c r="J90" s="340"/>
      <c r="K90" s="340">
        <f t="shared" ref="K90" si="42">SUM(N90:AM90)</f>
        <v>36</v>
      </c>
      <c r="L90" s="197" t="s">
        <v>16</v>
      </c>
      <c r="M90" s="202">
        <v>0.9</v>
      </c>
      <c r="N90" s="328"/>
      <c r="O90" s="328"/>
      <c r="P90" s="328"/>
      <c r="Q90" s="328"/>
      <c r="R90" s="328"/>
      <c r="S90" s="328"/>
      <c r="T90" s="328"/>
      <c r="U90" s="328"/>
      <c r="V90" s="328"/>
      <c r="W90" s="328"/>
      <c r="X90" s="328"/>
      <c r="Y90" s="328"/>
      <c r="Z90" s="328"/>
      <c r="AA90" s="328"/>
      <c r="AB90" s="328"/>
      <c r="AC90" s="328">
        <v>8</v>
      </c>
      <c r="AD90" s="328">
        <v>8</v>
      </c>
      <c r="AE90" s="328">
        <v>6</v>
      </c>
      <c r="AF90" s="328">
        <v>8</v>
      </c>
      <c r="AG90" s="328"/>
      <c r="AH90" s="328">
        <v>6</v>
      </c>
      <c r="AI90" s="328"/>
      <c r="AJ90" s="328"/>
      <c r="AK90" s="328"/>
      <c r="AL90" s="328"/>
      <c r="AM90" s="328"/>
      <c r="AN90" s="198"/>
    </row>
    <row r="91" spans="1:40">
      <c r="A91" s="197"/>
      <c r="B91" s="198" t="str">
        <f>IF(A91="","",IFERROR(VLOOKUP(A91,Story!C:D,2,FALSE),""))</f>
        <v/>
      </c>
      <c r="C91" s="199"/>
      <c r="D91" s="197" t="s">
        <v>235</v>
      </c>
      <c r="E91" s="200" t="s">
        <v>1222</v>
      </c>
      <c r="F91" s="199" t="s">
        <v>77</v>
      </c>
      <c r="G91" s="197"/>
      <c r="H91" s="201">
        <v>43024</v>
      </c>
      <c r="I91" s="201">
        <v>43025</v>
      </c>
      <c r="J91" s="340"/>
      <c r="K91" s="340">
        <f t="shared" si="8"/>
        <v>20</v>
      </c>
      <c r="L91" s="197" t="s">
        <v>9</v>
      </c>
      <c r="M91" s="202">
        <v>1</v>
      </c>
      <c r="N91" s="328"/>
      <c r="O91" s="328"/>
      <c r="P91" s="328"/>
      <c r="Q91" s="328"/>
      <c r="R91" s="328"/>
      <c r="S91" s="328"/>
      <c r="T91" s="328"/>
      <c r="U91" s="328"/>
      <c r="V91" s="328"/>
      <c r="W91" s="328"/>
      <c r="X91" s="328"/>
      <c r="Y91" s="328"/>
      <c r="Z91" s="328"/>
      <c r="AA91" s="328"/>
      <c r="AB91" s="328"/>
      <c r="AC91" s="328"/>
      <c r="AD91" s="328"/>
      <c r="AE91" s="328"/>
      <c r="AF91" s="328"/>
      <c r="AG91" s="328"/>
      <c r="AH91" s="328">
        <v>6</v>
      </c>
      <c r="AI91" s="328">
        <v>8</v>
      </c>
      <c r="AJ91" s="328">
        <v>6</v>
      </c>
      <c r="AK91" s="328"/>
      <c r="AL91" s="328"/>
      <c r="AM91" s="328"/>
      <c r="AN91" s="198"/>
    </row>
    <row r="92" spans="1:40" s="212" customFormat="1">
      <c r="A92" s="587" t="s">
        <v>238</v>
      </c>
      <c r="B92" s="588"/>
      <c r="C92" s="588"/>
      <c r="D92" s="588"/>
      <c r="E92" s="588"/>
      <c r="F92" s="588"/>
      <c r="G92" s="588"/>
      <c r="H92" s="588"/>
      <c r="I92" s="589"/>
      <c r="J92" s="341">
        <f>SUM(J4:J91)</f>
        <v>22</v>
      </c>
      <c r="K92" s="341">
        <f>SUM(K4:K91)</f>
        <v>629</v>
      </c>
      <c r="L92" s="590"/>
      <c r="M92" s="591"/>
      <c r="N92" s="327" t="str">
        <f>MID("一二三四五六日",WEEKDAY($H$1,2),1)</f>
        <v>一</v>
      </c>
      <c r="O92" s="327" t="str">
        <f t="shared" ref="O92:AF92" si="43">MID("一二三四五六日",WEEKDAY($H$1+(COLUMN(O91)-COLUMN($N$2)),2),1)</f>
        <v>二</v>
      </c>
      <c r="P92" s="327" t="str">
        <f t="shared" si="43"/>
        <v>三</v>
      </c>
      <c r="Q92" s="327" t="str">
        <f t="shared" si="43"/>
        <v>四</v>
      </c>
      <c r="R92" s="327" t="str">
        <f t="shared" si="43"/>
        <v>五</v>
      </c>
      <c r="S92" s="327" t="str">
        <f t="shared" si="43"/>
        <v>六</v>
      </c>
      <c r="T92" s="327" t="str">
        <f t="shared" si="43"/>
        <v>日</v>
      </c>
      <c r="U92" s="327" t="str">
        <f t="shared" si="43"/>
        <v>一</v>
      </c>
      <c r="V92" s="327" t="str">
        <f t="shared" si="43"/>
        <v>二</v>
      </c>
      <c r="W92" s="327" t="str">
        <f t="shared" si="43"/>
        <v>三</v>
      </c>
      <c r="X92" s="327" t="str">
        <f t="shared" si="43"/>
        <v>四</v>
      </c>
      <c r="Y92" s="327" t="str">
        <f t="shared" si="43"/>
        <v>五</v>
      </c>
      <c r="Z92" s="327" t="str">
        <f t="shared" si="43"/>
        <v>六</v>
      </c>
      <c r="AA92" s="327" t="str">
        <f t="shared" si="43"/>
        <v>日</v>
      </c>
      <c r="AB92" s="327" t="str">
        <f t="shared" si="43"/>
        <v>一</v>
      </c>
      <c r="AC92" s="327" t="str">
        <f t="shared" si="43"/>
        <v>二</v>
      </c>
      <c r="AD92" s="327" t="str">
        <f t="shared" si="43"/>
        <v>三</v>
      </c>
      <c r="AE92" s="327" t="str">
        <f t="shared" si="43"/>
        <v>四</v>
      </c>
      <c r="AF92" s="327" t="str">
        <f t="shared" si="43"/>
        <v>五</v>
      </c>
      <c r="AG92" s="327"/>
      <c r="AH92" s="327" t="str">
        <f t="shared" ref="AH92:AM92" si="44">MID("一二三四五六日",WEEKDAY($H$1+(COLUMN(AH91)-COLUMN($N$2)),2),1)</f>
        <v>日</v>
      </c>
      <c r="AI92" s="327" t="str">
        <f t="shared" si="44"/>
        <v>一</v>
      </c>
      <c r="AJ92" s="327" t="str">
        <f t="shared" si="44"/>
        <v>二</v>
      </c>
      <c r="AK92" s="327" t="str">
        <f t="shared" si="44"/>
        <v>三</v>
      </c>
      <c r="AL92" s="327" t="str">
        <f t="shared" si="44"/>
        <v>四</v>
      </c>
      <c r="AM92" s="327" t="str">
        <f t="shared" si="44"/>
        <v>五</v>
      </c>
      <c r="AN92" s="211"/>
    </row>
    <row r="93" spans="1:40">
      <c r="J93" s="342">
        <f t="shared" ref="J93:K100" si="45">SUMPRODUCT(($F$4:$F$91=K93)*(J$4:J$91))+J$101</f>
        <v>0</v>
      </c>
      <c r="K93" s="342">
        <f t="shared" si="45"/>
        <v>119.5</v>
      </c>
      <c r="L93" s="592" t="s">
        <v>59</v>
      </c>
      <c r="M93" s="592"/>
      <c r="N93" s="328">
        <f t="shared" ref="N93:W100" si="46">SUMPRODUCT(($F$4:$F$91=$L93)*(N$4:N$91))+N$101</f>
        <v>8</v>
      </c>
      <c r="O93" s="328">
        <f t="shared" si="46"/>
        <v>8</v>
      </c>
      <c r="P93" s="328">
        <f t="shared" si="46"/>
        <v>8</v>
      </c>
      <c r="Q93" s="328">
        <f t="shared" si="46"/>
        <v>8</v>
      </c>
      <c r="R93" s="328">
        <f t="shared" si="46"/>
        <v>8</v>
      </c>
      <c r="S93" s="328">
        <f t="shared" si="46"/>
        <v>8</v>
      </c>
      <c r="T93" s="328">
        <f t="shared" si="46"/>
        <v>0</v>
      </c>
      <c r="U93" s="328">
        <f t="shared" si="46"/>
        <v>0</v>
      </c>
      <c r="V93" s="328">
        <f t="shared" si="46"/>
        <v>0</v>
      </c>
      <c r="W93" s="328">
        <f t="shared" si="46"/>
        <v>0</v>
      </c>
      <c r="X93" s="328">
        <f t="shared" ref="X93:AF100" si="47">SUMPRODUCT(($F$4:$F$91=$L93)*(X$4:X$91))+X$101</f>
        <v>0</v>
      </c>
      <c r="Y93" s="328">
        <f t="shared" si="47"/>
        <v>0</v>
      </c>
      <c r="Z93" s="328">
        <f t="shared" si="47"/>
        <v>0</v>
      </c>
      <c r="AA93" s="328">
        <f t="shared" si="47"/>
        <v>0</v>
      </c>
      <c r="AB93" s="328">
        <f t="shared" si="47"/>
        <v>8</v>
      </c>
      <c r="AC93" s="328">
        <f t="shared" si="47"/>
        <v>8</v>
      </c>
      <c r="AD93" s="328">
        <f t="shared" si="47"/>
        <v>8</v>
      </c>
      <c r="AE93" s="328">
        <f t="shared" si="47"/>
        <v>8</v>
      </c>
      <c r="AF93" s="328">
        <f t="shared" si="47"/>
        <v>8</v>
      </c>
      <c r="AG93" s="328"/>
      <c r="AH93" s="328">
        <f t="shared" ref="AH93:AM100" si="48">SUMPRODUCT(($F$4:$F$91=$L93)*(AH$4:AH$91))+AH$101</f>
        <v>0</v>
      </c>
      <c r="AI93" s="328">
        <f t="shared" si="48"/>
        <v>8</v>
      </c>
      <c r="AJ93" s="328">
        <f t="shared" si="48"/>
        <v>8</v>
      </c>
      <c r="AK93" s="328">
        <f t="shared" si="48"/>
        <v>8</v>
      </c>
      <c r="AL93" s="328">
        <f t="shared" si="48"/>
        <v>8</v>
      </c>
      <c r="AM93" s="328">
        <f t="shared" si="48"/>
        <v>8</v>
      </c>
    </row>
    <row r="94" spans="1:40">
      <c r="J94" s="342">
        <f t="shared" si="45"/>
        <v>0</v>
      </c>
      <c r="K94" s="342">
        <f t="shared" si="45"/>
        <v>18.5</v>
      </c>
      <c r="L94" s="592" t="s">
        <v>206</v>
      </c>
      <c r="M94" s="592"/>
      <c r="N94" s="328">
        <f t="shared" si="46"/>
        <v>8</v>
      </c>
      <c r="O94" s="328">
        <f t="shared" si="46"/>
        <v>8</v>
      </c>
      <c r="P94" s="328">
        <f t="shared" si="46"/>
        <v>0.5</v>
      </c>
      <c r="Q94" s="328">
        <f t="shared" si="46"/>
        <v>0</v>
      </c>
      <c r="R94" s="328">
        <f t="shared" si="46"/>
        <v>0</v>
      </c>
      <c r="S94" s="328">
        <f t="shared" si="46"/>
        <v>0</v>
      </c>
      <c r="T94" s="328">
        <f t="shared" si="46"/>
        <v>0</v>
      </c>
      <c r="U94" s="328">
        <f t="shared" si="46"/>
        <v>0</v>
      </c>
      <c r="V94" s="328">
        <f t="shared" si="46"/>
        <v>0</v>
      </c>
      <c r="W94" s="328">
        <f t="shared" si="46"/>
        <v>0</v>
      </c>
      <c r="X94" s="328">
        <f t="shared" si="47"/>
        <v>0</v>
      </c>
      <c r="Y94" s="328">
        <f t="shared" si="47"/>
        <v>0</v>
      </c>
      <c r="Z94" s="328">
        <f t="shared" si="47"/>
        <v>0</v>
      </c>
      <c r="AA94" s="328">
        <f t="shared" si="47"/>
        <v>0</v>
      </c>
      <c r="AB94" s="328">
        <f t="shared" si="47"/>
        <v>2.5</v>
      </c>
      <c r="AC94" s="328">
        <f t="shared" si="47"/>
        <v>0</v>
      </c>
      <c r="AD94" s="328">
        <f t="shared" si="47"/>
        <v>0</v>
      </c>
      <c r="AE94" s="328">
        <f t="shared" si="47"/>
        <v>0</v>
      </c>
      <c r="AF94" s="328">
        <f t="shared" si="47"/>
        <v>0</v>
      </c>
      <c r="AG94" s="328"/>
      <c r="AH94" s="328">
        <f t="shared" si="48"/>
        <v>0</v>
      </c>
      <c r="AI94" s="328">
        <f t="shared" si="48"/>
        <v>0</v>
      </c>
      <c r="AJ94" s="328">
        <f t="shared" si="48"/>
        <v>0</v>
      </c>
      <c r="AK94" s="328">
        <f t="shared" si="48"/>
        <v>0</v>
      </c>
      <c r="AL94" s="328">
        <f t="shared" si="48"/>
        <v>0</v>
      </c>
      <c r="AM94" s="328">
        <f t="shared" si="48"/>
        <v>0</v>
      </c>
    </row>
    <row r="95" spans="1:40">
      <c r="G95" s="215"/>
      <c r="H95" s="215"/>
      <c r="J95" s="342">
        <f t="shared" si="45"/>
        <v>0</v>
      </c>
      <c r="K95" s="342">
        <f t="shared" si="45"/>
        <v>8</v>
      </c>
      <c r="L95" s="592" t="s">
        <v>285</v>
      </c>
      <c r="M95" s="592"/>
      <c r="N95" s="328">
        <f t="shared" si="46"/>
        <v>0</v>
      </c>
      <c r="O95" s="328">
        <f t="shared" si="46"/>
        <v>8</v>
      </c>
      <c r="P95" s="328">
        <f t="shared" si="46"/>
        <v>0.5</v>
      </c>
      <c r="Q95" s="328">
        <f t="shared" si="46"/>
        <v>0</v>
      </c>
      <c r="R95" s="328">
        <f t="shared" si="46"/>
        <v>0</v>
      </c>
      <c r="S95" s="328">
        <f t="shared" si="46"/>
        <v>0</v>
      </c>
      <c r="T95" s="328">
        <f t="shared" si="46"/>
        <v>0</v>
      </c>
      <c r="U95" s="328">
        <f t="shared" si="46"/>
        <v>0</v>
      </c>
      <c r="V95" s="328">
        <f t="shared" si="46"/>
        <v>0</v>
      </c>
      <c r="W95" s="328">
        <f t="shared" si="46"/>
        <v>0</v>
      </c>
      <c r="X95" s="328">
        <f t="shared" si="47"/>
        <v>0</v>
      </c>
      <c r="Y95" s="328">
        <f t="shared" si="47"/>
        <v>0</v>
      </c>
      <c r="Z95" s="328">
        <f t="shared" si="47"/>
        <v>0</v>
      </c>
      <c r="AA95" s="328">
        <f t="shared" si="47"/>
        <v>0</v>
      </c>
      <c r="AB95" s="328">
        <f t="shared" si="47"/>
        <v>0</v>
      </c>
      <c r="AC95" s="328">
        <f t="shared" si="47"/>
        <v>0</v>
      </c>
      <c r="AD95" s="328">
        <f t="shared" si="47"/>
        <v>0</v>
      </c>
      <c r="AE95" s="328">
        <f t="shared" si="47"/>
        <v>0</v>
      </c>
      <c r="AF95" s="328">
        <f t="shared" si="47"/>
        <v>0</v>
      </c>
      <c r="AG95" s="328"/>
      <c r="AH95" s="328">
        <f t="shared" si="48"/>
        <v>0</v>
      </c>
      <c r="AI95" s="328">
        <f t="shared" si="48"/>
        <v>0</v>
      </c>
      <c r="AJ95" s="328">
        <f t="shared" si="48"/>
        <v>0</v>
      </c>
      <c r="AK95" s="328">
        <f t="shared" si="48"/>
        <v>0</v>
      </c>
      <c r="AL95" s="328">
        <f t="shared" si="48"/>
        <v>0</v>
      </c>
      <c r="AM95" s="328">
        <f t="shared" si="48"/>
        <v>0</v>
      </c>
    </row>
    <row r="96" spans="1:40">
      <c r="G96" s="215"/>
      <c r="H96" s="215"/>
      <c r="J96" s="342">
        <f t="shared" si="45"/>
        <v>0</v>
      </c>
      <c r="K96" s="342">
        <f t="shared" si="45"/>
        <v>112.5</v>
      </c>
      <c r="L96" s="592" t="s">
        <v>30</v>
      </c>
      <c r="M96" s="592"/>
      <c r="N96" s="328">
        <f t="shared" si="46"/>
        <v>8</v>
      </c>
      <c r="O96" s="328">
        <f t="shared" si="46"/>
        <v>8</v>
      </c>
      <c r="P96" s="328">
        <f t="shared" si="46"/>
        <v>8</v>
      </c>
      <c r="Q96" s="328">
        <f t="shared" si="46"/>
        <v>8</v>
      </c>
      <c r="R96" s="328">
        <f t="shared" si="46"/>
        <v>8</v>
      </c>
      <c r="S96" s="328">
        <f t="shared" si="46"/>
        <v>8</v>
      </c>
      <c r="T96" s="328">
        <f t="shared" si="46"/>
        <v>0</v>
      </c>
      <c r="U96" s="328">
        <f t="shared" si="46"/>
        <v>0</v>
      </c>
      <c r="V96" s="328">
        <f t="shared" si="46"/>
        <v>0</v>
      </c>
      <c r="W96" s="328">
        <f t="shared" si="46"/>
        <v>0</v>
      </c>
      <c r="X96" s="328">
        <f t="shared" si="47"/>
        <v>0</v>
      </c>
      <c r="Y96" s="328">
        <f t="shared" si="47"/>
        <v>0</v>
      </c>
      <c r="Z96" s="328">
        <f t="shared" si="47"/>
        <v>0</v>
      </c>
      <c r="AA96" s="328">
        <f t="shared" si="47"/>
        <v>0</v>
      </c>
      <c r="AB96" s="328">
        <f t="shared" si="47"/>
        <v>8</v>
      </c>
      <c r="AC96" s="328">
        <f t="shared" si="47"/>
        <v>8</v>
      </c>
      <c r="AD96" s="328">
        <f t="shared" si="47"/>
        <v>8</v>
      </c>
      <c r="AE96" s="328">
        <f t="shared" si="47"/>
        <v>8</v>
      </c>
      <c r="AF96" s="328">
        <f t="shared" si="47"/>
        <v>8</v>
      </c>
      <c r="AG96" s="328"/>
      <c r="AH96" s="328">
        <f t="shared" si="48"/>
        <v>0</v>
      </c>
      <c r="AI96" s="328">
        <f t="shared" si="48"/>
        <v>8</v>
      </c>
      <c r="AJ96" s="328">
        <f t="shared" si="48"/>
        <v>8</v>
      </c>
      <c r="AK96" s="328">
        <f t="shared" si="48"/>
        <v>8</v>
      </c>
      <c r="AL96" s="328">
        <f t="shared" si="48"/>
        <v>8</v>
      </c>
      <c r="AM96" s="328">
        <f t="shared" si="48"/>
        <v>8</v>
      </c>
    </row>
    <row r="97" spans="7:40">
      <c r="G97" s="215"/>
      <c r="H97" s="215"/>
      <c r="J97" s="342">
        <f t="shared" si="45"/>
        <v>0</v>
      </c>
      <c r="K97" s="342">
        <f t="shared" si="45"/>
        <v>120</v>
      </c>
      <c r="L97" s="592" t="s">
        <v>233</v>
      </c>
      <c r="M97" s="592"/>
      <c r="N97" s="328">
        <f t="shared" si="46"/>
        <v>8</v>
      </c>
      <c r="O97" s="328">
        <f t="shared" si="46"/>
        <v>8</v>
      </c>
      <c r="P97" s="328">
        <f t="shared" si="46"/>
        <v>0.5</v>
      </c>
      <c r="Q97" s="328">
        <f t="shared" si="46"/>
        <v>8</v>
      </c>
      <c r="R97" s="328">
        <f t="shared" si="46"/>
        <v>8</v>
      </c>
      <c r="S97" s="328">
        <f t="shared" si="46"/>
        <v>8</v>
      </c>
      <c r="T97" s="328">
        <f t="shared" si="46"/>
        <v>0</v>
      </c>
      <c r="U97" s="328">
        <f t="shared" si="46"/>
        <v>0</v>
      </c>
      <c r="V97" s="328">
        <f t="shared" si="46"/>
        <v>0</v>
      </c>
      <c r="W97" s="328">
        <f t="shared" si="46"/>
        <v>0</v>
      </c>
      <c r="X97" s="328">
        <f t="shared" si="47"/>
        <v>0</v>
      </c>
      <c r="Y97" s="328">
        <f t="shared" si="47"/>
        <v>0</v>
      </c>
      <c r="Z97" s="328">
        <f t="shared" si="47"/>
        <v>0</v>
      </c>
      <c r="AA97" s="328">
        <f t="shared" si="47"/>
        <v>0</v>
      </c>
      <c r="AB97" s="328">
        <f t="shared" si="47"/>
        <v>8</v>
      </c>
      <c r="AC97" s="328">
        <f t="shared" si="47"/>
        <v>8</v>
      </c>
      <c r="AD97" s="328">
        <f t="shared" si="47"/>
        <v>8</v>
      </c>
      <c r="AE97" s="328">
        <f t="shared" si="47"/>
        <v>8</v>
      </c>
      <c r="AF97" s="328">
        <f t="shared" si="47"/>
        <v>8</v>
      </c>
      <c r="AG97" s="328"/>
      <c r="AH97" s="328">
        <f t="shared" si="48"/>
        <v>0</v>
      </c>
      <c r="AI97" s="328">
        <f t="shared" si="48"/>
        <v>8</v>
      </c>
      <c r="AJ97" s="328">
        <f t="shared" si="48"/>
        <v>8</v>
      </c>
      <c r="AK97" s="328">
        <f t="shared" si="48"/>
        <v>8</v>
      </c>
      <c r="AL97" s="328">
        <f t="shared" si="48"/>
        <v>8</v>
      </c>
      <c r="AM97" s="328">
        <f t="shared" si="48"/>
        <v>8</v>
      </c>
    </row>
    <row r="98" spans="7:40">
      <c r="G98" s="215"/>
      <c r="H98" s="215"/>
      <c r="J98" s="342">
        <f t="shared" si="45"/>
        <v>0</v>
      </c>
      <c r="K98" s="342">
        <f t="shared" si="45"/>
        <v>55.5</v>
      </c>
      <c r="L98" s="592" t="s">
        <v>1182</v>
      </c>
      <c r="M98" s="592"/>
      <c r="N98" s="328">
        <f t="shared" si="46"/>
        <v>8</v>
      </c>
      <c r="O98" s="328">
        <f t="shared" si="46"/>
        <v>8</v>
      </c>
      <c r="P98" s="328">
        <f t="shared" si="46"/>
        <v>8</v>
      </c>
      <c r="Q98" s="328">
        <f t="shared" si="46"/>
        <v>8</v>
      </c>
      <c r="R98" s="328">
        <f t="shared" si="46"/>
        <v>8</v>
      </c>
      <c r="S98" s="328">
        <f t="shared" si="46"/>
        <v>8</v>
      </c>
      <c r="T98" s="328">
        <f t="shared" si="46"/>
        <v>0</v>
      </c>
      <c r="U98" s="328">
        <f t="shared" si="46"/>
        <v>0</v>
      </c>
      <c r="V98" s="328">
        <f t="shared" si="46"/>
        <v>0</v>
      </c>
      <c r="W98" s="328">
        <f t="shared" si="46"/>
        <v>0</v>
      </c>
      <c r="X98" s="328">
        <f t="shared" si="47"/>
        <v>0</v>
      </c>
      <c r="Y98" s="328">
        <f t="shared" si="47"/>
        <v>0</v>
      </c>
      <c r="Z98" s="328">
        <f t="shared" si="47"/>
        <v>0</v>
      </c>
      <c r="AA98" s="328">
        <f t="shared" si="47"/>
        <v>0</v>
      </c>
      <c r="AB98" s="328">
        <f t="shared" si="47"/>
        <v>8</v>
      </c>
      <c r="AC98" s="328">
        <f t="shared" si="47"/>
        <v>0</v>
      </c>
      <c r="AD98" s="328">
        <f t="shared" si="47"/>
        <v>0</v>
      </c>
      <c r="AE98" s="328">
        <f t="shared" si="47"/>
        <v>0</v>
      </c>
      <c r="AF98" s="328">
        <f t="shared" si="47"/>
        <v>0</v>
      </c>
      <c r="AG98" s="328"/>
      <c r="AH98" s="328">
        <f t="shared" si="48"/>
        <v>0</v>
      </c>
      <c r="AI98" s="328">
        <f t="shared" si="48"/>
        <v>0</v>
      </c>
      <c r="AJ98" s="328">
        <f t="shared" si="48"/>
        <v>0</v>
      </c>
      <c r="AK98" s="328">
        <f t="shared" si="48"/>
        <v>0</v>
      </c>
      <c r="AL98" s="328">
        <f t="shared" si="48"/>
        <v>0</v>
      </c>
      <c r="AM98" s="328">
        <f t="shared" si="48"/>
        <v>0</v>
      </c>
    </row>
    <row r="99" spans="7:40">
      <c r="G99" s="215"/>
      <c r="H99" s="215"/>
      <c r="J99" s="342">
        <f t="shared" si="45"/>
        <v>0</v>
      </c>
      <c r="K99" s="342">
        <f t="shared" si="45"/>
        <v>123.5</v>
      </c>
      <c r="L99" s="592" t="s">
        <v>77</v>
      </c>
      <c r="M99" s="592"/>
      <c r="N99" s="328">
        <f t="shared" si="46"/>
        <v>8</v>
      </c>
      <c r="O99" s="328">
        <f t="shared" si="46"/>
        <v>8</v>
      </c>
      <c r="P99" s="328">
        <f t="shared" si="46"/>
        <v>8</v>
      </c>
      <c r="Q99" s="328">
        <f t="shared" si="46"/>
        <v>8</v>
      </c>
      <c r="R99" s="328">
        <f t="shared" si="46"/>
        <v>8</v>
      </c>
      <c r="S99" s="328">
        <f t="shared" si="46"/>
        <v>8</v>
      </c>
      <c r="T99" s="328">
        <f t="shared" si="46"/>
        <v>0</v>
      </c>
      <c r="U99" s="328">
        <f t="shared" si="46"/>
        <v>0</v>
      </c>
      <c r="V99" s="328">
        <f t="shared" si="46"/>
        <v>0</v>
      </c>
      <c r="W99" s="328">
        <f t="shared" si="46"/>
        <v>0</v>
      </c>
      <c r="X99" s="328">
        <f t="shared" si="47"/>
        <v>0</v>
      </c>
      <c r="Y99" s="328">
        <f t="shared" si="47"/>
        <v>0</v>
      </c>
      <c r="Z99" s="328">
        <f t="shared" si="47"/>
        <v>0</v>
      </c>
      <c r="AA99" s="328">
        <f t="shared" si="47"/>
        <v>0</v>
      </c>
      <c r="AB99" s="328">
        <f t="shared" si="47"/>
        <v>8</v>
      </c>
      <c r="AC99" s="328">
        <f t="shared" si="47"/>
        <v>8</v>
      </c>
      <c r="AD99" s="328">
        <f t="shared" si="47"/>
        <v>8</v>
      </c>
      <c r="AE99" s="328">
        <f t="shared" si="47"/>
        <v>8</v>
      </c>
      <c r="AF99" s="328">
        <f t="shared" si="47"/>
        <v>8</v>
      </c>
      <c r="AG99" s="328"/>
      <c r="AH99" s="328">
        <f t="shared" si="48"/>
        <v>12</v>
      </c>
      <c r="AI99" s="328">
        <f t="shared" si="48"/>
        <v>8</v>
      </c>
      <c r="AJ99" s="328">
        <f t="shared" si="48"/>
        <v>8</v>
      </c>
      <c r="AK99" s="328">
        <f t="shared" si="48"/>
        <v>8</v>
      </c>
      <c r="AL99" s="328">
        <f t="shared" si="48"/>
        <v>8</v>
      </c>
      <c r="AM99" s="328">
        <f t="shared" si="48"/>
        <v>6</v>
      </c>
    </row>
    <row r="100" spans="7:40">
      <c r="G100" s="215"/>
      <c r="H100" s="215"/>
      <c r="J100" s="342">
        <f t="shared" si="45"/>
        <v>0</v>
      </c>
      <c r="K100" s="342">
        <f t="shared" si="45"/>
        <v>127.5</v>
      </c>
      <c r="L100" s="602" t="s">
        <v>1169</v>
      </c>
      <c r="M100" s="603"/>
      <c r="N100" s="328">
        <f t="shared" si="46"/>
        <v>8</v>
      </c>
      <c r="O100" s="328">
        <f t="shared" si="46"/>
        <v>8</v>
      </c>
      <c r="P100" s="328">
        <f t="shared" si="46"/>
        <v>8</v>
      </c>
      <c r="Q100" s="328">
        <f t="shared" si="46"/>
        <v>8</v>
      </c>
      <c r="R100" s="328">
        <f t="shared" si="46"/>
        <v>8</v>
      </c>
      <c r="S100" s="328">
        <f t="shared" si="46"/>
        <v>8</v>
      </c>
      <c r="T100" s="328">
        <f t="shared" si="46"/>
        <v>0</v>
      </c>
      <c r="U100" s="328">
        <f t="shared" si="46"/>
        <v>0</v>
      </c>
      <c r="V100" s="328">
        <f t="shared" si="46"/>
        <v>0</v>
      </c>
      <c r="W100" s="328">
        <f t="shared" si="46"/>
        <v>0</v>
      </c>
      <c r="X100" s="328">
        <f t="shared" si="47"/>
        <v>0</v>
      </c>
      <c r="Y100" s="328">
        <f t="shared" si="47"/>
        <v>0</v>
      </c>
      <c r="Z100" s="328">
        <f t="shared" si="47"/>
        <v>0</v>
      </c>
      <c r="AA100" s="328">
        <f t="shared" si="47"/>
        <v>0</v>
      </c>
      <c r="AB100" s="328">
        <f t="shared" si="47"/>
        <v>8</v>
      </c>
      <c r="AC100" s="328">
        <f t="shared" si="47"/>
        <v>8</v>
      </c>
      <c r="AD100" s="328">
        <f t="shared" si="47"/>
        <v>8</v>
      </c>
      <c r="AE100" s="328">
        <f t="shared" si="47"/>
        <v>8</v>
      </c>
      <c r="AF100" s="328">
        <f t="shared" si="47"/>
        <v>8</v>
      </c>
      <c r="AG100" s="328"/>
      <c r="AH100" s="328">
        <f t="shared" si="48"/>
        <v>0</v>
      </c>
      <c r="AI100" s="328">
        <f t="shared" si="48"/>
        <v>8</v>
      </c>
      <c r="AJ100" s="328">
        <f t="shared" si="48"/>
        <v>8</v>
      </c>
      <c r="AK100" s="328">
        <f t="shared" si="48"/>
        <v>8</v>
      </c>
      <c r="AL100" s="328">
        <f t="shared" si="48"/>
        <v>8</v>
      </c>
      <c r="AM100" s="328">
        <f t="shared" si="48"/>
        <v>8</v>
      </c>
    </row>
    <row r="101" spans="7:40">
      <c r="G101" s="215"/>
      <c r="H101" s="215"/>
      <c r="J101" s="342">
        <f>SUMPRODUCT(($F$4:$F$91=K101)*(J$4:J$91))</f>
        <v>0</v>
      </c>
      <c r="K101" s="342">
        <f>SUMPRODUCT(($F$4:$F$91=L101)*(K$4:K$91))</f>
        <v>8</v>
      </c>
      <c r="L101" s="592" t="s">
        <v>82</v>
      </c>
      <c r="M101" s="592"/>
      <c r="N101" s="328">
        <f t="shared" ref="N101:AF101" si="49">SUMPRODUCT(($F$4:$F$91=$L101)*(N$4:N$91))</f>
        <v>0</v>
      </c>
      <c r="O101" s="328">
        <f t="shared" si="49"/>
        <v>8</v>
      </c>
      <c r="P101" s="328">
        <f t="shared" si="49"/>
        <v>0.5</v>
      </c>
      <c r="Q101" s="328">
        <f t="shared" si="49"/>
        <v>0</v>
      </c>
      <c r="R101" s="328">
        <f t="shared" si="49"/>
        <v>0</v>
      </c>
      <c r="S101" s="328">
        <f t="shared" si="49"/>
        <v>0</v>
      </c>
      <c r="T101" s="328">
        <f t="shared" si="49"/>
        <v>0</v>
      </c>
      <c r="U101" s="328">
        <f t="shared" si="49"/>
        <v>0</v>
      </c>
      <c r="V101" s="328">
        <f t="shared" si="49"/>
        <v>0</v>
      </c>
      <c r="W101" s="328">
        <f t="shared" si="49"/>
        <v>0</v>
      </c>
      <c r="X101" s="328">
        <f t="shared" si="49"/>
        <v>0</v>
      </c>
      <c r="Y101" s="328">
        <f t="shared" si="49"/>
        <v>0</v>
      </c>
      <c r="Z101" s="328">
        <f t="shared" si="49"/>
        <v>0</v>
      </c>
      <c r="AA101" s="328">
        <f t="shared" si="49"/>
        <v>0</v>
      </c>
      <c r="AB101" s="328">
        <f t="shared" si="49"/>
        <v>0</v>
      </c>
      <c r="AC101" s="328">
        <f t="shared" si="49"/>
        <v>0</v>
      </c>
      <c r="AD101" s="328">
        <f t="shared" si="49"/>
        <v>0</v>
      </c>
      <c r="AE101" s="328">
        <f t="shared" si="49"/>
        <v>0</v>
      </c>
      <c r="AF101" s="328">
        <f t="shared" si="49"/>
        <v>0</v>
      </c>
      <c r="AG101" s="328"/>
      <c r="AH101" s="328">
        <f t="shared" ref="AH101:AM101" si="50">SUMPRODUCT(($F$4:$F$91=$L101)*(AH$4:AH$91))</f>
        <v>0</v>
      </c>
      <c r="AI101" s="328">
        <f t="shared" si="50"/>
        <v>0</v>
      </c>
      <c r="AJ101" s="328">
        <f t="shared" si="50"/>
        <v>0</v>
      </c>
      <c r="AK101" s="328">
        <f t="shared" si="50"/>
        <v>0</v>
      </c>
      <c r="AL101" s="328">
        <f t="shared" si="50"/>
        <v>0</v>
      </c>
      <c r="AM101" s="328">
        <f t="shared" si="50"/>
        <v>0</v>
      </c>
    </row>
    <row r="102" spans="7:40">
      <c r="G102" s="215"/>
      <c r="H102" s="215"/>
      <c r="L102" s="601" t="s">
        <v>1211</v>
      </c>
      <c r="M102" s="216" t="s">
        <v>1179</v>
      </c>
      <c r="N102" s="328"/>
      <c r="O102" s="328">
        <v>2.5</v>
      </c>
      <c r="P102" s="328">
        <v>8</v>
      </c>
      <c r="Q102" s="328"/>
      <c r="R102" s="328"/>
      <c r="S102" s="328"/>
      <c r="T102" s="328"/>
      <c r="U102" s="328"/>
      <c r="V102" s="328"/>
      <c r="W102" s="328"/>
      <c r="X102" s="328"/>
      <c r="Y102" s="328"/>
      <c r="Z102" s="328"/>
      <c r="AA102" s="328"/>
      <c r="AB102" s="328"/>
      <c r="AC102" s="328"/>
      <c r="AD102" s="328"/>
      <c r="AE102" s="328"/>
      <c r="AF102" s="328"/>
      <c r="AG102" s="328"/>
      <c r="AH102" s="328"/>
      <c r="AI102" s="328"/>
      <c r="AJ102" s="328"/>
      <c r="AK102" s="328"/>
      <c r="AL102" s="328"/>
      <c r="AM102" s="328"/>
      <c r="AN102" s="195" t="s">
        <v>1207</v>
      </c>
    </row>
    <row r="103" spans="7:40">
      <c r="G103" s="215"/>
      <c r="H103" s="215"/>
      <c r="L103" s="601"/>
      <c r="M103" s="216" t="s">
        <v>1205</v>
      </c>
      <c r="N103" s="328"/>
      <c r="O103" s="328"/>
      <c r="P103" s="328"/>
      <c r="Q103" s="328"/>
      <c r="R103" s="328"/>
      <c r="S103" s="328"/>
      <c r="T103" s="328"/>
      <c r="U103" s="328"/>
      <c r="V103" s="328"/>
      <c r="W103" s="328"/>
      <c r="X103" s="328"/>
      <c r="Y103" s="328"/>
      <c r="Z103" s="328"/>
      <c r="AA103" s="328"/>
      <c r="AB103" s="328"/>
      <c r="AC103" s="328">
        <v>8</v>
      </c>
      <c r="AD103" s="328">
        <v>8</v>
      </c>
      <c r="AE103" s="328">
        <v>8</v>
      </c>
      <c r="AF103" s="328">
        <v>8</v>
      </c>
      <c r="AG103" s="328"/>
      <c r="AH103" s="328"/>
      <c r="AI103" s="328">
        <v>8</v>
      </c>
      <c r="AJ103" s="328">
        <v>8</v>
      </c>
      <c r="AK103" s="328">
        <v>8</v>
      </c>
      <c r="AL103" s="328">
        <v>8</v>
      </c>
      <c r="AM103" s="328">
        <v>8</v>
      </c>
      <c r="AN103" s="195" t="s">
        <v>1206</v>
      </c>
    </row>
    <row r="104" spans="7:40">
      <c r="G104" s="215"/>
      <c r="H104" s="215"/>
      <c r="L104" s="601"/>
      <c r="M104" s="216"/>
      <c r="N104" s="328"/>
      <c r="O104" s="328"/>
      <c r="P104" s="328"/>
      <c r="Q104" s="328"/>
      <c r="R104" s="328"/>
      <c r="S104" s="328"/>
      <c r="T104" s="328"/>
      <c r="U104" s="328"/>
      <c r="V104" s="328"/>
      <c r="W104" s="328"/>
      <c r="X104" s="328"/>
      <c r="Y104" s="328"/>
      <c r="Z104" s="328"/>
      <c r="AA104" s="328"/>
      <c r="AB104" s="328"/>
      <c r="AC104" s="328"/>
      <c r="AD104" s="328"/>
      <c r="AE104" s="328"/>
      <c r="AF104" s="328"/>
      <c r="AG104" s="328"/>
      <c r="AH104" s="328"/>
      <c r="AI104" s="328"/>
      <c r="AJ104" s="328"/>
      <c r="AK104" s="328"/>
      <c r="AL104" s="328"/>
      <c r="AM104" s="328"/>
    </row>
    <row r="105" spans="7:40">
      <c r="L105" s="601"/>
      <c r="M105" s="216"/>
      <c r="N105" s="328"/>
      <c r="O105" s="328"/>
      <c r="P105" s="328"/>
      <c r="Q105" s="328"/>
      <c r="R105" s="328"/>
      <c r="S105" s="328"/>
      <c r="T105" s="328"/>
      <c r="U105" s="328"/>
      <c r="V105" s="328"/>
      <c r="W105" s="328"/>
      <c r="X105" s="328"/>
      <c r="Y105" s="328"/>
      <c r="Z105" s="328"/>
      <c r="AA105" s="328"/>
      <c r="AB105" s="328"/>
      <c r="AC105" s="328"/>
      <c r="AD105" s="328"/>
      <c r="AE105" s="328"/>
      <c r="AF105" s="328"/>
      <c r="AG105" s="328"/>
      <c r="AH105" s="328"/>
      <c r="AI105" s="328"/>
      <c r="AJ105" s="328"/>
      <c r="AK105" s="328"/>
      <c r="AL105" s="328"/>
      <c r="AM105" s="328"/>
    </row>
    <row r="106" spans="7:40">
      <c r="L106" s="601"/>
      <c r="M106" s="216"/>
      <c r="N106" s="328"/>
      <c r="O106" s="328"/>
      <c r="P106" s="328"/>
      <c r="Q106" s="328"/>
      <c r="R106" s="328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28"/>
      <c r="AC106" s="328"/>
      <c r="AD106" s="328"/>
      <c r="AE106" s="328"/>
      <c r="AF106" s="328"/>
      <c r="AG106" s="328"/>
      <c r="AH106" s="328"/>
      <c r="AI106" s="328"/>
      <c r="AJ106" s="328"/>
      <c r="AK106" s="328"/>
      <c r="AL106" s="328"/>
      <c r="AM106" s="328"/>
    </row>
    <row r="107" spans="7:40">
      <c r="L107" s="601"/>
      <c r="M107" s="216"/>
      <c r="N107" s="328"/>
      <c r="O107" s="328"/>
      <c r="P107" s="328"/>
      <c r="Q107" s="328"/>
      <c r="R107" s="328"/>
      <c r="S107" s="328"/>
      <c r="T107" s="328"/>
      <c r="U107" s="328"/>
      <c r="V107" s="328"/>
      <c r="W107" s="328"/>
      <c r="X107" s="328"/>
      <c r="Y107" s="328"/>
      <c r="Z107" s="328"/>
      <c r="AA107" s="328"/>
      <c r="AB107" s="328"/>
      <c r="AC107" s="328"/>
      <c r="AD107" s="328"/>
      <c r="AE107" s="328"/>
      <c r="AF107" s="328"/>
      <c r="AG107" s="328"/>
      <c r="AH107" s="328"/>
      <c r="AI107" s="328"/>
      <c r="AJ107" s="328"/>
      <c r="AK107" s="328"/>
      <c r="AL107" s="328"/>
      <c r="AM107" s="328"/>
    </row>
    <row r="108" spans="7:40"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</row>
    <row r="109" spans="7:40">
      <c r="P109" s="330"/>
      <c r="Q109" s="330"/>
      <c r="R109" s="330"/>
      <c r="S109" s="330"/>
      <c r="T109" s="330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  <c r="AE109" s="330"/>
      <c r="AF109" s="330"/>
      <c r="AG109" s="330"/>
      <c r="AH109" s="330"/>
      <c r="AI109" s="330"/>
      <c r="AJ109" s="330"/>
      <c r="AK109" s="330"/>
      <c r="AL109" s="330"/>
    </row>
    <row r="110" spans="7:40">
      <c r="P110" s="330"/>
      <c r="Q110" s="330"/>
      <c r="R110" s="330"/>
      <c r="S110" s="330"/>
      <c r="T110" s="330"/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  <c r="AE110" s="330"/>
      <c r="AF110" s="330"/>
      <c r="AG110" s="330"/>
      <c r="AH110" s="330"/>
      <c r="AI110" s="330"/>
      <c r="AJ110" s="330"/>
      <c r="AK110" s="330"/>
      <c r="AL110" s="330"/>
    </row>
    <row r="111" spans="7:40"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</row>
    <row r="112" spans="7:40"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</row>
    <row r="113" spans="1:50">
      <c r="N113" s="330"/>
      <c r="O113" s="330"/>
      <c r="P113" s="330"/>
      <c r="Q113" s="330"/>
      <c r="R113" s="330"/>
      <c r="S113" s="330"/>
      <c r="T113" s="330"/>
      <c r="U113" s="330"/>
      <c r="V113" s="330"/>
      <c r="W113" s="330"/>
      <c r="Y113" s="330"/>
      <c r="Z113" s="330"/>
      <c r="AA113" s="330"/>
      <c r="AB113" s="330"/>
      <c r="AC113" s="330"/>
      <c r="AD113" s="330"/>
    </row>
    <row r="114" spans="1:50">
      <c r="N114" s="330"/>
      <c r="O114" s="330"/>
      <c r="P114" s="330"/>
      <c r="Q114" s="330"/>
      <c r="R114" s="330"/>
      <c r="S114" s="330"/>
      <c r="T114" s="330"/>
      <c r="U114" s="330"/>
      <c r="V114" s="330"/>
      <c r="W114" s="330"/>
      <c r="Y114" s="330"/>
      <c r="Z114" s="330"/>
      <c r="AA114" s="330"/>
      <c r="AB114" s="330"/>
      <c r="AC114" s="330"/>
      <c r="AD114" s="330"/>
    </row>
    <row r="115" spans="1:50">
      <c r="N115" s="330"/>
      <c r="O115" s="330"/>
      <c r="P115" s="330"/>
      <c r="Q115" s="330"/>
      <c r="R115" s="330"/>
      <c r="S115" s="330"/>
      <c r="T115" s="330"/>
      <c r="U115" s="330"/>
      <c r="V115" s="330"/>
      <c r="W115" s="330"/>
      <c r="Y115" s="330"/>
      <c r="Z115" s="330"/>
      <c r="AA115" s="330"/>
      <c r="AB115" s="330"/>
      <c r="AC115" s="330"/>
      <c r="AD115" s="330"/>
    </row>
    <row r="116" spans="1:50" s="213" customFormat="1">
      <c r="A116" s="195"/>
      <c r="B116" s="195"/>
      <c r="D116" s="195"/>
      <c r="E116" s="214"/>
      <c r="G116" s="195"/>
      <c r="H116" s="195"/>
      <c r="I116" s="195"/>
      <c r="J116" s="330"/>
      <c r="K116" s="330"/>
      <c r="L116" s="195"/>
      <c r="M116" s="195"/>
      <c r="N116" s="330"/>
      <c r="O116" s="330"/>
      <c r="P116" s="330"/>
      <c r="Q116" s="330"/>
      <c r="R116" s="330"/>
      <c r="S116" s="330"/>
      <c r="T116" s="330"/>
      <c r="U116" s="330"/>
      <c r="V116" s="330"/>
      <c r="W116" s="330"/>
      <c r="X116" s="335"/>
      <c r="Y116" s="330"/>
      <c r="Z116" s="330"/>
      <c r="AA116" s="330"/>
      <c r="AB116" s="330"/>
      <c r="AC116" s="330"/>
      <c r="AD116" s="330"/>
      <c r="AE116" s="335"/>
      <c r="AF116" s="335"/>
      <c r="AG116" s="335"/>
      <c r="AH116" s="335"/>
      <c r="AI116" s="335"/>
      <c r="AJ116" s="335"/>
      <c r="AK116" s="335"/>
      <c r="AL116" s="335"/>
      <c r="AM116" s="33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</row>
    <row r="117" spans="1:50">
      <c r="N117" s="330"/>
      <c r="O117" s="330"/>
      <c r="P117" s="330"/>
      <c r="Q117" s="330"/>
      <c r="R117" s="330"/>
      <c r="S117" s="330"/>
      <c r="T117" s="330"/>
      <c r="U117" s="330"/>
      <c r="V117" s="330"/>
      <c r="W117" s="330"/>
      <c r="Y117" s="330"/>
      <c r="Z117" s="330"/>
      <c r="AA117" s="330"/>
      <c r="AB117" s="330"/>
      <c r="AC117" s="330"/>
      <c r="AD117" s="330"/>
    </row>
    <row r="118" spans="1:50">
      <c r="N118" s="330"/>
      <c r="O118" s="330"/>
      <c r="P118" s="330"/>
      <c r="Q118" s="330"/>
      <c r="R118" s="330"/>
      <c r="S118" s="330"/>
      <c r="T118" s="330"/>
      <c r="U118" s="330"/>
      <c r="V118" s="330"/>
      <c r="W118" s="330"/>
      <c r="Y118" s="330"/>
      <c r="Z118" s="330"/>
      <c r="AA118" s="330"/>
      <c r="AB118" s="330"/>
      <c r="AC118" s="330"/>
      <c r="AD118" s="330"/>
    </row>
    <row r="119" spans="1:50">
      <c r="N119" s="330"/>
      <c r="O119" s="330"/>
      <c r="P119" s="330"/>
      <c r="Q119" s="330"/>
      <c r="R119" s="330"/>
      <c r="S119" s="330"/>
      <c r="T119" s="330"/>
      <c r="U119" s="330"/>
      <c r="V119" s="330"/>
      <c r="W119" s="330"/>
      <c r="Y119" s="330"/>
      <c r="Z119" s="330"/>
      <c r="AA119" s="330"/>
      <c r="AB119" s="330"/>
      <c r="AC119" s="330"/>
      <c r="AD119" s="330"/>
    </row>
    <row r="120" spans="1:50">
      <c r="N120" s="330"/>
      <c r="O120" s="330"/>
      <c r="P120" s="330"/>
      <c r="Q120" s="330"/>
      <c r="R120" s="330"/>
      <c r="S120" s="330"/>
      <c r="T120" s="330"/>
      <c r="U120" s="330"/>
      <c r="V120" s="330"/>
      <c r="W120" s="330"/>
      <c r="Y120" s="330"/>
      <c r="Z120" s="330"/>
      <c r="AA120" s="330"/>
      <c r="AB120" s="330"/>
      <c r="AC120" s="330"/>
      <c r="AD120" s="330"/>
    </row>
    <row r="121" spans="1:50">
      <c r="N121" s="330"/>
      <c r="O121" s="330"/>
      <c r="P121" s="330"/>
      <c r="Q121" s="330"/>
      <c r="R121" s="330"/>
      <c r="S121" s="330"/>
      <c r="T121" s="330"/>
      <c r="U121" s="330"/>
      <c r="V121" s="330"/>
      <c r="W121" s="330"/>
      <c r="Y121" s="330"/>
      <c r="Z121" s="330"/>
      <c r="AA121" s="330"/>
      <c r="AB121" s="330"/>
      <c r="AC121" s="330"/>
      <c r="AD121" s="330"/>
    </row>
    <row r="122" spans="1:50">
      <c r="N122" s="330"/>
      <c r="O122" s="330"/>
      <c r="P122" s="330"/>
      <c r="Q122" s="330"/>
      <c r="R122" s="330"/>
      <c r="S122" s="330"/>
      <c r="T122" s="330"/>
      <c r="U122" s="330"/>
      <c r="V122" s="330"/>
      <c r="W122" s="330"/>
      <c r="Y122" s="330"/>
      <c r="Z122" s="330"/>
      <c r="AA122" s="330"/>
      <c r="AB122" s="330"/>
      <c r="AC122" s="330"/>
      <c r="AD122" s="330"/>
    </row>
    <row r="123" spans="1:50">
      <c r="N123" s="330"/>
      <c r="O123" s="330"/>
      <c r="P123" s="330"/>
      <c r="Q123" s="330"/>
      <c r="R123" s="330"/>
      <c r="S123" s="330"/>
      <c r="T123" s="330"/>
      <c r="U123" s="330"/>
      <c r="V123" s="330"/>
      <c r="W123" s="330"/>
      <c r="Y123" s="330"/>
      <c r="Z123" s="330"/>
      <c r="AA123" s="330"/>
      <c r="AB123" s="330"/>
      <c r="AC123" s="330"/>
      <c r="AD123" s="330"/>
    </row>
    <row r="124" spans="1:50">
      <c r="N124" s="330"/>
      <c r="O124" s="330"/>
      <c r="P124" s="330"/>
      <c r="Q124" s="330"/>
      <c r="R124" s="330"/>
      <c r="S124" s="330"/>
      <c r="T124" s="330"/>
      <c r="U124" s="330"/>
      <c r="V124" s="330"/>
      <c r="W124" s="330"/>
      <c r="Y124" s="330"/>
      <c r="Z124" s="330"/>
      <c r="AA124" s="330"/>
      <c r="AB124" s="330"/>
      <c r="AC124" s="330"/>
      <c r="AD124" s="330"/>
    </row>
    <row r="125" spans="1:50">
      <c r="N125" s="330"/>
      <c r="O125" s="330"/>
      <c r="P125" s="330"/>
      <c r="Q125" s="330"/>
      <c r="R125" s="330"/>
      <c r="S125" s="330"/>
      <c r="T125" s="330"/>
      <c r="U125" s="330"/>
      <c r="V125" s="330"/>
      <c r="Y125" s="330"/>
      <c r="Z125" s="330"/>
      <c r="AA125" s="330"/>
      <c r="AB125" s="330"/>
      <c r="AC125" s="330"/>
    </row>
    <row r="126" spans="1:50">
      <c r="N126" s="330"/>
      <c r="O126" s="330"/>
      <c r="P126" s="330"/>
      <c r="Q126" s="330"/>
      <c r="R126" s="330"/>
      <c r="S126" s="330"/>
      <c r="T126" s="330"/>
      <c r="U126" s="330"/>
      <c r="V126" s="330"/>
      <c r="Y126" s="330"/>
      <c r="Z126" s="330"/>
      <c r="AA126" s="330"/>
      <c r="AB126" s="330"/>
      <c r="AC126" s="330"/>
    </row>
    <row r="127" spans="1:50">
      <c r="N127" s="330"/>
      <c r="O127" s="330"/>
      <c r="P127" s="330"/>
      <c r="Q127" s="330"/>
      <c r="R127" s="330"/>
      <c r="S127" s="330"/>
      <c r="T127" s="330"/>
      <c r="U127" s="330"/>
      <c r="V127" s="330"/>
      <c r="Y127" s="330"/>
      <c r="Z127" s="330"/>
      <c r="AA127" s="330"/>
      <c r="AB127" s="330"/>
      <c r="AC127" s="330"/>
    </row>
    <row r="128" spans="1:50">
      <c r="N128" s="330"/>
      <c r="O128" s="330"/>
      <c r="P128" s="330"/>
      <c r="Q128" s="330"/>
      <c r="R128" s="330"/>
      <c r="S128" s="330"/>
      <c r="T128" s="330"/>
      <c r="U128" s="330"/>
      <c r="V128" s="330"/>
      <c r="Y128" s="330"/>
      <c r="Z128" s="330"/>
      <c r="AA128" s="330"/>
      <c r="AB128" s="330"/>
      <c r="AC128" s="330"/>
    </row>
    <row r="129" spans="14:29">
      <c r="N129" s="330"/>
      <c r="O129" s="330"/>
      <c r="P129" s="330"/>
      <c r="Q129" s="330"/>
      <c r="R129" s="330"/>
      <c r="S129" s="330"/>
      <c r="T129" s="330"/>
      <c r="U129" s="330"/>
      <c r="V129" s="330"/>
      <c r="Y129" s="330"/>
      <c r="Z129" s="330"/>
      <c r="AA129" s="330"/>
      <c r="AB129" s="330"/>
      <c r="AC129" s="330"/>
    </row>
    <row r="130" spans="14:29">
      <c r="N130" s="330"/>
      <c r="O130" s="330"/>
      <c r="P130" s="330"/>
      <c r="Q130" s="330"/>
      <c r="R130" s="330"/>
      <c r="S130" s="330"/>
      <c r="T130" s="330"/>
      <c r="U130" s="330"/>
      <c r="V130" s="330"/>
      <c r="Y130" s="330"/>
      <c r="Z130" s="330"/>
      <c r="AA130" s="330"/>
      <c r="AB130" s="330"/>
      <c r="AC130" s="330"/>
    </row>
    <row r="131" spans="14:29">
      <c r="N131" s="330"/>
      <c r="O131" s="330"/>
      <c r="P131" s="330"/>
      <c r="Q131" s="330"/>
      <c r="R131" s="330"/>
      <c r="S131" s="330"/>
      <c r="T131" s="330"/>
      <c r="U131" s="330"/>
      <c r="V131" s="330"/>
      <c r="Y131" s="330"/>
      <c r="Z131" s="330"/>
      <c r="AA131" s="330"/>
      <c r="AB131" s="330"/>
      <c r="AC131" s="330"/>
    </row>
    <row r="132" spans="14:29">
      <c r="N132" s="330"/>
      <c r="O132" s="330"/>
      <c r="P132" s="330"/>
      <c r="Q132" s="330"/>
      <c r="R132" s="330"/>
      <c r="S132" s="330"/>
      <c r="T132" s="330"/>
      <c r="U132" s="330"/>
      <c r="V132" s="330"/>
      <c r="Y132" s="330"/>
      <c r="Z132" s="330"/>
      <c r="AA132" s="330"/>
      <c r="AB132" s="330"/>
      <c r="AC132" s="330"/>
    </row>
    <row r="133" spans="14:29">
      <c r="N133" s="330"/>
      <c r="O133" s="330"/>
      <c r="P133" s="330"/>
      <c r="Q133" s="330"/>
      <c r="R133" s="330"/>
      <c r="S133" s="330"/>
      <c r="T133" s="330"/>
      <c r="U133" s="330"/>
      <c r="V133" s="330"/>
      <c r="Y133" s="330"/>
      <c r="Z133" s="330"/>
      <c r="AA133" s="330"/>
      <c r="AB133" s="330"/>
      <c r="AC133" s="330"/>
    </row>
    <row r="134" spans="14:29">
      <c r="N134" s="330"/>
      <c r="O134" s="330"/>
      <c r="P134" s="330"/>
      <c r="Q134" s="330"/>
      <c r="R134" s="330"/>
      <c r="S134" s="330"/>
      <c r="T134" s="330"/>
      <c r="U134" s="330"/>
      <c r="V134" s="330"/>
      <c r="Y134" s="330"/>
      <c r="Z134" s="330"/>
      <c r="AA134" s="330"/>
      <c r="AB134" s="330"/>
      <c r="AC134" s="330"/>
    </row>
    <row r="135" spans="14:29">
      <c r="N135" s="330"/>
      <c r="O135" s="330"/>
      <c r="P135" s="330"/>
      <c r="Q135" s="330"/>
      <c r="R135" s="330"/>
      <c r="S135" s="330"/>
      <c r="T135" s="330"/>
      <c r="U135" s="330"/>
      <c r="V135" s="330"/>
      <c r="Y135" s="330"/>
      <c r="Z135" s="330"/>
      <c r="AA135" s="330"/>
      <c r="AB135" s="330"/>
      <c r="AC135" s="330"/>
    </row>
    <row r="136" spans="14:29">
      <c r="N136" s="330"/>
      <c r="O136" s="330"/>
      <c r="P136" s="330"/>
      <c r="Q136" s="330"/>
      <c r="R136" s="330"/>
      <c r="S136" s="330"/>
      <c r="T136" s="330"/>
      <c r="U136" s="330"/>
      <c r="V136" s="330"/>
      <c r="Y136" s="330"/>
      <c r="Z136" s="330"/>
      <c r="AA136" s="330"/>
      <c r="AB136" s="330"/>
      <c r="AC136" s="330"/>
    </row>
    <row r="137" spans="14:29">
      <c r="N137" s="330"/>
      <c r="O137" s="330"/>
      <c r="P137" s="330"/>
      <c r="Q137" s="330"/>
      <c r="R137" s="330"/>
      <c r="S137" s="330"/>
      <c r="T137" s="330"/>
      <c r="U137" s="330"/>
      <c r="Y137" s="330"/>
      <c r="Z137" s="330"/>
      <c r="AA137" s="330"/>
      <c r="AB137" s="330"/>
    </row>
    <row r="138" spans="14:29">
      <c r="N138" s="330"/>
      <c r="O138" s="330"/>
      <c r="P138" s="330"/>
      <c r="Q138" s="330"/>
      <c r="R138" s="330"/>
      <c r="S138" s="330"/>
      <c r="T138" s="330"/>
      <c r="U138" s="330"/>
      <c r="Y138" s="330"/>
      <c r="Z138" s="330"/>
      <c r="AA138" s="330"/>
      <c r="AB138" s="330"/>
    </row>
    <row r="139" spans="14:29">
      <c r="N139" s="330"/>
      <c r="O139" s="330"/>
      <c r="P139" s="330"/>
      <c r="Q139" s="330"/>
      <c r="R139" s="330"/>
      <c r="S139" s="330"/>
      <c r="T139" s="330"/>
      <c r="U139" s="330"/>
      <c r="Y139" s="330"/>
      <c r="Z139" s="330"/>
      <c r="AA139" s="330"/>
      <c r="AB139" s="330"/>
    </row>
    <row r="140" spans="14:29">
      <c r="N140" s="330"/>
      <c r="O140" s="330"/>
      <c r="P140" s="330"/>
      <c r="Q140" s="330"/>
      <c r="R140" s="330"/>
      <c r="S140" s="330"/>
      <c r="T140" s="330"/>
      <c r="U140" s="330"/>
      <c r="Y140" s="330"/>
      <c r="Z140" s="330"/>
      <c r="AA140" s="330"/>
      <c r="AB140" s="330"/>
    </row>
    <row r="141" spans="14:29">
      <c r="N141" s="330"/>
      <c r="O141" s="330"/>
      <c r="P141" s="330"/>
      <c r="Q141" s="330"/>
      <c r="R141" s="330"/>
      <c r="S141" s="330"/>
      <c r="T141" s="330"/>
      <c r="U141" s="330"/>
      <c r="Y141" s="330"/>
      <c r="Z141" s="330"/>
      <c r="AA141" s="330"/>
      <c r="AB141" s="330"/>
    </row>
    <row r="142" spans="14:29">
      <c r="N142" s="330"/>
      <c r="O142" s="330"/>
      <c r="P142" s="330"/>
      <c r="Q142" s="330"/>
      <c r="R142" s="330"/>
      <c r="S142" s="330"/>
      <c r="T142" s="330"/>
      <c r="U142" s="330"/>
      <c r="Y142" s="330"/>
      <c r="Z142" s="330"/>
      <c r="AA142" s="330"/>
      <c r="AB142" s="330"/>
    </row>
    <row r="143" spans="14:29">
      <c r="N143" s="330"/>
      <c r="O143" s="330"/>
      <c r="P143" s="330"/>
      <c r="Q143" s="330"/>
      <c r="R143" s="330"/>
      <c r="S143" s="330"/>
      <c r="T143" s="330"/>
      <c r="U143" s="330"/>
      <c r="Y143" s="330"/>
      <c r="Z143" s="330"/>
      <c r="AA143" s="330"/>
      <c r="AB143" s="330"/>
    </row>
    <row r="144" spans="14:29">
      <c r="N144" s="330"/>
      <c r="O144" s="330"/>
      <c r="P144" s="330"/>
      <c r="Q144" s="330"/>
      <c r="R144" s="330"/>
      <c r="S144" s="330"/>
      <c r="T144" s="330"/>
      <c r="U144" s="330"/>
      <c r="Y144" s="330"/>
      <c r="Z144" s="330"/>
      <c r="AA144" s="330"/>
      <c r="AB144" s="330"/>
    </row>
    <row r="145" spans="14:28">
      <c r="N145" s="330"/>
      <c r="O145" s="330"/>
      <c r="P145" s="330"/>
      <c r="Q145" s="330"/>
      <c r="R145" s="330"/>
      <c r="S145" s="330"/>
      <c r="T145" s="330"/>
      <c r="U145" s="330"/>
      <c r="Y145" s="330"/>
      <c r="Z145" s="330"/>
      <c r="AA145" s="330"/>
      <c r="AB145" s="330"/>
    </row>
    <row r="146" spans="14:28">
      <c r="N146" s="330"/>
      <c r="O146" s="330"/>
      <c r="P146" s="330"/>
      <c r="Q146" s="330"/>
      <c r="R146" s="330"/>
      <c r="S146" s="330"/>
      <c r="T146" s="330"/>
      <c r="U146" s="330"/>
      <c r="Y146" s="330"/>
      <c r="Z146" s="330"/>
      <c r="AA146" s="330"/>
      <c r="AB146" s="330"/>
    </row>
    <row r="147" spans="14:28">
      <c r="N147" s="330"/>
      <c r="O147" s="330"/>
      <c r="P147" s="330"/>
      <c r="Q147" s="330"/>
      <c r="R147" s="330"/>
      <c r="S147" s="330"/>
      <c r="T147" s="330"/>
      <c r="U147" s="330"/>
      <c r="Y147" s="330"/>
      <c r="Z147" s="330"/>
      <c r="AA147" s="330"/>
      <c r="AB147" s="330"/>
    </row>
    <row r="148" spans="14:28">
      <c r="N148" s="330"/>
      <c r="O148" s="330"/>
      <c r="P148" s="330"/>
      <c r="Q148" s="330"/>
      <c r="R148" s="330"/>
      <c r="S148" s="330"/>
      <c r="T148" s="330"/>
      <c r="U148" s="330"/>
      <c r="Y148" s="330"/>
      <c r="Z148" s="330"/>
      <c r="AA148" s="330"/>
      <c r="AB148" s="330"/>
    </row>
    <row r="149" spans="14:28">
      <c r="N149" s="330"/>
      <c r="O149" s="330"/>
      <c r="P149" s="330"/>
      <c r="Q149" s="330"/>
      <c r="R149" s="330"/>
      <c r="S149" s="330"/>
      <c r="T149" s="330"/>
      <c r="Y149" s="330"/>
      <c r="Z149" s="330"/>
      <c r="AA149" s="330"/>
    </row>
    <row r="150" spans="14:28">
      <c r="N150" s="330"/>
      <c r="O150" s="330"/>
      <c r="P150" s="330"/>
      <c r="Q150" s="330"/>
      <c r="R150" s="330"/>
      <c r="S150" s="330"/>
      <c r="T150" s="330"/>
      <c r="Y150" s="330"/>
      <c r="Z150" s="330"/>
      <c r="AA150" s="330"/>
    </row>
    <row r="151" spans="14:28">
      <c r="N151" s="330"/>
      <c r="O151" s="330"/>
      <c r="P151" s="330"/>
      <c r="Q151" s="330"/>
      <c r="R151" s="330"/>
      <c r="S151" s="330"/>
      <c r="T151" s="330"/>
      <c r="Y151" s="330"/>
      <c r="Z151" s="330"/>
      <c r="AA151" s="330"/>
    </row>
    <row r="152" spans="14:28">
      <c r="N152" s="330"/>
      <c r="O152" s="330"/>
      <c r="P152" s="330"/>
      <c r="Q152" s="330"/>
      <c r="R152" s="330"/>
      <c r="S152" s="330"/>
      <c r="T152" s="330"/>
      <c r="Y152" s="330"/>
      <c r="Z152" s="330"/>
      <c r="AA152" s="330"/>
    </row>
    <row r="153" spans="14:28">
      <c r="N153" s="330"/>
      <c r="O153" s="330"/>
      <c r="P153" s="330"/>
      <c r="Q153" s="330"/>
      <c r="R153" s="330"/>
      <c r="S153" s="330"/>
      <c r="T153" s="330"/>
      <c r="Y153" s="330"/>
      <c r="Z153" s="330"/>
      <c r="AA153" s="330"/>
    </row>
    <row r="154" spans="14:28">
      <c r="N154" s="330"/>
      <c r="O154" s="330"/>
      <c r="P154" s="330"/>
      <c r="Q154" s="330"/>
      <c r="R154" s="330"/>
      <c r="S154" s="330"/>
      <c r="T154" s="330"/>
      <c r="Y154" s="330"/>
      <c r="Z154" s="330"/>
      <c r="AA154" s="330"/>
    </row>
    <row r="155" spans="14:28">
      <c r="N155" s="330"/>
      <c r="O155" s="330"/>
      <c r="P155" s="330"/>
      <c r="Q155" s="330"/>
      <c r="R155" s="330"/>
      <c r="S155" s="330"/>
      <c r="T155" s="330"/>
      <c r="Y155" s="330"/>
      <c r="Z155" s="330"/>
      <c r="AA155" s="330"/>
    </row>
    <row r="156" spans="14:28">
      <c r="N156" s="330"/>
      <c r="O156" s="330"/>
      <c r="P156" s="330"/>
      <c r="Q156" s="330"/>
      <c r="R156" s="330"/>
      <c r="S156" s="330"/>
      <c r="T156" s="330"/>
      <c r="Y156" s="330"/>
      <c r="Z156" s="330"/>
      <c r="AA156" s="330"/>
    </row>
    <row r="157" spans="14:28">
      <c r="N157" s="330"/>
      <c r="O157" s="330"/>
      <c r="P157" s="330"/>
      <c r="Q157" s="330"/>
      <c r="R157" s="330"/>
      <c r="S157" s="330"/>
      <c r="T157" s="330"/>
      <c r="Y157" s="330"/>
      <c r="Z157" s="330"/>
      <c r="AA157" s="330"/>
    </row>
    <row r="158" spans="14:28">
      <c r="N158" s="330"/>
      <c r="O158" s="330"/>
      <c r="P158" s="330"/>
      <c r="Q158" s="330"/>
      <c r="R158" s="330"/>
      <c r="S158" s="330"/>
      <c r="T158" s="330"/>
      <c r="Y158" s="330"/>
      <c r="Z158" s="330"/>
      <c r="AA158" s="330"/>
    </row>
    <row r="159" spans="14:28">
      <c r="N159" s="330"/>
      <c r="O159" s="330"/>
      <c r="P159" s="330"/>
      <c r="Q159" s="330"/>
      <c r="R159" s="330"/>
      <c r="S159" s="330"/>
      <c r="T159" s="330"/>
      <c r="Y159" s="330"/>
      <c r="Z159" s="330"/>
      <c r="AA159" s="330"/>
    </row>
    <row r="160" spans="14:28">
      <c r="N160" s="330"/>
      <c r="O160" s="330"/>
      <c r="P160" s="330"/>
      <c r="Q160" s="330"/>
      <c r="R160" s="330"/>
      <c r="S160" s="330"/>
      <c r="T160" s="330"/>
      <c r="Y160" s="330"/>
      <c r="Z160" s="330"/>
      <c r="AA160" s="330"/>
    </row>
    <row r="161" spans="14:27">
      <c r="N161" s="330"/>
      <c r="O161" s="330"/>
      <c r="P161" s="330"/>
      <c r="Q161" s="330"/>
      <c r="R161" s="330"/>
      <c r="S161" s="330"/>
      <c r="T161" s="330"/>
      <c r="Y161" s="330"/>
      <c r="Z161" s="330"/>
      <c r="AA161" s="330"/>
    </row>
    <row r="162" spans="14:27">
      <c r="N162" s="330"/>
      <c r="O162" s="330"/>
      <c r="P162" s="330"/>
      <c r="Q162" s="330"/>
      <c r="R162" s="330"/>
      <c r="S162" s="330"/>
      <c r="T162" s="330"/>
      <c r="Y162" s="330"/>
      <c r="Z162" s="330"/>
      <c r="AA162" s="330"/>
    </row>
    <row r="163" spans="14:27">
      <c r="N163" s="330"/>
      <c r="O163" s="330"/>
      <c r="P163" s="330"/>
      <c r="Q163" s="330"/>
      <c r="R163" s="330"/>
      <c r="S163" s="330"/>
      <c r="T163" s="330"/>
      <c r="Y163" s="330"/>
      <c r="Z163" s="330"/>
      <c r="AA163" s="330"/>
    </row>
    <row r="164" spans="14:27">
      <c r="N164" s="330"/>
      <c r="O164" s="330"/>
      <c r="P164" s="330"/>
      <c r="Q164" s="330"/>
      <c r="R164" s="330"/>
      <c r="S164" s="330"/>
      <c r="T164" s="330"/>
      <c r="Y164" s="330"/>
      <c r="Z164" s="330"/>
      <c r="AA164" s="330"/>
    </row>
    <row r="165" spans="14:27">
      <c r="N165" s="330"/>
      <c r="O165" s="330"/>
      <c r="P165" s="330"/>
      <c r="Q165" s="330"/>
      <c r="R165" s="330"/>
      <c r="S165" s="330"/>
      <c r="T165" s="330"/>
      <c r="Y165" s="330"/>
      <c r="Z165" s="330"/>
      <c r="AA165" s="330"/>
    </row>
    <row r="166" spans="14:27">
      <c r="N166" s="330"/>
      <c r="O166" s="330"/>
      <c r="P166" s="330"/>
      <c r="Q166" s="330"/>
      <c r="R166" s="330"/>
      <c r="S166" s="330"/>
      <c r="T166" s="330"/>
      <c r="Y166" s="330"/>
      <c r="Z166" s="330"/>
      <c r="AA166" s="330"/>
    </row>
    <row r="167" spans="14:27">
      <c r="N167" s="330"/>
      <c r="O167" s="330"/>
      <c r="P167" s="330"/>
      <c r="Q167" s="330"/>
      <c r="R167" s="330"/>
      <c r="S167" s="330"/>
      <c r="T167" s="330"/>
      <c r="Y167" s="330"/>
      <c r="Z167" s="330"/>
      <c r="AA167" s="330"/>
    </row>
    <row r="168" spans="14:27">
      <c r="N168" s="330"/>
      <c r="O168" s="330"/>
      <c r="P168" s="330"/>
      <c r="Q168" s="330"/>
      <c r="R168" s="330"/>
      <c r="S168" s="330"/>
      <c r="T168" s="330"/>
      <c r="Y168" s="330"/>
      <c r="Z168" s="330"/>
      <c r="AA168" s="330"/>
    </row>
    <row r="169" spans="14:27">
      <c r="N169" s="330"/>
      <c r="O169" s="330"/>
      <c r="P169" s="330"/>
      <c r="Q169" s="330"/>
      <c r="R169" s="330"/>
      <c r="S169" s="330"/>
      <c r="T169" s="330"/>
      <c r="Y169" s="330"/>
      <c r="Z169" s="330"/>
      <c r="AA169" s="330"/>
    </row>
    <row r="170" spans="14:27">
      <c r="N170" s="330"/>
      <c r="O170" s="330"/>
      <c r="P170" s="330"/>
      <c r="Q170" s="330"/>
      <c r="R170" s="330"/>
      <c r="S170" s="330"/>
      <c r="T170" s="330"/>
      <c r="Y170" s="330"/>
      <c r="Z170" s="330"/>
      <c r="AA170" s="330"/>
    </row>
    <row r="171" spans="14:27">
      <c r="N171" s="330"/>
      <c r="O171" s="330"/>
      <c r="P171" s="330"/>
      <c r="Q171" s="330"/>
      <c r="R171" s="330"/>
      <c r="S171" s="330"/>
      <c r="T171" s="330"/>
      <c r="Y171" s="330"/>
      <c r="Z171" s="330"/>
      <c r="AA171" s="330"/>
    </row>
    <row r="172" spans="14:27">
      <c r="N172" s="330"/>
      <c r="O172" s="330"/>
      <c r="P172" s="330"/>
      <c r="Q172" s="330"/>
      <c r="R172" s="330"/>
      <c r="S172" s="330"/>
      <c r="T172" s="330"/>
      <c r="Y172" s="330"/>
      <c r="Z172" s="330"/>
      <c r="AA172" s="330"/>
    </row>
    <row r="173" spans="14:27">
      <c r="N173" s="330"/>
      <c r="O173" s="330"/>
      <c r="P173" s="330"/>
      <c r="Q173" s="330"/>
      <c r="R173" s="330"/>
      <c r="S173" s="330"/>
      <c r="T173" s="330"/>
      <c r="Y173" s="330"/>
      <c r="Z173" s="330"/>
      <c r="AA173" s="330"/>
    </row>
    <row r="174" spans="14:27">
      <c r="N174" s="330"/>
      <c r="O174" s="330"/>
      <c r="P174" s="330"/>
      <c r="Q174" s="330"/>
      <c r="R174" s="330"/>
      <c r="S174" s="330"/>
      <c r="T174" s="330"/>
      <c r="Y174" s="330"/>
      <c r="Z174" s="330"/>
      <c r="AA174" s="330"/>
    </row>
    <row r="175" spans="14:27">
      <c r="N175" s="330"/>
      <c r="O175" s="330"/>
      <c r="P175" s="330"/>
      <c r="Q175" s="330"/>
      <c r="R175" s="330"/>
      <c r="S175" s="330"/>
      <c r="T175" s="330"/>
      <c r="Y175" s="330"/>
      <c r="Z175" s="330"/>
      <c r="AA175" s="330"/>
    </row>
    <row r="176" spans="14:27">
      <c r="N176" s="330"/>
      <c r="O176" s="330"/>
      <c r="P176" s="330"/>
      <c r="Q176" s="330"/>
      <c r="R176" s="330"/>
      <c r="S176" s="330"/>
      <c r="T176" s="330"/>
      <c r="Y176" s="330"/>
      <c r="Z176" s="330"/>
      <c r="AA176" s="330"/>
    </row>
    <row r="177" spans="14:27">
      <c r="N177" s="330"/>
      <c r="O177" s="330"/>
      <c r="P177" s="330"/>
      <c r="Q177" s="330"/>
      <c r="R177" s="330"/>
      <c r="S177" s="330"/>
      <c r="T177" s="330"/>
      <c r="Y177" s="330"/>
      <c r="Z177" s="330"/>
      <c r="AA177" s="330"/>
    </row>
    <row r="178" spans="14:27">
      <c r="N178" s="330"/>
      <c r="O178" s="330"/>
      <c r="P178" s="330"/>
      <c r="Q178" s="330"/>
      <c r="R178" s="330"/>
      <c r="S178" s="330"/>
      <c r="T178" s="330"/>
      <c r="Y178" s="330"/>
      <c r="Z178" s="330"/>
      <c r="AA178" s="330"/>
    </row>
    <row r="179" spans="14:27">
      <c r="N179" s="330"/>
      <c r="O179" s="330"/>
      <c r="P179" s="330"/>
      <c r="Q179" s="330"/>
      <c r="R179" s="330"/>
      <c r="S179" s="330"/>
      <c r="T179" s="330"/>
      <c r="Y179" s="330"/>
      <c r="Z179" s="330"/>
      <c r="AA179" s="330"/>
    </row>
    <row r="180" spans="14:27">
      <c r="N180" s="330"/>
      <c r="O180" s="330"/>
      <c r="P180" s="330"/>
      <c r="Q180" s="330"/>
      <c r="R180" s="330"/>
      <c r="S180" s="330"/>
      <c r="T180" s="330"/>
      <c r="Y180" s="330"/>
      <c r="Z180" s="330"/>
      <c r="AA180" s="330"/>
    </row>
    <row r="181" spans="14:27">
      <c r="N181" s="330"/>
      <c r="O181" s="330"/>
      <c r="P181" s="330"/>
      <c r="Q181" s="330"/>
      <c r="R181" s="330"/>
      <c r="S181" s="330"/>
      <c r="T181" s="330"/>
      <c r="Y181" s="330"/>
      <c r="Z181" s="330"/>
      <c r="AA181" s="330"/>
    </row>
    <row r="182" spans="14:27">
      <c r="N182" s="330"/>
      <c r="O182" s="330"/>
      <c r="P182" s="330"/>
      <c r="Q182" s="330"/>
      <c r="R182" s="330"/>
      <c r="S182" s="330"/>
      <c r="T182" s="330"/>
      <c r="Y182" s="330"/>
      <c r="Z182" s="330"/>
      <c r="AA182" s="330"/>
    </row>
    <row r="183" spans="14:27">
      <c r="N183" s="330"/>
      <c r="O183" s="330"/>
      <c r="P183" s="330"/>
      <c r="Q183" s="330"/>
      <c r="R183" s="330"/>
      <c r="S183" s="330"/>
      <c r="T183" s="330"/>
      <c r="Y183" s="330"/>
      <c r="Z183" s="330"/>
      <c r="AA183" s="330"/>
    </row>
    <row r="184" spans="14:27">
      <c r="N184" s="330"/>
      <c r="O184" s="330"/>
      <c r="P184" s="330"/>
      <c r="Q184" s="330"/>
      <c r="R184" s="330"/>
      <c r="S184" s="330"/>
      <c r="T184" s="330"/>
      <c r="Y184" s="330"/>
      <c r="Z184" s="330"/>
      <c r="AA184" s="330"/>
    </row>
    <row r="185" spans="14:27">
      <c r="N185" s="330"/>
      <c r="O185" s="330"/>
      <c r="P185" s="330"/>
      <c r="Q185" s="330"/>
      <c r="R185" s="330"/>
      <c r="S185" s="330"/>
      <c r="T185" s="330"/>
      <c r="Y185" s="330"/>
      <c r="Z185" s="330"/>
      <c r="AA185" s="330"/>
    </row>
    <row r="186" spans="14:27">
      <c r="N186" s="330"/>
      <c r="O186" s="330"/>
      <c r="P186" s="330"/>
      <c r="Q186" s="330"/>
      <c r="R186" s="330"/>
      <c r="S186" s="330"/>
      <c r="T186" s="330"/>
      <c r="Y186" s="330"/>
      <c r="Z186" s="330"/>
      <c r="AA186" s="330"/>
    </row>
    <row r="187" spans="14:27">
      <c r="N187" s="330"/>
      <c r="O187" s="330"/>
      <c r="P187" s="330"/>
      <c r="Q187" s="330"/>
      <c r="R187" s="330"/>
      <c r="S187" s="330"/>
      <c r="T187" s="330"/>
      <c r="Y187" s="330"/>
      <c r="Z187" s="330"/>
      <c r="AA187" s="330"/>
    </row>
    <row r="188" spans="14:27">
      <c r="N188" s="330"/>
      <c r="O188" s="330"/>
      <c r="P188" s="330"/>
      <c r="Q188" s="330"/>
      <c r="R188" s="330"/>
      <c r="S188" s="330"/>
      <c r="T188" s="330"/>
      <c r="Y188" s="330"/>
      <c r="Z188" s="330"/>
      <c r="AA188" s="330"/>
    </row>
    <row r="189" spans="14:27">
      <c r="N189" s="330"/>
      <c r="O189" s="330"/>
      <c r="P189" s="330"/>
      <c r="Q189" s="330"/>
      <c r="R189" s="330"/>
      <c r="S189" s="330"/>
      <c r="T189" s="330"/>
      <c r="Y189" s="330"/>
      <c r="Z189" s="330"/>
      <c r="AA189" s="330"/>
    </row>
    <row r="190" spans="14:27">
      <c r="N190" s="330"/>
      <c r="O190" s="330"/>
      <c r="P190" s="330"/>
      <c r="Q190" s="330"/>
      <c r="R190" s="330"/>
      <c r="S190" s="330"/>
      <c r="T190" s="330"/>
      <c r="Y190" s="330"/>
      <c r="Z190" s="330"/>
      <c r="AA190" s="330"/>
    </row>
    <row r="191" spans="14:27">
      <c r="N191" s="330"/>
      <c r="O191" s="330"/>
      <c r="P191" s="330"/>
      <c r="Q191" s="330"/>
      <c r="R191" s="330"/>
      <c r="S191" s="330"/>
      <c r="T191" s="330"/>
      <c r="Y191" s="330"/>
      <c r="Z191" s="330"/>
      <c r="AA191" s="330"/>
    </row>
    <row r="192" spans="14:27">
      <c r="N192" s="330"/>
      <c r="O192" s="330"/>
      <c r="P192" s="330"/>
      <c r="Q192" s="330"/>
      <c r="R192" s="330"/>
      <c r="S192" s="330"/>
      <c r="T192" s="330"/>
      <c r="Y192" s="330"/>
      <c r="Z192" s="330"/>
      <c r="AA192" s="330"/>
    </row>
    <row r="193" spans="14:27">
      <c r="N193" s="330"/>
      <c r="O193" s="330"/>
      <c r="P193" s="330"/>
      <c r="Q193" s="330"/>
      <c r="R193" s="330"/>
      <c r="S193" s="330"/>
      <c r="T193" s="330"/>
      <c r="Y193" s="330"/>
      <c r="Z193" s="330"/>
      <c r="AA193" s="330"/>
    </row>
    <row r="194" spans="14:27">
      <c r="N194" s="330"/>
      <c r="O194" s="330"/>
      <c r="P194" s="330"/>
      <c r="Q194" s="330"/>
      <c r="R194" s="330"/>
      <c r="S194" s="330"/>
      <c r="T194" s="330"/>
      <c r="Y194" s="330"/>
      <c r="Z194" s="330"/>
      <c r="AA194" s="330"/>
    </row>
    <row r="195" spans="14:27">
      <c r="N195" s="330"/>
      <c r="O195" s="330"/>
      <c r="P195" s="330"/>
      <c r="Q195" s="330"/>
      <c r="R195" s="330"/>
      <c r="S195" s="330"/>
      <c r="T195" s="330"/>
      <c r="Y195" s="330"/>
      <c r="Z195" s="330"/>
      <c r="AA195" s="330"/>
    </row>
    <row r="196" spans="14:27">
      <c r="N196" s="330"/>
      <c r="O196" s="330"/>
      <c r="P196" s="330"/>
      <c r="Q196" s="330"/>
      <c r="R196" s="330"/>
      <c r="S196" s="330"/>
      <c r="Y196" s="330"/>
      <c r="Z196" s="330"/>
    </row>
    <row r="197" spans="14:27">
      <c r="N197" s="330"/>
      <c r="O197" s="330"/>
      <c r="P197" s="330"/>
      <c r="Q197" s="330"/>
      <c r="R197" s="330"/>
      <c r="S197" s="330"/>
      <c r="Y197" s="330"/>
      <c r="Z197" s="330"/>
    </row>
    <row r="198" spans="14:27">
      <c r="N198" s="330"/>
      <c r="O198" s="330"/>
      <c r="P198" s="330"/>
      <c r="Q198" s="330"/>
      <c r="R198" s="330"/>
      <c r="S198" s="330"/>
      <c r="Y198" s="330"/>
      <c r="Z198" s="330"/>
    </row>
    <row r="199" spans="14:27">
      <c r="N199" s="330"/>
      <c r="O199" s="330"/>
      <c r="P199" s="330"/>
      <c r="Q199" s="330"/>
      <c r="R199" s="330"/>
      <c r="S199" s="330"/>
      <c r="Y199" s="330"/>
      <c r="Z199" s="330"/>
    </row>
    <row r="200" spans="14:27">
      <c r="N200" s="330"/>
      <c r="O200" s="330"/>
      <c r="P200" s="330"/>
      <c r="Q200" s="330"/>
      <c r="R200" s="330"/>
      <c r="S200" s="330"/>
      <c r="Y200" s="330"/>
      <c r="Z200" s="330"/>
    </row>
    <row r="201" spans="14:27">
      <c r="N201" s="330"/>
      <c r="O201" s="330"/>
      <c r="P201" s="330"/>
      <c r="Q201" s="330"/>
      <c r="R201" s="330"/>
      <c r="S201" s="330"/>
      <c r="Y201" s="330"/>
      <c r="Z201" s="330"/>
    </row>
    <row r="202" spans="14:27">
      <c r="N202" s="330"/>
      <c r="O202" s="330"/>
      <c r="P202" s="330"/>
      <c r="Q202" s="330"/>
      <c r="R202" s="330"/>
      <c r="S202" s="330"/>
      <c r="Y202" s="330"/>
      <c r="Z202" s="330"/>
    </row>
    <row r="203" spans="14:27">
      <c r="N203" s="330"/>
      <c r="O203" s="330"/>
      <c r="P203" s="330"/>
      <c r="Q203" s="330"/>
      <c r="R203" s="330"/>
      <c r="S203" s="330"/>
      <c r="Y203" s="330"/>
      <c r="Z203" s="330"/>
    </row>
    <row r="204" spans="14:27">
      <c r="N204" s="330"/>
      <c r="O204" s="330"/>
      <c r="P204" s="330"/>
      <c r="Q204" s="330"/>
      <c r="R204" s="330"/>
      <c r="S204" s="330"/>
      <c r="Y204" s="330"/>
      <c r="Z204" s="330"/>
    </row>
    <row r="205" spans="14:27">
      <c r="N205" s="330"/>
      <c r="O205" s="330"/>
      <c r="P205" s="330"/>
      <c r="Q205" s="330"/>
      <c r="R205" s="330"/>
      <c r="S205" s="330"/>
      <c r="Y205" s="330"/>
      <c r="Z205" s="330"/>
    </row>
    <row r="206" spans="14:27">
      <c r="N206" s="330"/>
      <c r="O206" s="330"/>
      <c r="P206" s="330"/>
      <c r="Q206" s="330"/>
      <c r="R206" s="330"/>
      <c r="S206" s="330"/>
      <c r="Y206" s="330"/>
      <c r="Z206" s="330"/>
    </row>
    <row r="207" spans="14:27">
      <c r="N207" s="330"/>
      <c r="O207" s="330"/>
      <c r="P207" s="330"/>
      <c r="Q207" s="330"/>
      <c r="R207" s="330"/>
      <c r="S207" s="330"/>
      <c r="Y207" s="330"/>
      <c r="Z207" s="330"/>
    </row>
    <row r="208" spans="14:27">
      <c r="N208" s="330"/>
      <c r="O208" s="330"/>
      <c r="P208" s="330"/>
      <c r="Q208" s="330"/>
      <c r="R208" s="330"/>
      <c r="S208" s="330"/>
      <c r="Y208" s="330"/>
      <c r="Z208" s="330"/>
    </row>
    <row r="209" spans="14:26">
      <c r="N209" s="330"/>
      <c r="O209" s="330"/>
      <c r="P209" s="330"/>
      <c r="Q209" s="330"/>
      <c r="R209" s="330"/>
      <c r="S209" s="330"/>
      <c r="Y209" s="330"/>
      <c r="Z209" s="330"/>
    </row>
    <row r="210" spans="14:26">
      <c r="N210" s="330"/>
      <c r="O210" s="330"/>
      <c r="P210" s="330"/>
      <c r="Q210" s="330"/>
      <c r="R210" s="330"/>
      <c r="S210" s="330"/>
      <c r="Y210" s="330"/>
      <c r="Z210" s="330"/>
    </row>
    <row r="211" spans="14:26">
      <c r="N211" s="330"/>
      <c r="O211" s="330"/>
      <c r="P211" s="330"/>
      <c r="Q211" s="330"/>
      <c r="R211" s="330"/>
      <c r="S211" s="330"/>
      <c r="Y211" s="330"/>
      <c r="Z211" s="330"/>
    </row>
    <row r="212" spans="14:26">
      <c r="N212" s="330"/>
      <c r="O212" s="330"/>
      <c r="P212" s="330"/>
      <c r="Q212" s="330"/>
      <c r="R212" s="330"/>
      <c r="S212" s="330"/>
      <c r="Y212" s="330"/>
      <c r="Z212" s="330"/>
    </row>
    <row r="213" spans="14:26">
      <c r="N213" s="330"/>
      <c r="O213" s="330"/>
      <c r="P213" s="330"/>
      <c r="Q213" s="330"/>
      <c r="R213" s="330"/>
      <c r="S213" s="330"/>
      <c r="Y213" s="330"/>
      <c r="Z213" s="330"/>
    </row>
    <row r="214" spans="14:26">
      <c r="N214" s="330"/>
      <c r="O214" s="330"/>
      <c r="P214" s="330"/>
      <c r="Q214" s="330"/>
      <c r="R214" s="330"/>
      <c r="S214" s="330"/>
      <c r="Y214" s="330"/>
      <c r="Z214" s="330"/>
    </row>
    <row r="215" spans="14:26">
      <c r="N215" s="330"/>
      <c r="O215" s="330"/>
      <c r="P215" s="330"/>
      <c r="Q215" s="330"/>
      <c r="R215" s="330"/>
      <c r="S215" s="330"/>
      <c r="Y215" s="330"/>
      <c r="Z215" s="330"/>
    </row>
    <row r="216" spans="14:26">
      <c r="N216" s="330"/>
      <c r="O216" s="330"/>
      <c r="P216" s="330"/>
      <c r="Q216" s="330"/>
      <c r="R216" s="330"/>
      <c r="S216" s="330"/>
      <c r="Y216" s="330"/>
      <c r="Z216" s="330"/>
    </row>
    <row r="217" spans="14:26">
      <c r="N217" s="330"/>
      <c r="O217" s="330"/>
      <c r="P217" s="330"/>
      <c r="Q217" s="330"/>
      <c r="R217" s="330"/>
      <c r="S217" s="330"/>
      <c r="Y217" s="330"/>
      <c r="Z217" s="330"/>
    </row>
    <row r="218" spans="14:26">
      <c r="N218" s="330"/>
      <c r="O218" s="330"/>
      <c r="P218" s="330"/>
      <c r="Q218" s="330"/>
      <c r="R218" s="330"/>
      <c r="Y218" s="330"/>
    </row>
    <row r="219" spans="14:26">
      <c r="N219" s="330"/>
      <c r="O219" s="330"/>
      <c r="P219" s="330"/>
      <c r="Q219" s="330"/>
      <c r="R219" s="330"/>
      <c r="Y219" s="330"/>
    </row>
    <row r="220" spans="14:26">
      <c r="N220" s="330"/>
      <c r="O220" s="330"/>
      <c r="P220" s="330"/>
      <c r="Q220" s="330"/>
      <c r="R220" s="330"/>
      <c r="Y220" s="330"/>
    </row>
    <row r="221" spans="14:26">
      <c r="N221" s="330"/>
      <c r="O221" s="330"/>
      <c r="P221" s="330"/>
      <c r="Q221" s="330"/>
      <c r="R221" s="330"/>
      <c r="Y221" s="330"/>
    </row>
    <row r="222" spans="14:26">
      <c r="N222" s="330"/>
      <c r="O222" s="330"/>
      <c r="P222" s="330"/>
      <c r="Q222" s="330"/>
      <c r="R222" s="330"/>
      <c r="Y222" s="330"/>
    </row>
    <row r="223" spans="14:26">
      <c r="N223" s="330"/>
      <c r="O223" s="330"/>
      <c r="P223" s="330"/>
      <c r="Q223" s="330"/>
      <c r="R223" s="330"/>
      <c r="Y223" s="330"/>
    </row>
    <row r="224" spans="14:26">
      <c r="N224" s="330"/>
      <c r="O224" s="330"/>
      <c r="P224" s="330"/>
      <c r="Q224" s="330"/>
      <c r="R224" s="330"/>
      <c r="Y224" s="330"/>
    </row>
    <row r="225" spans="14:25">
      <c r="N225" s="330"/>
      <c r="O225" s="330"/>
      <c r="P225" s="330"/>
      <c r="Q225" s="330"/>
      <c r="R225" s="330"/>
      <c r="Y225" s="330"/>
    </row>
    <row r="226" spans="14:25">
      <c r="N226" s="330"/>
      <c r="O226" s="330"/>
      <c r="P226" s="330"/>
      <c r="Q226" s="330"/>
      <c r="R226" s="330"/>
      <c r="Y226" s="330"/>
    </row>
    <row r="227" spans="14:25">
      <c r="N227" s="330"/>
      <c r="O227" s="330"/>
      <c r="P227" s="330"/>
      <c r="Q227" s="330"/>
      <c r="R227" s="330"/>
      <c r="Y227" s="330"/>
    </row>
    <row r="228" spans="14:25">
      <c r="N228" s="330"/>
      <c r="O228" s="330"/>
      <c r="P228" s="330"/>
      <c r="Q228" s="330"/>
      <c r="R228" s="330"/>
      <c r="Y228" s="330"/>
    </row>
    <row r="229" spans="14:25">
      <c r="N229" s="330"/>
      <c r="O229" s="330"/>
      <c r="P229" s="330"/>
      <c r="Q229" s="330"/>
      <c r="R229" s="330"/>
      <c r="Y229" s="330"/>
    </row>
    <row r="230" spans="14:25">
      <c r="N230" s="330"/>
      <c r="O230" s="330"/>
      <c r="P230" s="330"/>
      <c r="Q230" s="330"/>
      <c r="R230" s="330"/>
      <c r="Y230" s="330"/>
    </row>
    <row r="231" spans="14:25">
      <c r="N231" s="330"/>
      <c r="O231" s="330"/>
      <c r="P231" s="330"/>
      <c r="Q231" s="330"/>
      <c r="R231" s="330"/>
      <c r="Y231" s="330"/>
    </row>
    <row r="232" spans="14:25">
      <c r="N232" s="330"/>
      <c r="O232" s="330"/>
      <c r="P232" s="330"/>
      <c r="Q232" s="330"/>
      <c r="R232" s="330"/>
      <c r="Y232" s="330"/>
    </row>
    <row r="233" spans="14:25">
      <c r="N233" s="330"/>
      <c r="O233" s="330"/>
      <c r="P233" s="330"/>
      <c r="Q233" s="330"/>
      <c r="R233" s="330"/>
      <c r="Y233" s="330"/>
    </row>
    <row r="234" spans="14:25">
      <c r="N234" s="330"/>
      <c r="O234" s="330"/>
      <c r="P234" s="330"/>
      <c r="Q234" s="330"/>
      <c r="R234" s="330"/>
      <c r="Y234" s="330"/>
    </row>
    <row r="235" spans="14:25">
      <c r="N235" s="330"/>
      <c r="O235" s="330"/>
      <c r="P235" s="330"/>
      <c r="Q235" s="330"/>
      <c r="R235" s="330"/>
      <c r="Y235" s="330"/>
    </row>
    <row r="236" spans="14:25">
      <c r="N236" s="330"/>
      <c r="O236" s="330"/>
      <c r="P236" s="330"/>
      <c r="Q236" s="330"/>
      <c r="R236" s="330"/>
      <c r="Y236" s="330"/>
    </row>
    <row r="237" spans="14:25">
      <c r="N237" s="330"/>
      <c r="O237" s="330"/>
      <c r="P237" s="330"/>
      <c r="Q237" s="330"/>
      <c r="R237" s="330"/>
      <c r="Y237" s="330"/>
    </row>
    <row r="238" spans="14:25">
      <c r="N238" s="330"/>
      <c r="O238" s="330"/>
      <c r="P238" s="330"/>
      <c r="Q238" s="330"/>
      <c r="R238" s="330"/>
      <c r="Y238" s="330"/>
    </row>
    <row r="239" spans="14:25">
      <c r="N239" s="330"/>
      <c r="O239" s="330"/>
      <c r="P239" s="330"/>
      <c r="Q239" s="330"/>
      <c r="R239" s="330"/>
      <c r="Y239" s="330"/>
    </row>
    <row r="240" spans="14:25">
      <c r="N240" s="330"/>
      <c r="O240" s="330"/>
      <c r="P240" s="330"/>
      <c r="Q240" s="330"/>
      <c r="R240" s="330"/>
      <c r="Y240" s="330"/>
    </row>
    <row r="241" spans="14:25">
      <c r="N241" s="330"/>
      <c r="O241" s="330"/>
      <c r="P241" s="330"/>
      <c r="Q241" s="330"/>
      <c r="R241" s="330"/>
      <c r="Y241" s="330"/>
    </row>
    <row r="242" spans="14:25">
      <c r="N242" s="330"/>
      <c r="O242" s="330"/>
      <c r="P242" s="330"/>
      <c r="Q242" s="330"/>
      <c r="R242" s="330"/>
      <c r="Y242" s="330"/>
    </row>
    <row r="243" spans="14:25">
      <c r="N243" s="330"/>
      <c r="O243" s="330"/>
      <c r="P243" s="330"/>
      <c r="Q243" s="330"/>
      <c r="R243" s="330"/>
      <c r="Y243" s="330"/>
    </row>
    <row r="244" spans="14:25">
      <c r="N244" s="330"/>
      <c r="O244" s="330"/>
      <c r="P244" s="330"/>
      <c r="Q244" s="330"/>
      <c r="R244" s="330"/>
      <c r="Y244" s="330"/>
    </row>
    <row r="245" spans="14:25">
      <c r="N245" s="330"/>
      <c r="O245" s="330"/>
      <c r="P245" s="330"/>
      <c r="Q245" s="330"/>
      <c r="R245" s="330"/>
      <c r="Y245" s="330"/>
    </row>
    <row r="246" spans="14:25">
      <c r="N246" s="330"/>
      <c r="O246" s="330"/>
      <c r="P246" s="330"/>
      <c r="Q246" s="330"/>
      <c r="R246" s="330"/>
      <c r="Y246" s="330"/>
    </row>
    <row r="247" spans="14:25">
      <c r="N247" s="330"/>
      <c r="O247" s="330"/>
      <c r="P247" s="330"/>
      <c r="Q247" s="330"/>
      <c r="R247" s="330"/>
      <c r="Y247" s="330"/>
    </row>
    <row r="248" spans="14:25">
      <c r="N248" s="330"/>
      <c r="O248" s="330"/>
      <c r="P248" s="330"/>
      <c r="Q248" s="330"/>
      <c r="R248" s="330"/>
      <c r="Y248" s="330"/>
    </row>
    <row r="249" spans="14:25">
      <c r="N249" s="330"/>
      <c r="O249" s="330"/>
      <c r="P249" s="330"/>
      <c r="Q249" s="330"/>
      <c r="R249" s="330"/>
      <c r="Y249" s="330"/>
    </row>
    <row r="250" spans="14:25">
      <c r="N250" s="330"/>
      <c r="O250" s="330"/>
      <c r="P250" s="330"/>
      <c r="Q250" s="330"/>
      <c r="R250" s="330"/>
      <c r="Y250" s="330"/>
    </row>
    <row r="251" spans="14:25">
      <c r="N251" s="330"/>
      <c r="O251" s="330"/>
      <c r="P251" s="330"/>
      <c r="Q251" s="330"/>
      <c r="R251" s="330"/>
      <c r="Y251" s="330"/>
    </row>
    <row r="252" spans="14:25">
      <c r="N252" s="330"/>
      <c r="O252" s="330"/>
      <c r="P252" s="330"/>
      <c r="Q252" s="330"/>
      <c r="R252" s="330"/>
      <c r="Y252" s="330"/>
    </row>
    <row r="253" spans="14:25">
      <c r="N253" s="330"/>
      <c r="O253" s="330"/>
      <c r="P253" s="330"/>
      <c r="Q253" s="330"/>
      <c r="R253" s="330"/>
      <c r="Y253" s="330"/>
    </row>
    <row r="254" spans="14:25">
      <c r="N254" s="330"/>
      <c r="O254" s="330"/>
      <c r="P254" s="330"/>
      <c r="Q254" s="330"/>
      <c r="R254" s="330"/>
      <c r="Y254" s="330"/>
    </row>
    <row r="255" spans="14:25">
      <c r="N255" s="330"/>
      <c r="O255" s="330"/>
      <c r="P255" s="330"/>
      <c r="Q255" s="330"/>
      <c r="R255" s="330"/>
      <c r="Y255" s="330"/>
    </row>
    <row r="256" spans="14:25">
      <c r="N256" s="330"/>
      <c r="O256" s="330"/>
      <c r="P256" s="330"/>
      <c r="Q256" s="330"/>
      <c r="R256" s="330"/>
      <c r="Y256" s="330"/>
    </row>
    <row r="257" spans="14:25">
      <c r="N257" s="330"/>
      <c r="O257" s="330"/>
      <c r="P257" s="330"/>
      <c r="Q257" s="330"/>
      <c r="R257" s="330"/>
      <c r="Y257" s="330"/>
    </row>
    <row r="258" spans="14:25">
      <c r="N258" s="330"/>
      <c r="O258" s="330"/>
      <c r="P258" s="330"/>
      <c r="Q258" s="330"/>
      <c r="R258" s="330"/>
      <c r="Y258" s="330"/>
    </row>
    <row r="259" spans="14:25">
      <c r="N259" s="330"/>
      <c r="O259" s="330"/>
      <c r="P259" s="330"/>
      <c r="Q259" s="330"/>
      <c r="R259" s="330"/>
      <c r="Y259" s="330"/>
    </row>
    <row r="260" spans="14:25">
      <c r="N260" s="330"/>
      <c r="O260" s="330"/>
      <c r="P260" s="330"/>
      <c r="Q260" s="330"/>
      <c r="R260" s="330"/>
      <c r="Y260" s="330"/>
    </row>
    <row r="261" spans="14:25">
      <c r="N261" s="330"/>
      <c r="O261" s="330"/>
      <c r="P261" s="330"/>
      <c r="Q261" s="330"/>
      <c r="R261" s="330"/>
      <c r="Y261" s="330"/>
    </row>
    <row r="262" spans="14:25">
      <c r="N262" s="330"/>
      <c r="O262" s="330"/>
      <c r="P262" s="330"/>
      <c r="Q262" s="330"/>
      <c r="R262" s="330"/>
      <c r="Y262" s="330"/>
    </row>
    <row r="263" spans="14:25">
      <c r="N263" s="330"/>
      <c r="O263" s="330"/>
      <c r="P263" s="330"/>
      <c r="Q263" s="330"/>
      <c r="R263" s="330"/>
      <c r="Y263" s="330"/>
    </row>
    <row r="264" spans="14:25">
      <c r="N264" s="330"/>
      <c r="O264" s="330"/>
      <c r="P264" s="330"/>
      <c r="Q264" s="330"/>
      <c r="R264" s="330"/>
      <c r="Y264" s="330"/>
    </row>
    <row r="265" spans="14:25">
      <c r="N265" s="330"/>
      <c r="O265" s="330"/>
      <c r="P265" s="330"/>
      <c r="Q265" s="330"/>
      <c r="R265" s="330"/>
      <c r="Y265" s="330"/>
    </row>
    <row r="266" spans="14:25">
      <c r="N266" s="330"/>
      <c r="O266" s="330"/>
      <c r="P266" s="330"/>
      <c r="Q266" s="330"/>
      <c r="R266" s="330"/>
      <c r="Y266" s="330"/>
    </row>
    <row r="267" spans="14:25">
      <c r="N267" s="330"/>
      <c r="O267" s="330"/>
      <c r="P267" s="330"/>
      <c r="Q267" s="330"/>
      <c r="R267" s="330"/>
      <c r="Y267" s="330"/>
    </row>
    <row r="268" spans="14:25">
      <c r="N268" s="330"/>
      <c r="O268" s="330"/>
      <c r="P268" s="330"/>
      <c r="Q268" s="330"/>
      <c r="R268" s="330"/>
      <c r="Y268" s="330"/>
    </row>
    <row r="269" spans="14:25">
      <c r="N269" s="330"/>
      <c r="O269" s="330"/>
      <c r="P269" s="330"/>
      <c r="Q269" s="330"/>
      <c r="R269" s="330"/>
      <c r="Y269" s="330"/>
    </row>
    <row r="270" spans="14:25">
      <c r="N270" s="330"/>
      <c r="O270" s="330"/>
      <c r="P270" s="330"/>
      <c r="Q270" s="330"/>
      <c r="R270" s="330"/>
      <c r="Y270" s="330"/>
    </row>
    <row r="271" spans="14:25">
      <c r="N271" s="330"/>
      <c r="O271" s="330"/>
      <c r="P271" s="330"/>
      <c r="Q271" s="330"/>
      <c r="R271" s="330"/>
      <c r="Y271" s="330"/>
    </row>
    <row r="272" spans="14:25">
      <c r="N272" s="330"/>
      <c r="O272" s="330"/>
      <c r="P272" s="330"/>
      <c r="Q272" s="330"/>
      <c r="R272" s="330"/>
      <c r="Y272" s="330"/>
    </row>
    <row r="273" spans="14:25">
      <c r="N273" s="330"/>
      <c r="O273" s="330"/>
      <c r="P273" s="330"/>
      <c r="Q273" s="330"/>
      <c r="R273" s="330"/>
      <c r="Y273" s="330"/>
    </row>
    <row r="274" spans="14:25">
      <c r="N274" s="330"/>
      <c r="O274" s="330"/>
      <c r="P274" s="330"/>
      <c r="Q274" s="330"/>
      <c r="R274" s="330"/>
      <c r="Y274" s="330"/>
    </row>
    <row r="275" spans="14:25">
      <c r="N275" s="330"/>
      <c r="O275" s="330"/>
      <c r="P275" s="330"/>
      <c r="Q275" s="330"/>
      <c r="R275" s="330"/>
      <c r="Y275" s="330"/>
    </row>
    <row r="276" spans="14:25">
      <c r="N276" s="330"/>
      <c r="O276" s="330"/>
      <c r="P276" s="330"/>
      <c r="Q276" s="330"/>
      <c r="R276" s="330"/>
      <c r="Y276" s="330"/>
    </row>
    <row r="277" spans="14:25">
      <c r="N277" s="330"/>
      <c r="O277" s="330"/>
      <c r="P277" s="330"/>
      <c r="Q277" s="330"/>
      <c r="R277" s="330"/>
      <c r="Y277" s="330"/>
    </row>
    <row r="278" spans="14:25">
      <c r="N278" s="330"/>
      <c r="O278" s="330"/>
      <c r="P278" s="330"/>
      <c r="Q278" s="330"/>
      <c r="R278" s="330"/>
      <c r="Y278" s="330"/>
    </row>
    <row r="279" spans="14:25">
      <c r="N279" s="330"/>
      <c r="O279" s="330"/>
      <c r="P279" s="330"/>
      <c r="Q279" s="330"/>
      <c r="R279" s="330"/>
      <c r="Y279" s="330"/>
    </row>
    <row r="280" spans="14:25">
      <c r="N280" s="330"/>
      <c r="O280" s="330"/>
      <c r="P280" s="330"/>
      <c r="Q280" s="330"/>
      <c r="R280" s="330"/>
      <c r="Y280" s="330"/>
    </row>
    <row r="281" spans="14:25">
      <c r="N281" s="330"/>
      <c r="O281" s="330"/>
      <c r="P281" s="330"/>
      <c r="Q281" s="330"/>
      <c r="R281" s="330"/>
      <c r="Y281" s="330"/>
    </row>
    <row r="282" spans="14:25">
      <c r="N282" s="330"/>
      <c r="O282" s="330"/>
      <c r="P282" s="330"/>
      <c r="Q282" s="330"/>
      <c r="R282" s="330"/>
      <c r="Y282" s="330"/>
    </row>
    <row r="283" spans="14:25">
      <c r="N283" s="330"/>
      <c r="O283" s="330"/>
      <c r="P283" s="330"/>
      <c r="Q283" s="330"/>
      <c r="R283" s="330"/>
      <c r="Y283" s="330"/>
    </row>
    <row r="284" spans="14:25">
      <c r="N284" s="330"/>
      <c r="O284" s="330"/>
      <c r="P284" s="330"/>
      <c r="Q284" s="330"/>
      <c r="R284" s="330"/>
      <c r="Y284" s="330"/>
    </row>
    <row r="285" spans="14:25">
      <c r="N285" s="330"/>
      <c r="O285" s="330"/>
      <c r="P285" s="330"/>
      <c r="Q285" s="330"/>
      <c r="R285" s="330"/>
      <c r="Y285" s="330"/>
    </row>
    <row r="286" spans="14:25">
      <c r="N286" s="330"/>
      <c r="O286" s="330"/>
      <c r="P286" s="330"/>
      <c r="Q286" s="330"/>
      <c r="R286" s="330"/>
      <c r="Y286" s="330"/>
    </row>
    <row r="287" spans="14:25">
      <c r="N287" s="330"/>
      <c r="O287" s="330"/>
      <c r="P287" s="330"/>
      <c r="Q287" s="330"/>
      <c r="R287" s="330"/>
      <c r="Y287" s="330"/>
    </row>
    <row r="288" spans="14:25">
      <c r="N288" s="330"/>
      <c r="O288" s="330"/>
      <c r="P288" s="330"/>
      <c r="Q288" s="330"/>
      <c r="R288" s="330"/>
      <c r="Y288" s="330"/>
    </row>
    <row r="289" spans="14:25">
      <c r="N289" s="330"/>
      <c r="O289" s="330"/>
      <c r="P289" s="330"/>
      <c r="Q289" s="330"/>
      <c r="R289" s="330"/>
      <c r="Y289" s="330"/>
    </row>
    <row r="290" spans="14:25">
      <c r="N290" s="330"/>
      <c r="O290" s="330"/>
      <c r="P290" s="330"/>
      <c r="Q290" s="330"/>
      <c r="R290" s="330"/>
      <c r="Y290" s="330"/>
    </row>
    <row r="291" spans="14:25">
      <c r="N291" s="330"/>
      <c r="O291" s="330"/>
      <c r="P291" s="330"/>
      <c r="Q291" s="330"/>
      <c r="R291" s="330"/>
      <c r="Y291" s="330"/>
    </row>
    <row r="292" spans="14:25">
      <c r="N292" s="330"/>
      <c r="O292" s="330"/>
      <c r="P292" s="330"/>
      <c r="Q292" s="330"/>
      <c r="R292" s="330"/>
      <c r="Y292" s="330"/>
    </row>
    <row r="293" spans="14:25">
      <c r="N293" s="330"/>
      <c r="O293" s="330"/>
      <c r="P293" s="330"/>
      <c r="Q293" s="330"/>
      <c r="R293" s="330"/>
      <c r="Y293" s="330"/>
    </row>
    <row r="294" spans="14:25">
      <c r="N294" s="330"/>
      <c r="O294" s="330"/>
      <c r="P294" s="330"/>
      <c r="Q294" s="330"/>
      <c r="R294" s="330"/>
      <c r="Y294" s="330"/>
    </row>
    <row r="295" spans="14:25">
      <c r="N295" s="330"/>
      <c r="O295" s="330"/>
      <c r="P295" s="330"/>
      <c r="Q295" s="330"/>
      <c r="R295" s="330"/>
      <c r="Y295" s="330"/>
    </row>
    <row r="296" spans="14:25">
      <c r="N296" s="330"/>
      <c r="O296" s="330"/>
      <c r="P296" s="330"/>
      <c r="Q296" s="330"/>
      <c r="R296" s="330"/>
      <c r="Y296" s="330"/>
    </row>
    <row r="297" spans="14:25">
      <c r="N297" s="330"/>
      <c r="O297" s="330"/>
      <c r="P297" s="330"/>
      <c r="Q297" s="330"/>
      <c r="R297" s="330"/>
      <c r="Y297" s="330"/>
    </row>
    <row r="298" spans="14:25">
      <c r="N298" s="330"/>
      <c r="O298" s="330"/>
      <c r="P298" s="330"/>
      <c r="Q298" s="330"/>
      <c r="R298" s="330"/>
      <c r="Y298" s="330"/>
    </row>
    <row r="299" spans="14:25">
      <c r="N299" s="330"/>
      <c r="O299" s="330"/>
      <c r="P299" s="330"/>
      <c r="Q299" s="330"/>
      <c r="R299" s="330"/>
      <c r="Y299" s="330"/>
    </row>
    <row r="300" spans="14:25">
      <c r="N300" s="330"/>
      <c r="O300" s="330"/>
      <c r="P300" s="330"/>
      <c r="Q300" s="330"/>
      <c r="R300" s="330"/>
      <c r="Y300" s="330"/>
    </row>
    <row r="301" spans="14:25">
      <c r="N301" s="330"/>
      <c r="O301" s="330"/>
      <c r="P301" s="330"/>
      <c r="Q301" s="330"/>
      <c r="R301" s="330"/>
      <c r="Y301" s="330"/>
    </row>
    <row r="302" spans="14:25">
      <c r="N302" s="330"/>
      <c r="O302" s="330"/>
      <c r="P302" s="330"/>
      <c r="Q302" s="330"/>
      <c r="R302" s="330"/>
      <c r="Y302" s="330"/>
    </row>
    <row r="303" spans="14:25">
      <c r="N303" s="330"/>
      <c r="O303" s="330"/>
      <c r="P303" s="330"/>
      <c r="Q303" s="330"/>
      <c r="R303" s="330"/>
      <c r="Y303" s="330"/>
    </row>
    <row r="304" spans="14:25">
      <c r="N304" s="330"/>
      <c r="O304" s="330"/>
      <c r="P304" s="330"/>
      <c r="Q304" s="330"/>
      <c r="R304" s="330"/>
      <c r="Y304" s="330"/>
    </row>
    <row r="305" spans="14:25">
      <c r="N305" s="330"/>
      <c r="O305" s="330"/>
      <c r="P305" s="330"/>
      <c r="Q305" s="330"/>
      <c r="R305" s="330"/>
      <c r="Y305" s="330"/>
    </row>
    <row r="306" spans="14:25">
      <c r="N306" s="330"/>
      <c r="O306" s="330"/>
      <c r="P306" s="330"/>
      <c r="Q306" s="330"/>
      <c r="R306" s="330"/>
      <c r="Y306" s="330"/>
    </row>
    <row r="307" spans="14:25">
      <c r="N307" s="330"/>
      <c r="O307" s="330"/>
      <c r="P307" s="330"/>
      <c r="Q307" s="330"/>
      <c r="R307" s="330"/>
      <c r="Y307" s="330"/>
    </row>
    <row r="308" spans="14:25">
      <c r="N308" s="330"/>
      <c r="O308" s="330"/>
      <c r="P308" s="330"/>
      <c r="Q308" s="330"/>
      <c r="R308" s="330"/>
      <c r="Y308" s="330"/>
    </row>
    <row r="309" spans="14:25">
      <c r="N309" s="330"/>
      <c r="O309" s="330"/>
      <c r="P309" s="330"/>
      <c r="Q309" s="330"/>
      <c r="R309" s="330"/>
      <c r="Y309" s="330"/>
    </row>
    <row r="310" spans="14:25">
      <c r="N310" s="330"/>
      <c r="O310" s="330"/>
      <c r="P310" s="330"/>
      <c r="Q310" s="330"/>
      <c r="R310" s="330"/>
      <c r="Y310" s="330"/>
    </row>
    <row r="311" spans="14:25">
      <c r="N311" s="330"/>
      <c r="O311" s="330"/>
      <c r="P311" s="330"/>
      <c r="Q311" s="330"/>
      <c r="R311" s="330"/>
      <c r="Y311" s="330"/>
    </row>
    <row r="312" spans="14:25">
      <c r="N312" s="330"/>
      <c r="O312" s="330"/>
      <c r="P312" s="330"/>
      <c r="Q312" s="330"/>
      <c r="R312" s="330"/>
      <c r="Y312" s="330"/>
    </row>
    <row r="313" spans="14:25">
      <c r="N313" s="330"/>
      <c r="O313" s="330"/>
      <c r="P313" s="330"/>
      <c r="Q313" s="330"/>
      <c r="R313" s="330"/>
      <c r="Y313" s="330"/>
    </row>
    <row r="314" spans="14:25">
      <c r="N314" s="330"/>
      <c r="O314" s="330"/>
      <c r="P314" s="330"/>
      <c r="Q314" s="330"/>
      <c r="R314" s="330"/>
      <c r="Y314" s="330"/>
    </row>
    <row r="315" spans="14:25">
      <c r="N315" s="330"/>
      <c r="O315" s="330"/>
      <c r="P315" s="330"/>
      <c r="Q315" s="330"/>
      <c r="R315" s="330"/>
      <c r="Y315" s="330"/>
    </row>
    <row r="316" spans="14:25">
      <c r="N316" s="330"/>
      <c r="O316" s="330"/>
      <c r="P316" s="330"/>
      <c r="Q316" s="330"/>
      <c r="R316" s="330"/>
      <c r="Y316" s="330"/>
    </row>
    <row r="317" spans="14:25">
      <c r="N317" s="330"/>
      <c r="O317" s="330"/>
      <c r="P317" s="330"/>
      <c r="Q317" s="330"/>
      <c r="R317" s="330"/>
      <c r="Y317" s="330"/>
    </row>
    <row r="318" spans="14:25">
      <c r="N318" s="330"/>
      <c r="O318" s="330"/>
      <c r="P318" s="330"/>
      <c r="Q318" s="330"/>
      <c r="R318" s="330"/>
      <c r="Y318" s="330"/>
    </row>
    <row r="319" spans="14:25">
      <c r="N319" s="330"/>
      <c r="O319" s="330"/>
      <c r="P319" s="330"/>
      <c r="Q319" s="330"/>
      <c r="R319" s="330"/>
      <c r="Y319" s="330"/>
    </row>
    <row r="320" spans="14:25">
      <c r="N320" s="330"/>
      <c r="O320" s="330"/>
      <c r="P320" s="330"/>
      <c r="Q320" s="330"/>
      <c r="R320" s="330"/>
      <c r="Y320" s="330"/>
    </row>
    <row r="321" spans="14:25">
      <c r="N321" s="330"/>
      <c r="O321" s="330"/>
      <c r="P321" s="330"/>
      <c r="Q321" s="330"/>
      <c r="R321" s="330"/>
      <c r="Y321" s="330"/>
    </row>
    <row r="322" spans="14:25">
      <c r="N322" s="330"/>
      <c r="O322" s="330"/>
      <c r="P322" s="330"/>
      <c r="Q322" s="330"/>
    </row>
    <row r="323" spans="14:25">
      <c r="N323" s="330"/>
      <c r="O323" s="330"/>
      <c r="P323" s="330"/>
      <c r="Q323" s="330"/>
    </row>
    <row r="324" spans="14:25">
      <c r="N324" s="330"/>
      <c r="O324" s="330"/>
      <c r="P324" s="330"/>
      <c r="Q324" s="330"/>
    </row>
    <row r="325" spans="14:25">
      <c r="N325" s="330"/>
      <c r="O325" s="330"/>
      <c r="P325" s="330"/>
      <c r="Q325" s="330"/>
    </row>
    <row r="326" spans="14:25">
      <c r="N326" s="330"/>
      <c r="O326" s="330"/>
      <c r="P326" s="330"/>
      <c r="Q326" s="330"/>
    </row>
    <row r="327" spans="14:25">
      <c r="N327" s="330"/>
      <c r="O327" s="330"/>
      <c r="P327" s="330"/>
      <c r="Q327" s="330"/>
    </row>
    <row r="328" spans="14:25">
      <c r="N328" s="330"/>
      <c r="O328" s="330"/>
      <c r="P328" s="330"/>
      <c r="Q328" s="330"/>
    </row>
    <row r="329" spans="14:25">
      <c r="N329" s="330"/>
      <c r="O329" s="330"/>
      <c r="P329" s="330"/>
      <c r="Q329" s="330"/>
    </row>
    <row r="330" spans="14:25">
      <c r="N330" s="330"/>
      <c r="O330" s="330"/>
      <c r="P330" s="330"/>
      <c r="Q330" s="330"/>
    </row>
    <row r="331" spans="14:25">
      <c r="N331" s="330"/>
      <c r="O331" s="330"/>
      <c r="P331" s="330"/>
      <c r="Q331" s="330"/>
    </row>
    <row r="332" spans="14:25">
      <c r="N332" s="330"/>
      <c r="O332" s="330"/>
      <c r="P332" s="330"/>
      <c r="Q332" s="330"/>
    </row>
    <row r="333" spans="14:25">
      <c r="N333" s="330"/>
      <c r="O333" s="330"/>
      <c r="P333" s="330"/>
      <c r="Q333" s="330"/>
    </row>
    <row r="334" spans="14:25">
      <c r="N334" s="330"/>
      <c r="O334" s="330"/>
      <c r="P334" s="330"/>
      <c r="Q334" s="330"/>
    </row>
    <row r="335" spans="14:25">
      <c r="N335" s="330"/>
      <c r="O335" s="330"/>
      <c r="P335" s="330"/>
      <c r="Q335" s="330"/>
    </row>
    <row r="336" spans="14:25">
      <c r="N336" s="330"/>
      <c r="O336" s="330"/>
      <c r="P336" s="330"/>
      <c r="Q336" s="330"/>
    </row>
    <row r="337" spans="14:17">
      <c r="N337" s="330"/>
      <c r="O337" s="330"/>
      <c r="P337" s="330"/>
      <c r="Q337" s="330"/>
    </row>
    <row r="338" spans="14:17">
      <c r="N338" s="330"/>
      <c r="O338" s="330"/>
      <c r="P338" s="330"/>
      <c r="Q338" s="330"/>
    </row>
    <row r="339" spans="14:17">
      <c r="N339" s="330"/>
      <c r="O339" s="330"/>
      <c r="P339" s="330"/>
      <c r="Q339" s="330"/>
    </row>
    <row r="340" spans="14:17">
      <c r="N340" s="330"/>
      <c r="O340" s="330"/>
      <c r="P340" s="330"/>
      <c r="Q340" s="330"/>
    </row>
    <row r="341" spans="14:17">
      <c r="N341" s="330"/>
      <c r="O341" s="330"/>
      <c r="P341" s="330"/>
      <c r="Q341" s="330"/>
    </row>
    <row r="342" spans="14:17">
      <c r="N342" s="330"/>
      <c r="O342" s="330"/>
      <c r="P342" s="330"/>
      <c r="Q342" s="330"/>
    </row>
    <row r="343" spans="14:17">
      <c r="N343" s="330"/>
      <c r="O343" s="330"/>
      <c r="P343" s="330"/>
      <c r="Q343" s="330"/>
    </row>
    <row r="344" spans="14:17">
      <c r="N344" s="330"/>
      <c r="O344" s="330"/>
      <c r="P344" s="330"/>
      <c r="Q344" s="330"/>
    </row>
    <row r="345" spans="14:17">
      <c r="N345" s="330"/>
      <c r="O345" s="330"/>
      <c r="P345" s="330"/>
      <c r="Q345" s="330"/>
    </row>
    <row r="346" spans="14:17">
      <c r="N346" s="330"/>
      <c r="O346" s="330"/>
      <c r="P346" s="330"/>
      <c r="Q346" s="330"/>
    </row>
    <row r="347" spans="14:17">
      <c r="N347" s="330"/>
      <c r="O347" s="330"/>
      <c r="P347" s="330"/>
      <c r="Q347" s="330"/>
    </row>
    <row r="348" spans="14:17">
      <c r="N348" s="330"/>
      <c r="O348" s="330"/>
      <c r="P348" s="330"/>
      <c r="Q348" s="330"/>
    </row>
    <row r="349" spans="14:17">
      <c r="N349" s="330"/>
      <c r="O349" s="330"/>
      <c r="P349" s="330"/>
      <c r="Q349" s="330"/>
    </row>
    <row r="350" spans="14:17">
      <c r="N350" s="330"/>
      <c r="O350" s="330"/>
      <c r="P350" s="330"/>
      <c r="Q350" s="330"/>
    </row>
    <row r="351" spans="14:17">
      <c r="N351" s="330"/>
      <c r="O351" s="330"/>
      <c r="P351" s="330"/>
      <c r="Q351" s="330"/>
    </row>
    <row r="352" spans="14:17">
      <c r="N352" s="330"/>
      <c r="O352" s="330"/>
      <c r="P352" s="330"/>
      <c r="Q352" s="330"/>
    </row>
    <row r="353" spans="14:17">
      <c r="N353" s="330"/>
      <c r="O353" s="330"/>
      <c r="P353" s="330"/>
      <c r="Q353" s="330"/>
    </row>
    <row r="354" spans="14:17">
      <c r="N354" s="330"/>
      <c r="O354" s="330"/>
      <c r="P354" s="330"/>
      <c r="Q354" s="330"/>
    </row>
    <row r="355" spans="14:17">
      <c r="N355" s="330"/>
      <c r="O355" s="330"/>
      <c r="P355" s="330"/>
      <c r="Q355" s="330"/>
    </row>
    <row r="356" spans="14:17">
      <c r="N356" s="330"/>
      <c r="O356" s="330"/>
      <c r="P356" s="330"/>
      <c r="Q356" s="330"/>
    </row>
    <row r="357" spans="14:17">
      <c r="N357" s="330"/>
      <c r="O357" s="330"/>
      <c r="P357" s="330"/>
      <c r="Q357" s="330"/>
    </row>
    <row r="358" spans="14:17">
      <c r="N358" s="330"/>
      <c r="O358" s="330"/>
      <c r="P358" s="330"/>
      <c r="Q358" s="330"/>
    </row>
    <row r="359" spans="14:17">
      <c r="N359" s="330"/>
      <c r="O359" s="330"/>
      <c r="P359" s="330"/>
      <c r="Q359" s="330"/>
    </row>
    <row r="360" spans="14:17">
      <c r="N360" s="330"/>
      <c r="O360" s="330"/>
      <c r="P360" s="330"/>
      <c r="Q360" s="330"/>
    </row>
    <row r="361" spans="14:17">
      <c r="N361" s="330"/>
      <c r="O361" s="330"/>
      <c r="P361" s="330"/>
      <c r="Q361" s="330"/>
    </row>
    <row r="362" spans="14:17">
      <c r="N362" s="330"/>
      <c r="O362" s="330"/>
      <c r="P362" s="330"/>
      <c r="Q362" s="330"/>
    </row>
    <row r="363" spans="14:17">
      <c r="N363" s="330"/>
      <c r="O363" s="330"/>
      <c r="P363" s="330"/>
      <c r="Q363" s="330"/>
    </row>
    <row r="364" spans="14:17">
      <c r="N364" s="330"/>
      <c r="O364" s="330"/>
      <c r="P364" s="330"/>
      <c r="Q364" s="330"/>
    </row>
    <row r="365" spans="14:17">
      <c r="N365" s="330"/>
      <c r="O365" s="330"/>
      <c r="P365" s="330"/>
      <c r="Q365" s="330"/>
    </row>
    <row r="366" spans="14:17">
      <c r="N366" s="330"/>
      <c r="O366" s="330"/>
      <c r="P366" s="330"/>
      <c r="Q366" s="330"/>
    </row>
    <row r="367" spans="14:17">
      <c r="N367" s="330"/>
      <c r="O367" s="330"/>
      <c r="P367" s="330"/>
      <c r="Q367" s="330"/>
    </row>
    <row r="368" spans="14:17">
      <c r="N368" s="330"/>
      <c r="O368" s="330"/>
      <c r="P368" s="330"/>
      <c r="Q368" s="330"/>
    </row>
    <row r="369" spans="14:17">
      <c r="N369" s="330"/>
      <c r="O369" s="330"/>
      <c r="P369" s="330"/>
      <c r="Q369" s="330"/>
    </row>
    <row r="370" spans="14:17">
      <c r="N370" s="330"/>
      <c r="O370" s="330"/>
      <c r="P370" s="330"/>
      <c r="Q370" s="330"/>
    </row>
    <row r="371" spans="14:17">
      <c r="N371" s="330"/>
      <c r="O371" s="330"/>
      <c r="P371" s="330"/>
      <c r="Q371" s="330"/>
    </row>
    <row r="372" spans="14:17">
      <c r="N372" s="330"/>
      <c r="O372" s="330"/>
      <c r="P372" s="330"/>
      <c r="Q372" s="330"/>
    </row>
    <row r="373" spans="14:17">
      <c r="N373" s="330"/>
      <c r="O373" s="330"/>
      <c r="P373" s="330"/>
      <c r="Q373" s="330"/>
    </row>
    <row r="374" spans="14:17">
      <c r="N374" s="330"/>
      <c r="O374" s="330"/>
      <c r="P374" s="330"/>
      <c r="Q374" s="330"/>
    </row>
    <row r="375" spans="14:17">
      <c r="N375" s="330"/>
      <c r="O375" s="330"/>
      <c r="P375" s="330"/>
      <c r="Q375" s="330"/>
    </row>
    <row r="376" spans="14:17">
      <c r="N376" s="330"/>
      <c r="O376" s="330"/>
      <c r="P376" s="330"/>
      <c r="Q376" s="330"/>
    </row>
    <row r="377" spans="14:17">
      <c r="N377" s="330"/>
      <c r="O377" s="330"/>
      <c r="P377" s="330"/>
      <c r="Q377" s="330"/>
    </row>
    <row r="378" spans="14:17">
      <c r="N378" s="330"/>
      <c r="O378" s="330"/>
      <c r="P378" s="330"/>
      <c r="Q378" s="330"/>
    </row>
    <row r="379" spans="14:17">
      <c r="N379" s="330"/>
      <c r="O379" s="330"/>
      <c r="P379" s="330"/>
      <c r="Q379" s="330"/>
    </row>
    <row r="380" spans="14:17">
      <c r="N380" s="330"/>
      <c r="O380" s="330"/>
      <c r="P380" s="330"/>
      <c r="Q380" s="330"/>
    </row>
    <row r="381" spans="14:17">
      <c r="N381" s="330"/>
      <c r="O381" s="330"/>
      <c r="P381" s="330"/>
      <c r="Q381" s="330"/>
    </row>
    <row r="382" spans="14:17">
      <c r="N382" s="330"/>
      <c r="O382" s="330"/>
      <c r="P382" s="330"/>
      <c r="Q382" s="330"/>
    </row>
    <row r="383" spans="14:17">
      <c r="N383" s="330"/>
      <c r="O383" s="330"/>
      <c r="P383" s="330"/>
      <c r="Q383" s="330"/>
    </row>
    <row r="384" spans="14:17">
      <c r="N384" s="330"/>
      <c r="O384" s="330"/>
      <c r="P384" s="330"/>
      <c r="Q384" s="330"/>
    </row>
    <row r="385" spans="14:17">
      <c r="N385" s="330"/>
      <c r="O385" s="330"/>
      <c r="P385" s="330"/>
      <c r="Q385" s="330"/>
    </row>
    <row r="386" spans="14:17">
      <c r="N386" s="330"/>
      <c r="O386" s="330"/>
      <c r="P386" s="330"/>
      <c r="Q386" s="330"/>
    </row>
    <row r="387" spans="14:17">
      <c r="N387" s="330"/>
      <c r="O387" s="330"/>
      <c r="P387" s="330"/>
      <c r="Q387" s="330"/>
    </row>
    <row r="388" spans="14:17">
      <c r="N388" s="330"/>
      <c r="O388" s="330"/>
      <c r="P388" s="330"/>
      <c r="Q388" s="330"/>
    </row>
    <row r="389" spans="14:17">
      <c r="N389" s="330"/>
      <c r="O389" s="330"/>
      <c r="P389" s="330"/>
      <c r="Q389" s="330"/>
    </row>
    <row r="390" spans="14:17">
      <c r="N390" s="330"/>
      <c r="O390" s="330"/>
      <c r="P390" s="330"/>
      <c r="Q390" s="330"/>
    </row>
    <row r="391" spans="14:17">
      <c r="N391" s="330"/>
      <c r="O391" s="330"/>
      <c r="P391" s="330"/>
      <c r="Q391" s="330"/>
    </row>
    <row r="392" spans="14:17">
      <c r="N392" s="330"/>
      <c r="O392" s="330"/>
      <c r="P392" s="330"/>
    </row>
    <row r="393" spans="14:17">
      <c r="N393" s="330"/>
      <c r="O393" s="330"/>
      <c r="P393" s="330"/>
    </row>
    <row r="394" spans="14:17">
      <c r="N394" s="330"/>
      <c r="O394" s="330"/>
      <c r="P394" s="330"/>
    </row>
    <row r="395" spans="14:17">
      <c r="N395" s="330"/>
      <c r="O395" s="330"/>
      <c r="P395" s="330"/>
    </row>
    <row r="396" spans="14:17">
      <c r="N396" s="330"/>
      <c r="O396" s="330"/>
      <c r="P396" s="330"/>
    </row>
    <row r="397" spans="14:17">
      <c r="N397" s="330"/>
      <c r="O397" s="330"/>
      <c r="P397" s="330"/>
    </row>
    <row r="398" spans="14:17">
      <c r="N398" s="330"/>
      <c r="O398" s="330"/>
      <c r="P398" s="330"/>
    </row>
    <row r="399" spans="14:17">
      <c r="N399" s="330"/>
      <c r="O399" s="330"/>
      <c r="P399" s="330"/>
    </row>
    <row r="400" spans="14:17">
      <c r="N400" s="330"/>
      <c r="O400" s="330"/>
      <c r="P400" s="330"/>
    </row>
    <row r="401" spans="14:16">
      <c r="N401" s="330"/>
      <c r="O401" s="330"/>
      <c r="P401" s="330"/>
    </row>
    <row r="402" spans="14:16">
      <c r="N402" s="330"/>
      <c r="O402" s="330"/>
      <c r="P402" s="330"/>
    </row>
    <row r="403" spans="14:16">
      <c r="N403" s="330"/>
      <c r="O403" s="330"/>
      <c r="P403" s="330"/>
    </row>
    <row r="404" spans="14:16">
      <c r="N404" s="330"/>
      <c r="O404" s="330"/>
    </row>
    <row r="405" spans="14:16">
      <c r="N405" s="330"/>
      <c r="O405" s="330"/>
    </row>
    <row r="406" spans="14:16">
      <c r="N406" s="330"/>
      <c r="O406" s="330"/>
    </row>
    <row r="407" spans="14:16">
      <c r="N407" s="330"/>
      <c r="O407" s="330"/>
    </row>
    <row r="408" spans="14:16">
      <c r="N408" s="330"/>
      <c r="O408" s="330"/>
    </row>
    <row r="409" spans="14:16">
      <c r="N409" s="330"/>
      <c r="O409" s="330"/>
    </row>
    <row r="410" spans="14:16">
      <c r="N410" s="330"/>
      <c r="O410" s="330"/>
    </row>
    <row r="411" spans="14:16">
      <c r="N411" s="330"/>
      <c r="O411" s="330"/>
    </row>
    <row r="412" spans="14:16">
      <c r="N412" s="330"/>
      <c r="O412" s="330"/>
    </row>
    <row r="413" spans="14:16">
      <c r="N413" s="330"/>
      <c r="O413" s="330"/>
    </row>
    <row r="414" spans="14:16">
      <c r="N414" s="330"/>
      <c r="O414" s="330"/>
    </row>
    <row r="415" spans="14:16">
      <c r="N415" s="330"/>
      <c r="O415" s="330"/>
    </row>
    <row r="416" spans="14:16">
      <c r="N416" s="330"/>
      <c r="O416" s="330"/>
    </row>
    <row r="417" spans="14:15">
      <c r="N417" s="330"/>
      <c r="O417" s="330"/>
    </row>
    <row r="418" spans="14:15">
      <c r="N418" s="330"/>
      <c r="O418" s="330"/>
    </row>
    <row r="419" spans="14:15">
      <c r="N419" s="330"/>
      <c r="O419" s="330"/>
    </row>
    <row r="420" spans="14:15">
      <c r="N420" s="330"/>
      <c r="O420" s="330"/>
    </row>
    <row r="421" spans="14:15">
      <c r="N421" s="330"/>
      <c r="O421" s="330"/>
    </row>
    <row r="422" spans="14:15">
      <c r="N422" s="330"/>
      <c r="O422" s="330"/>
    </row>
    <row r="423" spans="14:15">
      <c r="N423" s="330"/>
      <c r="O423" s="330"/>
    </row>
    <row r="424" spans="14:15">
      <c r="N424" s="330"/>
      <c r="O424" s="330"/>
    </row>
    <row r="425" spans="14:15">
      <c r="N425" s="330"/>
      <c r="O425" s="330"/>
    </row>
    <row r="426" spans="14:15">
      <c r="N426" s="330"/>
      <c r="O426" s="330"/>
    </row>
    <row r="427" spans="14:15">
      <c r="N427" s="330"/>
      <c r="O427" s="330"/>
    </row>
    <row r="428" spans="14:15">
      <c r="N428" s="330"/>
      <c r="O428" s="330"/>
    </row>
    <row r="429" spans="14:15">
      <c r="N429" s="330"/>
      <c r="O429" s="330"/>
    </row>
    <row r="430" spans="14:15">
      <c r="N430" s="330"/>
      <c r="O430" s="330"/>
    </row>
    <row r="431" spans="14:15">
      <c r="N431" s="330"/>
      <c r="O431" s="330"/>
    </row>
    <row r="432" spans="14:15">
      <c r="N432" s="330"/>
      <c r="O432" s="330"/>
    </row>
    <row r="433" spans="14:15">
      <c r="N433" s="330"/>
      <c r="O433" s="330"/>
    </row>
    <row r="434" spans="14:15">
      <c r="N434" s="330"/>
      <c r="O434" s="330"/>
    </row>
    <row r="435" spans="14:15">
      <c r="N435" s="330"/>
      <c r="O435" s="330"/>
    </row>
    <row r="436" spans="14:15">
      <c r="N436" s="330"/>
      <c r="O436" s="330"/>
    </row>
    <row r="437" spans="14:15">
      <c r="N437" s="330"/>
      <c r="O437" s="330"/>
    </row>
    <row r="438" spans="14:15">
      <c r="N438" s="330"/>
      <c r="O438" s="330"/>
    </row>
    <row r="439" spans="14:15">
      <c r="N439" s="330"/>
      <c r="O439" s="330"/>
    </row>
    <row r="440" spans="14:15">
      <c r="N440" s="330"/>
      <c r="O440" s="330"/>
    </row>
    <row r="441" spans="14:15">
      <c r="N441" s="330"/>
      <c r="O441" s="330"/>
    </row>
    <row r="442" spans="14:15">
      <c r="N442" s="330"/>
      <c r="O442" s="330"/>
    </row>
    <row r="443" spans="14:15">
      <c r="N443" s="330"/>
      <c r="O443" s="330"/>
    </row>
    <row r="444" spans="14:15">
      <c r="N444" s="330"/>
      <c r="O444" s="330"/>
    </row>
    <row r="445" spans="14:15">
      <c r="N445" s="330"/>
      <c r="O445" s="330"/>
    </row>
    <row r="446" spans="14:15">
      <c r="N446" s="330"/>
      <c r="O446" s="330"/>
    </row>
    <row r="447" spans="14:15">
      <c r="N447" s="330"/>
      <c r="O447" s="330"/>
    </row>
    <row r="448" spans="14:15">
      <c r="N448" s="330"/>
      <c r="O448" s="330"/>
    </row>
    <row r="449" spans="14:15">
      <c r="N449" s="330"/>
      <c r="O449" s="330"/>
    </row>
    <row r="450" spans="14:15">
      <c r="N450" s="330"/>
      <c r="O450" s="330"/>
    </row>
    <row r="451" spans="14:15">
      <c r="N451" s="330"/>
      <c r="O451" s="330"/>
    </row>
    <row r="452" spans="14:15">
      <c r="N452" s="330"/>
      <c r="O452" s="330"/>
    </row>
    <row r="453" spans="14:15">
      <c r="N453" s="330"/>
      <c r="O453" s="330"/>
    </row>
    <row r="454" spans="14:15">
      <c r="N454" s="330"/>
      <c r="O454" s="330"/>
    </row>
    <row r="455" spans="14:15">
      <c r="N455" s="330"/>
      <c r="O455" s="330"/>
    </row>
    <row r="456" spans="14:15">
      <c r="N456" s="330"/>
      <c r="O456" s="330"/>
    </row>
    <row r="457" spans="14:15">
      <c r="N457" s="330"/>
      <c r="O457" s="330"/>
    </row>
    <row r="458" spans="14:15">
      <c r="N458" s="330"/>
      <c r="O458" s="330"/>
    </row>
    <row r="459" spans="14:15">
      <c r="N459" s="330"/>
      <c r="O459" s="330"/>
    </row>
    <row r="460" spans="14:15">
      <c r="N460" s="330"/>
      <c r="O460" s="330"/>
    </row>
    <row r="461" spans="14:15">
      <c r="N461" s="330"/>
      <c r="O461" s="330"/>
    </row>
    <row r="462" spans="14:15">
      <c r="N462" s="330"/>
      <c r="O462" s="330"/>
    </row>
    <row r="463" spans="14:15">
      <c r="N463" s="330"/>
      <c r="O463" s="330"/>
    </row>
    <row r="464" spans="14:15">
      <c r="N464" s="330"/>
      <c r="O464" s="330"/>
    </row>
    <row r="465" spans="14:15">
      <c r="N465" s="330"/>
      <c r="O465" s="330"/>
    </row>
    <row r="466" spans="14:15">
      <c r="N466" s="330"/>
      <c r="O466" s="330"/>
    </row>
    <row r="467" spans="14:15">
      <c r="N467" s="330"/>
      <c r="O467" s="330"/>
    </row>
    <row r="468" spans="14:15">
      <c r="N468" s="330"/>
      <c r="O468" s="330"/>
    </row>
    <row r="469" spans="14:15">
      <c r="N469" s="330"/>
      <c r="O469" s="330"/>
    </row>
    <row r="470" spans="14:15">
      <c r="N470" s="330"/>
      <c r="O470" s="330"/>
    </row>
    <row r="471" spans="14:15">
      <c r="N471" s="330"/>
      <c r="O471" s="330"/>
    </row>
    <row r="472" spans="14:15">
      <c r="N472" s="330"/>
      <c r="O472" s="330"/>
    </row>
    <row r="473" spans="14:15">
      <c r="N473" s="330"/>
      <c r="O473" s="330"/>
    </row>
    <row r="474" spans="14:15">
      <c r="N474" s="330"/>
      <c r="O474" s="330"/>
    </row>
    <row r="475" spans="14:15">
      <c r="N475" s="330"/>
      <c r="O475" s="330"/>
    </row>
    <row r="476" spans="14:15">
      <c r="N476" s="330"/>
      <c r="O476" s="330"/>
    </row>
    <row r="477" spans="14:15">
      <c r="N477" s="330"/>
      <c r="O477" s="330"/>
    </row>
    <row r="478" spans="14:15">
      <c r="N478" s="330"/>
      <c r="O478" s="330"/>
    </row>
    <row r="479" spans="14:15">
      <c r="N479" s="330"/>
      <c r="O479" s="330"/>
    </row>
    <row r="480" spans="14:15">
      <c r="N480" s="330"/>
      <c r="O480" s="330"/>
    </row>
    <row r="481" spans="14:15">
      <c r="N481" s="330"/>
      <c r="O481" s="330"/>
    </row>
    <row r="482" spans="14:15">
      <c r="N482" s="330"/>
      <c r="O482" s="330"/>
    </row>
    <row r="483" spans="14:15">
      <c r="N483" s="330"/>
      <c r="O483" s="330"/>
    </row>
    <row r="484" spans="14:15">
      <c r="N484" s="330"/>
      <c r="O484" s="330"/>
    </row>
    <row r="485" spans="14:15">
      <c r="N485" s="330"/>
      <c r="O485" s="330"/>
    </row>
    <row r="486" spans="14:15">
      <c r="N486" s="330"/>
      <c r="O486" s="330"/>
    </row>
    <row r="487" spans="14:15">
      <c r="N487" s="330"/>
      <c r="O487" s="330"/>
    </row>
    <row r="488" spans="14:15">
      <c r="N488" s="330"/>
      <c r="O488" s="330"/>
    </row>
    <row r="489" spans="14:15">
      <c r="N489" s="330"/>
      <c r="O489" s="330"/>
    </row>
    <row r="490" spans="14:15">
      <c r="N490" s="330"/>
      <c r="O490" s="330"/>
    </row>
    <row r="491" spans="14:15">
      <c r="N491" s="330"/>
      <c r="O491" s="330"/>
    </row>
    <row r="492" spans="14:15">
      <c r="N492" s="330"/>
      <c r="O492" s="330"/>
    </row>
    <row r="493" spans="14:15">
      <c r="N493" s="330"/>
      <c r="O493" s="330"/>
    </row>
    <row r="494" spans="14:15">
      <c r="N494" s="330"/>
      <c r="O494" s="330"/>
    </row>
    <row r="495" spans="14:15">
      <c r="N495" s="330"/>
      <c r="O495" s="330"/>
    </row>
    <row r="496" spans="14:15">
      <c r="N496" s="330"/>
      <c r="O496" s="330"/>
    </row>
    <row r="497" spans="14:15">
      <c r="N497" s="330"/>
      <c r="O497" s="330"/>
    </row>
    <row r="498" spans="14:15">
      <c r="N498" s="330"/>
      <c r="O498" s="330"/>
    </row>
    <row r="499" spans="14:15">
      <c r="N499" s="330"/>
      <c r="O499" s="330"/>
    </row>
    <row r="500" spans="14:15">
      <c r="N500" s="330"/>
      <c r="O500" s="330"/>
    </row>
    <row r="501" spans="14:15">
      <c r="N501" s="330"/>
      <c r="O501" s="330"/>
    </row>
    <row r="502" spans="14:15">
      <c r="N502" s="330"/>
      <c r="O502" s="330"/>
    </row>
    <row r="503" spans="14:15">
      <c r="N503" s="330"/>
      <c r="O503" s="330"/>
    </row>
    <row r="504" spans="14:15">
      <c r="N504" s="330"/>
      <c r="O504" s="330"/>
    </row>
    <row r="505" spans="14:15">
      <c r="N505" s="330"/>
      <c r="O505" s="330"/>
    </row>
    <row r="506" spans="14:15">
      <c r="N506" s="330"/>
      <c r="O506" s="330"/>
    </row>
    <row r="507" spans="14:15">
      <c r="N507" s="330"/>
      <c r="O507" s="330"/>
    </row>
    <row r="508" spans="14:15">
      <c r="N508" s="330"/>
      <c r="O508" s="330"/>
    </row>
    <row r="509" spans="14:15">
      <c r="N509" s="330"/>
      <c r="O509" s="330"/>
    </row>
    <row r="510" spans="14:15">
      <c r="N510" s="330"/>
      <c r="O510" s="330"/>
    </row>
    <row r="511" spans="14:15">
      <c r="N511" s="330"/>
      <c r="O511" s="330"/>
    </row>
    <row r="512" spans="14:15">
      <c r="N512" s="330"/>
      <c r="O512" s="330"/>
    </row>
    <row r="513" spans="14:15">
      <c r="N513" s="330"/>
      <c r="O513" s="330"/>
    </row>
    <row r="514" spans="14:15">
      <c r="N514" s="330"/>
      <c r="O514" s="330"/>
    </row>
    <row r="515" spans="14:15">
      <c r="N515" s="330"/>
      <c r="O515" s="330"/>
    </row>
    <row r="516" spans="14:15">
      <c r="N516" s="330"/>
      <c r="O516" s="330"/>
    </row>
    <row r="517" spans="14:15">
      <c r="N517" s="330"/>
    </row>
    <row r="518" spans="14:15">
      <c r="N518" s="330"/>
    </row>
    <row r="519" spans="14:15">
      <c r="N519" s="330"/>
    </row>
    <row r="520" spans="14:15">
      <c r="N520" s="330"/>
    </row>
    <row r="521" spans="14:15">
      <c r="N521" s="330"/>
    </row>
    <row r="522" spans="14:15">
      <c r="N522" s="330"/>
    </row>
    <row r="523" spans="14:15">
      <c r="N523" s="330"/>
    </row>
    <row r="524" spans="14:15">
      <c r="N524" s="330"/>
    </row>
    <row r="525" spans="14:15">
      <c r="N525" s="330"/>
    </row>
    <row r="526" spans="14:15">
      <c r="N526" s="330"/>
    </row>
    <row r="527" spans="14:15">
      <c r="N527" s="330"/>
    </row>
    <row r="528" spans="14:15">
      <c r="N528" s="330"/>
    </row>
    <row r="529" spans="14:14">
      <c r="N529" s="330"/>
    </row>
    <row r="530" spans="14:14">
      <c r="N530" s="330"/>
    </row>
    <row r="531" spans="14:14">
      <c r="N531" s="330"/>
    </row>
    <row r="532" spans="14:14">
      <c r="N532" s="330"/>
    </row>
    <row r="533" spans="14:14">
      <c r="N533" s="330"/>
    </row>
    <row r="534" spans="14:14">
      <c r="N534" s="330"/>
    </row>
    <row r="535" spans="14:14">
      <c r="N535" s="330"/>
    </row>
    <row r="536" spans="14:14">
      <c r="N536" s="330"/>
    </row>
    <row r="537" spans="14:14">
      <c r="N537" s="330"/>
    </row>
    <row r="538" spans="14:14">
      <c r="N538" s="330"/>
    </row>
    <row r="539" spans="14:14">
      <c r="N539" s="330"/>
    </row>
    <row r="540" spans="14:14">
      <c r="N540" s="330"/>
    </row>
    <row r="541" spans="14:14">
      <c r="N541" s="330"/>
    </row>
    <row r="542" spans="14:14">
      <c r="N542" s="330"/>
    </row>
    <row r="543" spans="14:14">
      <c r="N543" s="330"/>
    </row>
    <row r="544" spans="14:14">
      <c r="N544" s="330"/>
    </row>
    <row r="545" spans="14:14">
      <c r="N545" s="330"/>
    </row>
    <row r="546" spans="14:14">
      <c r="N546" s="330"/>
    </row>
    <row r="547" spans="14:14">
      <c r="N547" s="330"/>
    </row>
    <row r="548" spans="14:14">
      <c r="N548" s="330"/>
    </row>
    <row r="549" spans="14:14">
      <c r="N549" s="330"/>
    </row>
    <row r="550" spans="14:14">
      <c r="N550" s="330"/>
    </row>
    <row r="551" spans="14:14">
      <c r="N551" s="330"/>
    </row>
    <row r="552" spans="14:14">
      <c r="N552" s="330"/>
    </row>
    <row r="553" spans="14:14">
      <c r="N553" s="330"/>
    </row>
    <row r="554" spans="14:14">
      <c r="N554" s="330"/>
    </row>
    <row r="555" spans="14:14">
      <c r="N555" s="330"/>
    </row>
    <row r="556" spans="14:14">
      <c r="N556" s="330"/>
    </row>
    <row r="557" spans="14:14">
      <c r="N557" s="330"/>
    </row>
    <row r="558" spans="14:14">
      <c r="N558" s="330"/>
    </row>
    <row r="559" spans="14:14">
      <c r="N559" s="330"/>
    </row>
    <row r="560" spans="14:14">
      <c r="N560" s="330"/>
    </row>
    <row r="561" spans="14:14">
      <c r="N561" s="330"/>
    </row>
    <row r="562" spans="14:14">
      <c r="N562" s="330"/>
    </row>
    <row r="563" spans="14:14">
      <c r="N563" s="330"/>
    </row>
    <row r="564" spans="14:14">
      <c r="N564" s="330"/>
    </row>
    <row r="565" spans="14:14">
      <c r="N565" s="330"/>
    </row>
    <row r="566" spans="14:14">
      <c r="N566" s="330"/>
    </row>
    <row r="567" spans="14:14">
      <c r="N567" s="330"/>
    </row>
    <row r="568" spans="14:14">
      <c r="N568" s="330"/>
    </row>
    <row r="569" spans="14:14">
      <c r="N569" s="330"/>
    </row>
    <row r="570" spans="14:14">
      <c r="N570" s="330"/>
    </row>
    <row r="571" spans="14:14">
      <c r="N571" s="330"/>
    </row>
    <row r="572" spans="14:14">
      <c r="N572" s="330"/>
    </row>
    <row r="573" spans="14:14">
      <c r="N573" s="330"/>
    </row>
    <row r="574" spans="14:14">
      <c r="N574" s="330"/>
    </row>
    <row r="575" spans="14:14">
      <c r="N575" s="330"/>
    </row>
    <row r="576" spans="14:14">
      <c r="N576" s="330"/>
    </row>
    <row r="577" spans="14:14">
      <c r="N577" s="330"/>
    </row>
    <row r="578" spans="14:14">
      <c r="N578" s="330"/>
    </row>
    <row r="579" spans="14:14">
      <c r="N579" s="330"/>
    </row>
    <row r="580" spans="14:14">
      <c r="N580" s="330"/>
    </row>
    <row r="581" spans="14:14">
      <c r="N581" s="330"/>
    </row>
    <row r="582" spans="14:14">
      <c r="N582" s="330"/>
    </row>
    <row r="583" spans="14:14">
      <c r="N583" s="330"/>
    </row>
    <row r="584" spans="14:14">
      <c r="N584" s="330"/>
    </row>
    <row r="585" spans="14:14">
      <c r="N585" s="330"/>
    </row>
    <row r="586" spans="14:14">
      <c r="N586" s="330"/>
    </row>
    <row r="587" spans="14:14">
      <c r="N587" s="330"/>
    </row>
    <row r="588" spans="14:14">
      <c r="N588" s="330"/>
    </row>
    <row r="589" spans="14:14">
      <c r="N589" s="330"/>
    </row>
    <row r="590" spans="14:14">
      <c r="N590" s="330"/>
    </row>
    <row r="591" spans="14:14">
      <c r="N591" s="330"/>
    </row>
    <row r="592" spans="14:14">
      <c r="N592" s="330"/>
    </row>
    <row r="593" spans="14:14">
      <c r="N593" s="330"/>
    </row>
    <row r="594" spans="14:14">
      <c r="N594" s="330"/>
    </row>
    <row r="595" spans="14:14">
      <c r="N595" s="330"/>
    </row>
    <row r="596" spans="14:14">
      <c r="N596" s="330"/>
    </row>
    <row r="597" spans="14:14">
      <c r="N597" s="330"/>
    </row>
    <row r="598" spans="14:14">
      <c r="N598" s="330"/>
    </row>
    <row r="599" spans="14:14">
      <c r="N599" s="330"/>
    </row>
    <row r="600" spans="14:14">
      <c r="N600" s="330"/>
    </row>
    <row r="601" spans="14:14">
      <c r="N601" s="330"/>
    </row>
    <row r="602" spans="14:14">
      <c r="N602" s="330"/>
    </row>
    <row r="603" spans="14:14">
      <c r="N603" s="330"/>
    </row>
    <row r="604" spans="14:14">
      <c r="N604" s="330"/>
    </row>
    <row r="605" spans="14:14">
      <c r="N605" s="330"/>
    </row>
    <row r="606" spans="14:14">
      <c r="N606" s="330"/>
    </row>
    <row r="607" spans="14:14">
      <c r="N607" s="330"/>
    </row>
    <row r="608" spans="14:14">
      <c r="N608" s="330"/>
    </row>
    <row r="609" spans="14:14">
      <c r="N609" s="330"/>
    </row>
    <row r="610" spans="14:14">
      <c r="N610" s="330"/>
    </row>
    <row r="611" spans="14:14">
      <c r="N611" s="330"/>
    </row>
    <row r="612" spans="14:14">
      <c r="N612" s="330"/>
    </row>
    <row r="613" spans="14:14">
      <c r="N613" s="330"/>
    </row>
    <row r="614" spans="14:14">
      <c r="N614" s="330"/>
    </row>
    <row r="615" spans="14:14">
      <c r="N615" s="330"/>
    </row>
    <row r="616" spans="14:14">
      <c r="N616" s="330"/>
    </row>
    <row r="617" spans="14:14">
      <c r="N617" s="330"/>
    </row>
    <row r="618" spans="14:14">
      <c r="N618" s="330"/>
    </row>
    <row r="619" spans="14:14">
      <c r="N619" s="330"/>
    </row>
    <row r="620" spans="14:14">
      <c r="N620" s="330"/>
    </row>
    <row r="621" spans="14:14">
      <c r="N621" s="330"/>
    </row>
    <row r="622" spans="14:14">
      <c r="N622" s="330"/>
    </row>
    <row r="623" spans="14:14">
      <c r="N623" s="330"/>
    </row>
    <row r="624" spans="14:14">
      <c r="N624" s="330"/>
    </row>
    <row r="625" spans="14:14">
      <c r="N625" s="330"/>
    </row>
    <row r="626" spans="14:14">
      <c r="N626" s="330"/>
    </row>
    <row r="627" spans="14:14">
      <c r="N627" s="330"/>
    </row>
    <row r="628" spans="14:14">
      <c r="N628" s="330"/>
    </row>
    <row r="629" spans="14:14">
      <c r="N629" s="330"/>
    </row>
    <row r="630" spans="14:14">
      <c r="N630" s="330"/>
    </row>
    <row r="631" spans="14:14">
      <c r="N631" s="330"/>
    </row>
    <row r="632" spans="14:14">
      <c r="N632" s="330"/>
    </row>
    <row r="633" spans="14:14">
      <c r="N633" s="330"/>
    </row>
    <row r="634" spans="14:14">
      <c r="N634" s="330"/>
    </row>
    <row r="635" spans="14:14">
      <c r="N635" s="330"/>
    </row>
    <row r="636" spans="14:14">
      <c r="N636" s="330"/>
    </row>
    <row r="637" spans="14:14">
      <c r="N637" s="330"/>
    </row>
    <row r="638" spans="14:14">
      <c r="N638" s="330"/>
    </row>
    <row r="639" spans="14:14">
      <c r="N639" s="330"/>
    </row>
    <row r="640" spans="14:14">
      <c r="N640" s="330"/>
    </row>
    <row r="641" spans="14:14">
      <c r="N641" s="330"/>
    </row>
    <row r="642" spans="14:14">
      <c r="N642" s="330"/>
    </row>
    <row r="643" spans="14:14">
      <c r="N643" s="330"/>
    </row>
    <row r="644" spans="14:14">
      <c r="N644" s="330"/>
    </row>
    <row r="645" spans="14:14">
      <c r="N645" s="330"/>
    </row>
    <row r="646" spans="14:14">
      <c r="N646" s="330"/>
    </row>
    <row r="647" spans="14:14">
      <c r="N647" s="330"/>
    </row>
    <row r="648" spans="14:14">
      <c r="N648" s="330"/>
    </row>
    <row r="649" spans="14:14">
      <c r="N649" s="330"/>
    </row>
    <row r="650" spans="14:14">
      <c r="N650" s="330"/>
    </row>
    <row r="651" spans="14:14">
      <c r="N651" s="330"/>
    </row>
    <row r="652" spans="14:14">
      <c r="N652" s="330"/>
    </row>
    <row r="653" spans="14:14">
      <c r="N653" s="330"/>
    </row>
    <row r="654" spans="14:14">
      <c r="N654" s="330"/>
    </row>
    <row r="655" spans="14:14">
      <c r="N655" s="330"/>
    </row>
    <row r="656" spans="14:14">
      <c r="N656" s="330"/>
    </row>
    <row r="657" spans="14:14">
      <c r="N657" s="330"/>
    </row>
    <row r="658" spans="14:14">
      <c r="N658" s="330"/>
    </row>
    <row r="659" spans="14:14">
      <c r="N659" s="330"/>
    </row>
    <row r="660" spans="14:14">
      <c r="N660" s="330"/>
    </row>
    <row r="661" spans="14:14">
      <c r="N661" s="330"/>
    </row>
    <row r="662" spans="14:14">
      <c r="N662" s="330"/>
    </row>
    <row r="663" spans="14:14">
      <c r="N663" s="330"/>
    </row>
    <row r="664" spans="14:14">
      <c r="N664" s="330"/>
    </row>
    <row r="665" spans="14:14">
      <c r="N665" s="330"/>
    </row>
    <row r="666" spans="14:14">
      <c r="N666" s="330"/>
    </row>
    <row r="667" spans="14:14">
      <c r="N667" s="330"/>
    </row>
    <row r="668" spans="14:14">
      <c r="N668" s="330"/>
    </row>
    <row r="669" spans="14:14">
      <c r="N669" s="330"/>
    </row>
  </sheetData>
  <autoFilter ref="A2:M101" xr:uid="{00000000-0009-0000-0000-000013000000}"/>
  <mergeCells count="26">
    <mergeCell ref="F2:F3"/>
    <mergeCell ref="L102:L107"/>
    <mergeCell ref="M2:M3"/>
    <mergeCell ref="L95:M95"/>
    <mergeCell ref="L96:M96"/>
    <mergeCell ref="L97:M97"/>
    <mergeCell ref="L99:M99"/>
    <mergeCell ref="L101:M101"/>
    <mergeCell ref="L100:M100"/>
    <mergeCell ref="L98:M98"/>
    <mergeCell ref="AN2:AN3"/>
    <mergeCell ref="A92:I92"/>
    <mergeCell ref="L92:M92"/>
    <mergeCell ref="L93:M93"/>
    <mergeCell ref="L94:M94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X3 AM3">
    <cfRule type="containsText" dxfId="4482" priority="327" operator="containsText" text="日">
      <formula>NOT(ISERROR(SEARCH("日",N3)))</formula>
    </cfRule>
    <cfRule type="containsText" dxfId="4481" priority="328" operator="containsText" text="六">
      <formula>NOT(ISERROR(SEARCH("六",N3)))</formula>
    </cfRule>
  </conditionalFormatting>
  <conditionalFormatting sqref="N92:X92 AM92">
    <cfRule type="containsText" dxfId="4480" priority="323" operator="containsText" text="日">
      <formula>NOT(ISERROR(SEARCH("日",N92)))</formula>
    </cfRule>
    <cfRule type="containsText" dxfId="4479" priority="324" operator="containsText" text="六">
      <formula>NOT(ISERROR(SEARCH("六",N92)))</formula>
    </cfRule>
  </conditionalFormatting>
  <conditionalFormatting sqref="N101:X101 AM101">
    <cfRule type="cellIs" dxfId="4478" priority="310" operator="greaterThan">
      <formula>0</formula>
    </cfRule>
  </conditionalFormatting>
  <conditionalFormatting sqref="G79:G83 G26:G65 G91 G4:G23">
    <cfRule type="cellIs" dxfId="4477" priority="316" operator="equal">
      <formula>"重要不紧急"</formula>
    </cfRule>
    <cfRule type="cellIs" dxfId="4476" priority="317" operator="equal">
      <formula>"重要且紧急"</formula>
    </cfRule>
    <cfRule type="cellIs" dxfId="4475" priority="318" operator="equal">
      <formula>"紧急不重要"</formula>
    </cfRule>
  </conditionalFormatting>
  <conditionalFormatting sqref="L79:L83 L26:L65 L91 L4:L23">
    <cfRule type="containsText" dxfId="4474" priority="319" operator="containsText" text="进行中">
      <formula>NOT(ISERROR(SEARCH("进行中",L4)))</formula>
    </cfRule>
    <cfRule type="containsText" dxfId="4473" priority="320" operator="containsText" text="延迟">
      <formula>NOT(ISERROR(SEARCH("延迟",L4)))</formula>
    </cfRule>
    <cfRule type="containsText" dxfId="4472" priority="321" operator="containsText" text="已完成">
      <formula>NOT(ISERROR(SEARCH("已完成",L4)))</formula>
    </cfRule>
    <cfRule type="containsText" dxfId="4471" priority="322" operator="containsText" text="已中止">
      <formula>NOT(ISERROR(SEARCH("已中止",L4)))</formula>
    </cfRule>
  </conditionalFormatting>
  <conditionalFormatting sqref="M77:M83 M26:M65 M91 M4:M23">
    <cfRule type="dataBar" priority="3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{C8C6702F-723C-40FE-88DE-37EFC9A604A1}</x14:id>
        </ext>
      </extLst>
    </cfRule>
    <cfRule type="dataBar" priority="3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{3A95672C-AD49-4BCF-B05B-5AD2311E7C57}</x14:id>
        </ext>
      </extLst>
    </cfRule>
  </conditionalFormatting>
  <conditionalFormatting sqref="K77:K78 F13:X13 A20:D21 A22:X23 M77:M78 AM79:AN83 AM26:AN65 A50:X65 A91:X91 AM91:AN91 A4:X7 A9:X9 A8:T8 X8 AB8:AD8 G46:X47 G48:T49 W48:X49 AB48:AC49 F66:X72 F73:T74 V73:X74 AB73:AB74 A79:X82 W83:X89 AC83:AC89 F75:X76 A14:X19 A26:X45 A83:U89 A10:D13 E10:X12 AM4:AN23 F20:X21">
    <cfRule type="expression" dxfId="4470" priority="313">
      <formula>CELL("row")=ROW()</formula>
    </cfRule>
    <cfRule type="expression" dxfId="4469" priority="314">
      <formula>$A4&lt;&gt;""</formula>
    </cfRule>
  </conditionalFormatting>
  <conditionalFormatting sqref="AM79:AM83 AM26:AM65 AM91 N91:X91 N4:X7 N8:T8 X8 AB8:AD8 N26:X47 N48:T49 W48:X49 AB48:AC49 N50:X72 N75:X76 N73:T74 V73:X74 AB73:AB74 N79:X82 N83:U89 W83:X89 AC83:AC89 AM4:AM23 N9:X23">
    <cfRule type="cellIs" dxfId="4468" priority="315" operator="greaterThan">
      <formula>0</formula>
    </cfRule>
  </conditionalFormatting>
  <conditionalFormatting sqref="J93:K101">
    <cfRule type="expression" dxfId="4467" priority="308">
      <formula>CELL("row")=ROW()</formula>
    </cfRule>
    <cfRule type="expression" dxfId="4466" priority="309">
      <formula>$A93&lt;&gt;""</formula>
    </cfRule>
  </conditionalFormatting>
  <conditionalFormatting sqref="N93:X100 AM93:AM100">
    <cfRule type="cellIs" dxfId="4465" priority="325" operator="greaterThanOrEqual">
      <formula>8</formula>
    </cfRule>
    <cfRule type="cellIs" dxfId="4464" priority="326" operator="between">
      <formula>0.01</formula>
      <formula>7.99</formula>
    </cfRule>
  </conditionalFormatting>
  <conditionalFormatting sqref="N670:X1048576 O517:X669 P404:X516 Q392:X403 R322:X391 S218:X321 T196:X217 U149:X195 V137:X148 W125:X136 X113:X124 AM109:AM1048576">
    <cfRule type="cellIs" dxfId="4463" priority="329" operator="between">
      <formula>6</formula>
      <formula>24</formula>
    </cfRule>
    <cfRule type="cellIs" dxfId="4462" priority="330" operator="between">
      <formula>4</formula>
      <formula>6</formula>
    </cfRule>
    <cfRule type="cellIs" dxfId="4461" priority="331" operator="between">
      <formula>0.01</formula>
      <formula>3</formula>
    </cfRule>
  </conditionalFormatting>
  <conditionalFormatting sqref="N102:X107 AM102:AM107">
    <cfRule type="cellIs" dxfId="4460" priority="307" operator="greaterThan">
      <formula>0</formula>
    </cfRule>
  </conditionalFormatting>
  <conditionalFormatting sqref="G77:G78">
    <cfRule type="cellIs" dxfId="4459" priority="296" operator="equal">
      <formula>"重要不紧急"</formula>
    </cfRule>
    <cfRule type="cellIs" dxfId="4458" priority="297" operator="equal">
      <formula>"重要且紧急"</formula>
    </cfRule>
    <cfRule type="cellIs" dxfId="4457" priority="298" operator="equal">
      <formula>"紧急不重要"</formula>
    </cfRule>
  </conditionalFormatting>
  <conditionalFormatting sqref="L77:L78">
    <cfRule type="containsText" dxfId="4456" priority="299" operator="containsText" text="进行中">
      <formula>NOT(ISERROR(SEARCH("进行中",L77)))</formula>
    </cfRule>
    <cfRule type="containsText" dxfId="4455" priority="300" operator="containsText" text="延迟">
      <formula>NOT(ISERROR(SEARCH("延迟",L77)))</formula>
    </cfRule>
    <cfRule type="containsText" dxfId="4454" priority="301" operator="containsText" text="已完成">
      <formula>NOT(ISERROR(SEARCH("已完成",L77)))</formula>
    </cfRule>
    <cfRule type="containsText" dxfId="4453" priority="302" operator="containsText" text="已中止">
      <formula>NOT(ISERROR(SEARCH("已中止",L77)))</formula>
    </cfRule>
  </conditionalFormatting>
  <conditionalFormatting sqref="S77:X78 AP77:AP78 A77:J78 L77:L78 N77:N78">
    <cfRule type="expression" dxfId="4452" priority="293">
      <formula>CELL("row")=ROW()</formula>
    </cfRule>
    <cfRule type="expression" dxfId="4451" priority="294">
      <formula>$A77&lt;&gt;""</formula>
    </cfRule>
  </conditionalFormatting>
  <conditionalFormatting sqref="N77:X78">
    <cfRule type="cellIs" dxfId="4450" priority="295" operator="greaterThan">
      <formula>0</formula>
    </cfRule>
  </conditionalFormatting>
  <conditionalFormatting sqref="AN77:AO78">
    <cfRule type="expression" dxfId="4449" priority="290">
      <formula>CELL("row")=ROW()</formula>
    </cfRule>
    <cfRule type="expression" dxfId="4448" priority="291">
      <formula>$A77&lt;&gt;""</formula>
    </cfRule>
  </conditionalFormatting>
  <conditionalFormatting sqref="AN77:AO78">
    <cfRule type="cellIs" dxfId="4447" priority="292" operator="greaterThan">
      <formula>0</formula>
    </cfRule>
  </conditionalFormatting>
  <conditionalFormatting sqref="P77:R78">
    <cfRule type="expression" dxfId="4446" priority="288">
      <formula>CELL("row")=ROW()</formula>
    </cfRule>
    <cfRule type="expression" dxfId="4445" priority="289">
      <formula>$A77&lt;&gt;""</formula>
    </cfRule>
  </conditionalFormatting>
  <conditionalFormatting sqref="AM77:AM78">
    <cfRule type="expression" dxfId="4444" priority="285">
      <formula>CELL("row")=ROW()</formula>
    </cfRule>
    <cfRule type="expression" dxfId="4443" priority="286">
      <formula>$A77&lt;&gt;""</formula>
    </cfRule>
  </conditionalFormatting>
  <conditionalFormatting sqref="AM77:AM78">
    <cfRule type="cellIs" dxfId="4442" priority="287" operator="greaterThan">
      <formula>0</formula>
    </cfRule>
  </conditionalFormatting>
  <conditionalFormatting sqref="O77:R78">
    <cfRule type="expression" dxfId="4441" priority="305">
      <formula>CELL("row")=ROW()</formula>
    </cfRule>
    <cfRule type="expression" dxfId="4440" priority="306">
      <formula>$A92&lt;&gt;""</formula>
    </cfRule>
  </conditionalFormatting>
  <conditionalFormatting sqref="E13">
    <cfRule type="expression" dxfId="4439" priority="283">
      <formula>CELL("row")=ROW()</formula>
    </cfRule>
    <cfRule type="expression" dxfId="4438" priority="284">
      <formula>$A13&lt;&gt;""</formula>
    </cfRule>
  </conditionalFormatting>
  <conditionalFormatting sqref="G66:G76">
    <cfRule type="cellIs" dxfId="4437" priority="274" operator="equal">
      <formula>"重要不紧急"</formula>
    </cfRule>
    <cfRule type="cellIs" dxfId="4436" priority="275" operator="equal">
      <formula>"重要且紧急"</formula>
    </cfRule>
    <cfRule type="cellIs" dxfId="4435" priority="276" operator="equal">
      <formula>"紧急不重要"</formula>
    </cfRule>
  </conditionalFormatting>
  <conditionalFormatting sqref="L66:L76">
    <cfRule type="containsText" dxfId="4434" priority="277" operator="containsText" text="进行中">
      <formula>NOT(ISERROR(SEARCH("进行中",L66)))</formula>
    </cfRule>
    <cfRule type="containsText" dxfId="4433" priority="278" operator="containsText" text="延迟">
      <formula>NOT(ISERROR(SEARCH("延迟",L66)))</formula>
    </cfRule>
    <cfRule type="containsText" dxfId="4432" priority="279" operator="containsText" text="已完成">
      <formula>NOT(ISERROR(SEARCH("已完成",L66)))</formula>
    </cfRule>
    <cfRule type="containsText" dxfId="4431" priority="280" operator="containsText" text="已中止">
      <formula>NOT(ISERROR(SEARCH("已中止",L66)))</formula>
    </cfRule>
  </conditionalFormatting>
  <conditionalFormatting sqref="B66:B76 C67:E70 AP66:AP76">
    <cfRule type="expression" dxfId="4430" priority="271">
      <formula>CELL("row")=ROW()</formula>
    </cfRule>
    <cfRule type="expression" dxfId="4429" priority="272">
      <formula>$A66&lt;&gt;""</formula>
    </cfRule>
  </conditionalFormatting>
  <conditionalFormatting sqref="A75:A76 E76 C75:C76">
    <cfRule type="expression" dxfId="4428" priority="269">
      <formula>CELL("row")=ROW()</formula>
    </cfRule>
    <cfRule type="expression" dxfId="4427" priority="270">
      <formula>$A75&lt;&gt;""</formula>
    </cfRule>
  </conditionalFormatting>
  <conditionalFormatting sqref="D76">
    <cfRule type="expression" dxfId="4426" priority="250">
      <formula>$A76&lt;&gt;""</formula>
    </cfRule>
  </conditionalFormatting>
  <conditionalFormatting sqref="D76">
    <cfRule type="expression" dxfId="4425" priority="268">
      <formula>CELL("row")=ROW()</formula>
    </cfRule>
  </conditionalFormatting>
  <conditionalFormatting sqref="A67">
    <cfRule type="expression" dxfId="4424" priority="266">
      <formula>CELL("row")=ROW()</formula>
    </cfRule>
    <cfRule type="expression" dxfId="4423" priority="267">
      <formula>$A67&lt;&gt;""</formula>
    </cfRule>
  </conditionalFormatting>
  <conditionalFormatting sqref="A68:A70">
    <cfRule type="expression" dxfId="4422" priority="265">
      <formula>MOD(ROW(),2)=1</formula>
    </cfRule>
  </conditionalFormatting>
  <conditionalFormatting sqref="C71:E71">
    <cfRule type="expression" dxfId="4421" priority="263">
      <formula>CELL("row")=ROW()</formula>
    </cfRule>
    <cfRule type="expression" dxfId="4420" priority="264">
      <formula>$A71&lt;&gt;""</formula>
    </cfRule>
  </conditionalFormatting>
  <conditionalFormatting sqref="A71">
    <cfRule type="expression" dxfId="4419" priority="262">
      <formula>MOD(ROW(),2)=1</formula>
    </cfRule>
  </conditionalFormatting>
  <conditionalFormatting sqref="A72:A73 C72:E73">
    <cfRule type="expression" dxfId="4418" priority="260">
      <formula>CELL("row")=ROW()</formula>
    </cfRule>
    <cfRule type="expression" dxfId="4417" priority="261">
      <formula>$A72&lt;&gt;""</formula>
    </cfRule>
  </conditionalFormatting>
  <conditionalFormatting sqref="E75">
    <cfRule type="expression" dxfId="4416" priority="256">
      <formula>CELL("row")=ROW()</formula>
    </cfRule>
    <cfRule type="expression" dxfId="4415" priority="257">
      <formula>$A75&lt;&gt;""</formula>
    </cfRule>
  </conditionalFormatting>
  <conditionalFormatting sqref="D75">
    <cfRule type="expression" dxfId="4414" priority="259">
      <formula>$A75&lt;&gt;""</formula>
    </cfRule>
  </conditionalFormatting>
  <conditionalFormatting sqref="D75">
    <cfRule type="expression" dxfId="4413" priority="258">
      <formula>CELL("row")=ROW()</formula>
    </cfRule>
  </conditionalFormatting>
  <conditionalFormatting sqref="C66:E66">
    <cfRule type="expression" dxfId="4412" priority="254">
      <formula>CELL("row")=ROW()</formula>
    </cfRule>
    <cfRule type="expression" dxfId="4411" priority="255">
      <formula>$A66&lt;&gt;""</formula>
    </cfRule>
  </conditionalFormatting>
  <conditionalFormatting sqref="A66">
    <cfRule type="expression" dxfId="4410" priority="253">
      <formula>MOD(ROW(),2)=1</formula>
    </cfRule>
  </conditionalFormatting>
  <conditionalFormatting sqref="A74 C74:E74">
    <cfRule type="expression" dxfId="4409" priority="251">
      <formula>CELL("row")=ROW()</formula>
    </cfRule>
    <cfRule type="expression" dxfId="4408" priority="252">
      <formula>$A74&lt;&gt;""</formula>
    </cfRule>
  </conditionalFormatting>
  <conditionalFormatting sqref="M66:M76">
    <cfRule type="dataBar" priority="28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{D74F1101-E00C-4611-93B9-DEC30F570D90}</x14:id>
        </ext>
      </extLst>
    </cfRule>
    <cfRule type="dataBar" priority="2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{FCE908B3-BDA5-4BA4-9B3A-F81373CA564C}</x14:id>
        </ext>
      </extLst>
    </cfRule>
  </conditionalFormatting>
  <conditionalFormatting sqref="AM66:AO76">
    <cfRule type="expression" dxfId="4407" priority="247">
      <formula>CELL("row")=ROW()</formula>
    </cfRule>
    <cfRule type="expression" dxfId="4406" priority="248">
      <formula>$A66&lt;&gt;""</formula>
    </cfRule>
  </conditionalFormatting>
  <conditionalFormatting sqref="AM66:AO76">
    <cfRule type="cellIs" dxfId="4405" priority="249" operator="greaterThan">
      <formula>0</formula>
    </cfRule>
  </conditionalFormatting>
  <conditionalFormatting sqref="Y3:AE3">
    <cfRule type="containsText" dxfId="4404" priority="242" operator="containsText" text="日">
      <formula>NOT(ISERROR(SEARCH("日",Y3)))</formula>
    </cfRule>
    <cfRule type="containsText" dxfId="4403" priority="243" operator="containsText" text="六">
      <formula>NOT(ISERROR(SEARCH("六",Y3)))</formula>
    </cfRule>
  </conditionalFormatting>
  <conditionalFormatting sqref="Y92:AE92">
    <cfRule type="containsText" dxfId="4402" priority="238" operator="containsText" text="日">
      <formula>NOT(ISERROR(SEARCH("日",Y92)))</formula>
    </cfRule>
    <cfRule type="containsText" dxfId="4401" priority="239" operator="containsText" text="六">
      <formula>NOT(ISERROR(SEARCH("六",Y92)))</formula>
    </cfRule>
  </conditionalFormatting>
  <conditionalFormatting sqref="Y101:AE101">
    <cfRule type="cellIs" dxfId="4400" priority="234" operator="greaterThan">
      <formula>0</formula>
    </cfRule>
  </conditionalFormatting>
  <conditionalFormatting sqref="Y79:AE83 Y26:AE65 Y91:AE91 Y4:AE23">
    <cfRule type="expression" dxfId="4399" priority="235">
      <formula>CELL("row")=ROW()</formula>
    </cfRule>
    <cfRule type="expression" dxfId="4398" priority="236">
      <formula>$A4&lt;&gt;""</formula>
    </cfRule>
  </conditionalFormatting>
  <conditionalFormatting sqref="Y79:AE83 Y26:AE65 Y91:AE91 Y4:AE23">
    <cfRule type="cellIs" dxfId="4397" priority="237" operator="greaterThan">
      <formula>0</formula>
    </cfRule>
  </conditionalFormatting>
  <conditionalFormatting sqref="Y93:AE100">
    <cfRule type="cellIs" dxfId="4396" priority="240" operator="greaterThanOrEqual">
      <formula>8</formula>
    </cfRule>
    <cfRule type="cellIs" dxfId="4395" priority="241" operator="between">
      <formula>0.01</formula>
      <formula>7.99</formula>
    </cfRule>
  </conditionalFormatting>
  <conditionalFormatting sqref="Y322:AE1048576 Z218:AE321 AA196:AE217 AB149:AE195 AC137:AE148 AD125:AE136 AE113:AE124">
    <cfRule type="cellIs" dxfId="4394" priority="244" operator="between">
      <formula>6</formula>
      <formula>24</formula>
    </cfRule>
    <cfRule type="cellIs" dxfId="4393" priority="245" operator="between">
      <formula>4</formula>
      <formula>6</formula>
    </cfRule>
    <cfRule type="cellIs" dxfId="4392" priority="246" operator="between">
      <formula>0.01</formula>
      <formula>3</formula>
    </cfRule>
  </conditionalFormatting>
  <conditionalFormatting sqref="Y102:AE107">
    <cfRule type="cellIs" dxfId="4391" priority="233" operator="greaterThan">
      <formula>0</formula>
    </cfRule>
  </conditionalFormatting>
  <conditionalFormatting sqref="Z77:AE78">
    <cfRule type="expression" dxfId="4390" priority="228">
      <formula>CELL("row")=ROW()</formula>
    </cfRule>
    <cfRule type="expression" dxfId="4389" priority="229">
      <formula>$A77&lt;&gt;""</formula>
    </cfRule>
  </conditionalFormatting>
  <conditionalFormatting sqref="Y77:AE78">
    <cfRule type="cellIs" dxfId="4388" priority="230" operator="greaterThan">
      <formula>0</formula>
    </cfRule>
  </conditionalFormatting>
  <conditionalFormatting sqref="Y77:Y78">
    <cfRule type="expression" dxfId="4387" priority="226">
      <formula>CELL("row")=ROW()</formula>
    </cfRule>
    <cfRule type="expression" dxfId="4386" priority="227">
      <formula>$A77&lt;&gt;""</formula>
    </cfRule>
  </conditionalFormatting>
  <conditionalFormatting sqref="Y77:Y78">
    <cfRule type="expression" dxfId="4385" priority="231">
      <formula>CELL("row")=ROW()</formula>
    </cfRule>
    <cfRule type="expression" dxfId="4384" priority="232">
      <formula>$A92&lt;&gt;""</formula>
    </cfRule>
  </conditionalFormatting>
  <conditionalFormatting sqref="Y66:AE76">
    <cfRule type="expression" dxfId="4383" priority="223">
      <formula>CELL("row")=ROW()</formula>
    </cfRule>
    <cfRule type="expression" dxfId="4382" priority="224">
      <formula>$A66&lt;&gt;""</formula>
    </cfRule>
  </conditionalFormatting>
  <conditionalFormatting sqref="Y66:AE76">
    <cfRule type="cellIs" dxfId="4381" priority="225" operator="greaterThan">
      <formula>0</formula>
    </cfRule>
  </conditionalFormatting>
  <conditionalFormatting sqref="G24">
    <cfRule type="cellIs" dxfId="4380" priority="216" operator="equal">
      <formula>"重要不紧急"</formula>
    </cfRule>
    <cfRule type="cellIs" dxfId="4379" priority="217" operator="equal">
      <formula>"重要且紧急"</formula>
    </cfRule>
    <cfRule type="cellIs" dxfId="4378" priority="218" operator="equal">
      <formula>"紧急不重要"</formula>
    </cfRule>
  </conditionalFormatting>
  <conditionalFormatting sqref="L24">
    <cfRule type="containsText" dxfId="4377" priority="219" operator="containsText" text="进行中">
      <formula>NOT(ISERROR(SEARCH("进行中",L24)))</formula>
    </cfRule>
    <cfRule type="containsText" dxfId="4376" priority="220" operator="containsText" text="延迟">
      <formula>NOT(ISERROR(SEARCH("延迟",L24)))</formula>
    </cfRule>
    <cfRule type="containsText" dxfId="4375" priority="221" operator="containsText" text="已完成">
      <formula>NOT(ISERROR(SEARCH("已完成",L24)))</formula>
    </cfRule>
    <cfRule type="containsText" dxfId="4374" priority="222" operator="containsText" text="已中止">
      <formula>NOT(ISERROR(SEARCH("已中止",L24)))</formula>
    </cfRule>
  </conditionalFormatting>
  <conditionalFormatting sqref="M24">
    <cfRule type="dataBar" priority="2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{6B4C14ED-6E5D-4CFA-A40D-28E1C2E8A969}</x14:id>
        </ext>
      </extLst>
    </cfRule>
    <cfRule type="dataBar" priority="2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{0D0BE6EC-1A94-46C6-B684-10BDDEFC637F}</x14:id>
        </ext>
      </extLst>
    </cfRule>
  </conditionalFormatting>
  <conditionalFormatting sqref="AM24:AN24 A24:X24">
    <cfRule type="expression" dxfId="4373" priority="213">
      <formula>CELL("row")=ROW()</formula>
    </cfRule>
    <cfRule type="expression" dxfId="4372" priority="214">
      <formula>$A24&lt;&gt;""</formula>
    </cfRule>
  </conditionalFormatting>
  <conditionalFormatting sqref="N24:X24 AM24">
    <cfRule type="cellIs" dxfId="4371" priority="215" operator="greaterThan">
      <formula>0</formula>
    </cfRule>
  </conditionalFormatting>
  <conditionalFormatting sqref="Y24:AE24">
    <cfRule type="expression" dxfId="4370" priority="208">
      <formula>CELL("row")=ROW()</formula>
    </cfRule>
    <cfRule type="expression" dxfId="4369" priority="209">
      <formula>$A24&lt;&gt;""</formula>
    </cfRule>
  </conditionalFormatting>
  <conditionalFormatting sqref="Y24:AE24">
    <cfRule type="cellIs" dxfId="4368" priority="210" operator="greaterThan">
      <formula>0</formula>
    </cfRule>
  </conditionalFormatting>
  <conditionalFormatting sqref="A46:F49">
    <cfRule type="expression" dxfId="4367" priority="206">
      <formula>CELL("row")=ROW()</formula>
    </cfRule>
    <cfRule type="expression" dxfId="4366" priority="207">
      <formula>$A46&lt;&gt;""</formula>
    </cfRule>
  </conditionalFormatting>
  <conditionalFormatting sqref="G84:G89">
    <cfRule type="cellIs" dxfId="4365" priority="199" operator="equal">
      <formula>"重要不紧急"</formula>
    </cfRule>
    <cfRule type="cellIs" dxfId="4364" priority="200" operator="equal">
      <formula>"重要且紧急"</formula>
    </cfRule>
    <cfRule type="cellIs" dxfId="4363" priority="201" operator="equal">
      <formula>"紧急不重要"</formula>
    </cfRule>
  </conditionalFormatting>
  <conditionalFormatting sqref="L84:L89">
    <cfRule type="containsText" dxfId="4362" priority="202" operator="containsText" text="进行中">
      <formula>NOT(ISERROR(SEARCH("进行中",L84)))</formula>
    </cfRule>
    <cfRule type="containsText" dxfId="4361" priority="203" operator="containsText" text="延迟">
      <formula>NOT(ISERROR(SEARCH("延迟",L84)))</formula>
    </cfRule>
    <cfRule type="containsText" dxfId="4360" priority="204" operator="containsText" text="已完成">
      <formula>NOT(ISERROR(SEARCH("已完成",L84)))</formula>
    </cfRule>
    <cfRule type="containsText" dxfId="4359" priority="205" operator="containsText" text="已中止">
      <formula>NOT(ISERROR(SEARCH("已中止",L84)))</formula>
    </cfRule>
  </conditionalFormatting>
  <conditionalFormatting sqref="M84:M89">
    <cfRule type="dataBar" priority="1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{B6AABC52-5DA7-4E3D-BC1A-B1B280227D9E}</x14:id>
        </ext>
      </extLst>
    </cfRule>
    <cfRule type="dataBar" priority="1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{F663F9EE-D00E-4E63-8C43-30C7272B9BDD}</x14:id>
        </ext>
      </extLst>
    </cfRule>
  </conditionalFormatting>
  <conditionalFormatting sqref="AM84:AN89">
    <cfRule type="expression" dxfId="4358" priority="196">
      <formula>CELL("row")=ROW()</formula>
    </cfRule>
    <cfRule type="expression" dxfId="4357" priority="197">
      <formula>$A84&lt;&gt;""</formula>
    </cfRule>
  </conditionalFormatting>
  <conditionalFormatting sqref="AM84:AM89">
    <cfRule type="cellIs" dxfId="4356" priority="198" operator="greaterThan">
      <formula>0</formula>
    </cfRule>
  </conditionalFormatting>
  <conditionalFormatting sqref="Y84:AE89">
    <cfRule type="expression" dxfId="4355" priority="191">
      <formula>CELL("row")=ROW()</formula>
    </cfRule>
    <cfRule type="expression" dxfId="4354" priority="192">
      <formula>$A84&lt;&gt;""</formula>
    </cfRule>
  </conditionalFormatting>
  <conditionalFormatting sqref="Y84:AE89">
    <cfRule type="cellIs" dxfId="4353" priority="193" operator="greaterThan">
      <formula>0</formula>
    </cfRule>
  </conditionalFormatting>
  <conditionalFormatting sqref="AF3:AK3">
    <cfRule type="containsText" dxfId="4352" priority="186" operator="containsText" text="日">
      <formula>NOT(ISERROR(SEARCH("日",AF3)))</formula>
    </cfRule>
    <cfRule type="containsText" dxfId="4351" priority="187" operator="containsText" text="六">
      <formula>NOT(ISERROR(SEARCH("六",AF3)))</formula>
    </cfRule>
  </conditionalFormatting>
  <conditionalFormatting sqref="AF92:AG92">
    <cfRule type="containsText" dxfId="4350" priority="182" operator="containsText" text="日">
      <formula>NOT(ISERROR(SEARCH("日",AF92)))</formula>
    </cfRule>
    <cfRule type="containsText" dxfId="4349" priority="183" operator="containsText" text="六">
      <formula>NOT(ISERROR(SEARCH("六",AF92)))</formula>
    </cfRule>
  </conditionalFormatting>
  <conditionalFormatting sqref="AF101:AG101">
    <cfRule type="cellIs" dxfId="4348" priority="178" operator="greaterThan">
      <formula>0</formula>
    </cfRule>
  </conditionalFormatting>
  <conditionalFormatting sqref="AF79:AG83 AF26:AG65 AF91:AG91 AF4:AG23">
    <cfRule type="expression" dxfId="4347" priority="179">
      <formula>CELL("row")=ROW()</formula>
    </cfRule>
    <cfRule type="expression" dxfId="4346" priority="180">
      <formula>$A4&lt;&gt;""</formula>
    </cfRule>
  </conditionalFormatting>
  <conditionalFormatting sqref="AF79:AG83 AF26:AG65 AF91:AG91 AF4:AG23">
    <cfRule type="cellIs" dxfId="4345" priority="181" operator="greaterThan">
      <formula>0</formula>
    </cfRule>
  </conditionalFormatting>
  <conditionalFormatting sqref="AF93:AG100">
    <cfRule type="cellIs" dxfId="4344" priority="184" operator="greaterThanOrEqual">
      <formula>8</formula>
    </cfRule>
    <cfRule type="cellIs" dxfId="4343" priority="185" operator="between">
      <formula>0.01</formula>
      <formula>7.99</formula>
    </cfRule>
  </conditionalFormatting>
  <conditionalFormatting sqref="AF113:AG1048576">
    <cfRule type="cellIs" dxfId="4342" priority="188" operator="between">
      <formula>6</formula>
      <formula>24</formula>
    </cfRule>
    <cfRule type="cellIs" dxfId="4341" priority="189" operator="between">
      <formula>4</formula>
      <formula>6</formula>
    </cfRule>
    <cfRule type="cellIs" dxfId="4340" priority="190" operator="between">
      <formula>0.01</formula>
      <formula>3</formula>
    </cfRule>
  </conditionalFormatting>
  <conditionalFormatting sqref="AF102:AG107">
    <cfRule type="cellIs" dxfId="4339" priority="177" operator="greaterThan">
      <formula>0</formula>
    </cfRule>
  </conditionalFormatting>
  <conditionalFormatting sqref="AF77:AG78">
    <cfRule type="expression" dxfId="4338" priority="174">
      <formula>CELL("row")=ROW()</formula>
    </cfRule>
    <cfRule type="expression" dxfId="4337" priority="175">
      <formula>$A77&lt;&gt;""</formula>
    </cfRule>
  </conditionalFormatting>
  <conditionalFormatting sqref="AF77:AG78">
    <cfRule type="cellIs" dxfId="4336" priority="176" operator="greaterThan">
      <formula>0</formula>
    </cfRule>
  </conditionalFormatting>
  <conditionalFormatting sqref="AF66:AG76">
    <cfRule type="expression" dxfId="4335" priority="171">
      <formula>CELL("row")=ROW()</formula>
    </cfRule>
    <cfRule type="expression" dxfId="4334" priority="172">
      <formula>$A66&lt;&gt;""</formula>
    </cfRule>
  </conditionalFormatting>
  <conditionalFormatting sqref="AF66:AG76">
    <cfRule type="cellIs" dxfId="4333" priority="173" operator="greaterThan">
      <formula>0</formula>
    </cfRule>
  </conditionalFormatting>
  <conditionalFormatting sqref="AF24:AG24">
    <cfRule type="expression" dxfId="4332" priority="168">
      <formula>CELL("row")=ROW()</formula>
    </cfRule>
    <cfRule type="expression" dxfId="4331" priority="169">
      <formula>$A24&lt;&gt;""</formula>
    </cfRule>
  </conditionalFormatting>
  <conditionalFormatting sqref="AF24:AG24">
    <cfRule type="cellIs" dxfId="4330" priority="170" operator="greaterThan">
      <formula>0</formula>
    </cfRule>
  </conditionalFormatting>
  <conditionalFormatting sqref="AF84:AG89">
    <cfRule type="expression" dxfId="4329" priority="165">
      <formula>CELL("row")=ROW()</formula>
    </cfRule>
    <cfRule type="expression" dxfId="4328" priority="166">
      <formula>$A84&lt;&gt;""</formula>
    </cfRule>
  </conditionalFormatting>
  <conditionalFormatting sqref="AF84:AG89">
    <cfRule type="cellIs" dxfId="4327" priority="167" operator="greaterThan">
      <formula>0</formula>
    </cfRule>
  </conditionalFormatting>
  <conditionalFormatting sqref="AH92">
    <cfRule type="containsText" dxfId="4326" priority="156" operator="containsText" text="日">
      <formula>NOT(ISERROR(SEARCH("日",AH92)))</formula>
    </cfRule>
    <cfRule type="containsText" dxfId="4325" priority="157" operator="containsText" text="六">
      <formula>NOT(ISERROR(SEARCH("六",AH92)))</formula>
    </cfRule>
  </conditionalFormatting>
  <conditionalFormatting sqref="AH101">
    <cfRule type="cellIs" dxfId="4324" priority="152" operator="greaterThan">
      <formula>0</formula>
    </cfRule>
  </conditionalFormatting>
  <conditionalFormatting sqref="AH79:AH83 AH26:AH65 AH91 AH4:AH23">
    <cfRule type="expression" dxfId="4323" priority="153">
      <formula>CELL("row")=ROW()</formula>
    </cfRule>
    <cfRule type="expression" dxfId="4322" priority="154">
      <formula>$A4&lt;&gt;""</formula>
    </cfRule>
  </conditionalFormatting>
  <conditionalFormatting sqref="AH79:AH83 AH26:AH65 AH91 AH4:AH23">
    <cfRule type="cellIs" dxfId="4321" priority="155" operator="greaterThan">
      <formula>0</formula>
    </cfRule>
  </conditionalFormatting>
  <conditionalFormatting sqref="AH93:AH100">
    <cfRule type="cellIs" dxfId="4320" priority="158" operator="greaterThanOrEqual">
      <formula>8</formula>
    </cfRule>
    <cfRule type="cellIs" dxfId="4319" priority="159" operator="between">
      <formula>0.01</formula>
      <formula>7.99</formula>
    </cfRule>
  </conditionalFormatting>
  <conditionalFormatting sqref="AH113:AH1048576">
    <cfRule type="cellIs" dxfId="4318" priority="162" operator="between">
      <formula>6</formula>
      <formula>24</formula>
    </cfRule>
    <cfRule type="cellIs" dxfId="4317" priority="163" operator="between">
      <formula>4</formula>
      <formula>6</formula>
    </cfRule>
    <cfRule type="cellIs" dxfId="4316" priority="164" operator="between">
      <formula>0.01</formula>
      <formula>3</formula>
    </cfRule>
  </conditionalFormatting>
  <conditionalFormatting sqref="AH102:AH107">
    <cfRule type="cellIs" dxfId="4315" priority="151" operator="greaterThan">
      <formula>0</formula>
    </cfRule>
  </conditionalFormatting>
  <conditionalFormatting sqref="AH77:AH78">
    <cfRule type="expression" dxfId="4314" priority="148">
      <formula>CELL("row")=ROW()</formula>
    </cfRule>
    <cfRule type="expression" dxfId="4313" priority="149">
      <formula>$A77&lt;&gt;""</formula>
    </cfRule>
  </conditionalFormatting>
  <conditionalFormatting sqref="AH77:AH78">
    <cfRule type="cellIs" dxfId="4312" priority="150" operator="greaterThan">
      <formula>0</formula>
    </cfRule>
  </conditionalFormatting>
  <conditionalFormatting sqref="AH66:AH76">
    <cfRule type="expression" dxfId="4311" priority="145">
      <formula>CELL("row")=ROW()</formula>
    </cfRule>
    <cfRule type="expression" dxfId="4310" priority="146">
      <formula>$A66&lt;&gt;""</formula>
    </cfRule>
  </conditionalFormatting>
  <conditionalFormatting sqref="AH66:AH76">
    <cfRule type="cellIs" dxfId="4309" priority="147" operator="greaterThan">
      <formula>0</formula>
    </cfRule>
  </conditionalFormatting>
  <conditionalFormatting sqref="AH24">
    <cfRule type="expression" dxfId="4308" priority="142">
      <formula>CELL("row")=ROW()</formula>
    </cfRule>
    <cfRule type="expression" dxfId="4307" priority="143">
      <formula>$A24&lt;&gt;""</formula>
    </cfRule>
  </conditionalFormatting>
  <conditionalFormatting sqref="AH24">
    <cfRule type="cellIs" dxfId="4306" priority="144" operator="greaterThan">
      <formula>0</formula>
    </cfRule>
  </conditionalFormatting>
  <conditionalFormatting sqref="AH84:AH89">
    <cfRule type="expression" dxfId="4305" priority="139">
      <formula>CELL("row")=ROW()</formula>
    </cfRule>
    <cfRule type="expression" dxfId="4304" priority="140">
      <formula>$A84&lt;&gt;""</formula>
    </cfRule>
  </conditionalFormatting>
  <conditionalFormatting sqref="AH84:AH89">
    <cfRule type="cellIs" dxfId="4303" priority="141" operator="greaterThan">
      <formula>0</formula>
    </cfRule>
  </conditionalFormatting>
  <conditionalFormatting sqref="AI92:AJ92">
    <cfRule type="containsText" dxfId="4302" priority="130" operator="containsText" text="日">
      <formula>NOT(ISERROR(SEARCH("日",AI92)))</formula>
    </cfRule>
    <cfRule type="containsText" dxfId="4301" priority="131" operator="containsText" text="六">
      <formula>NOT(ISERROR(SEARCH("六",AI92)))</formula>
    </cfRule>
  </conditionalFormatting>
  <conditionalFormatting sqref="AI101:AJ101">
    <cfRule type="cellIs" dxfId="4300" priority="126" operator="greaterThan">
      <formula>0</formula>
    </cfRule>
  </conditionalFormatting>
  <conditionalFormatting sqref="AI79:AJ83 AI26:AJ65 AI91:AJ91 AI4:AJ23">
    <cfRule type="expression" dxfId="4299" priority="127">
      <formula>CELL("row")=ROW()</formula>
    </cfRule>
    <cfRule type="expression" dxfId="4298" priority="128">
      <formula>$A4&lt;&gt;""</formula>
    </cfRule>
  </conditionalFormatting>
  <conditionalFormatting sqref="AI79:AJ83 AI26:AJ65 AI91:AJ91 AI4:AJ23">
    <cfRule type="cellIs" dxfId="4297" priority="129" operator="greaterThan">
      <formula>0</formula>
    </cfRule>
  </conditionalFormatting>
  <conditionalFormatting sqref="AI93:AJ100">
    <cfRule type="cellIs" dxfId="4296" priority="132" operator="greaterThanOrEqual">
      <formula>8</formula>
    </cfRule>
    <cfRule type="cellIs" dxfId="4295" priority="133" operator="between">
      <formula>0.01</formula>
      <formula>7.99</formula>
    </cfRule>
  </conditionalFormatting>
  <conditionalFormatting sqref="AI113:AJ1048576">
    <cfRule type="cellIs" dxfId="4294" priority="136" operator="between">
      <formula>6</formula>
      <formula>24</formula>
    </cfRule>
    <cfRule type="cellIs" dxfId="4293" priority="137" operator="between">
      <formula>4</formula>
      <formula>6</formula>
    </cfRule>
    <cfRule type="cellIs" dxfId="4292" priority="138" operator="between">
      <formula>0.01</formula>
      <formula>3</formula>
    </cfRule>
  </conditionalFormatting>
  <conditionalFormatting sqref="AI102:AJ107">
    <cfRule type="cellIs" dxfId="4291" priority="125" operator="greaterThan">
      <formula>0</formula>
    </cfRule>
  </conditionalFormatting>
  <conditionalFormatting sqref="AI77:AJ78">
    <cfRule type="expression" dxfId="4290" priority="122">
      <formula>CELL("row")=ROW()</formula>
    </cfRule>
    <cfRule type="expression" dxfId="4289" priority="123">
      <formula>$A77&lt;&gt;""</formula>
    </cfRule>
  </conditionalFormatting>
  <conditionalFormatting sqref="AI77:AJ78">
    <cfRule type="cellIs" dxfId="4288" priority="124" operator="greaterThan">
      <formula>0</formula>
    </cfRule>
  </conditionalFormatting>
  <conditionalFormatting sqref="AI66:AJ76">
    <cfRule type="expression" dxfId="4287" priority="119">
      <formula>CELL("row")=ROW()</formula>
    </cfRule>
    <cfRule type="expression" dxfId="4286" priority="120">
      <formula>$A66&lt;&gt;""</formula>
    </cfRule>
  </conditionalFormatting>
  <conditionalFormatting sqref="AI66:AJ76">
    <cfRule type="cellIs" dxfId="4285" priority="121" operator="greaterThan">
      <formula>0</formula>
    </cfRule>
  </conditionalFormatting>
  <conditionalFormatting sqref="AI24:AJ24">
    <cfRule type="expression" dxfId="4284" priority="116">
      <formula>CELL("row")=ROW()</formula>
    </cfRule>
    <cfRule type="expression" dxfId="4283" priority="117">
      <formula>$A24&lt;&gt;""</formula>
    </cfRule>
  </conditionalFormatting>
  <conditionalFormatting sqref="AI24:AJ24">
    <cfRule type="cellIs" dxfId="4282" priority="118" operator="greaterThan">
      <formula>0</formula>
    </cfRule>
  </conditionalFormatting>
  <conditionalFormatting sqref="AI84:AJ89">
    <cfRule type="expression" dxfId="4281" priority="113">
      <formula>CELL("row")=ROW()</formula>
    </cfRule>
    <cfRule type="expression" dxfId="4280" priority="114">
      <formula>$A84&lt;&gt;""</formula>
    </cfRule>
  </conditionalFormatting>
  <conditionalFormatting sqref="AI84:AJ89">
    <cfRule type="cellIs" dxfId="4279" priority="115" operator="greaterThan">
      <formula>0</formula>
    </cfRule>
  </conditionalFormatting>
  <conditionalFormatting sqref="AK92">
    <cfRule type="containsText" dxfId="4278" priority="104" operator="containsText" text="日">
      <formula>NOT(ISERROR(SEARCH("日",AK92)))</formula>
    </cfRule>
    <cfRule type="containsText" dxfId="4277" priority="105" operator="containsText" text="六">
      <formula>NOT(ISERROR(SEARCH("六",AK92)))</formula>
    </cfRule>
  </conditionalFormatting>
  <conditionalFormatting sqref="AK101">
    <cfRule type="cellIs" dxfId="4276" priority="100" operator="greaterThan">
      <formula>0</formula>
    </cfRule>
  </conditionalFormatting>
  <conditionalFormatting sqref="AK79:AK83 AK26:AK65 AK91 AK4:AK23">
    <cfRule type="expression" dxfId="4275" priority="101">
      <formula>CELL("row")=ROW()</formula>
    </cfRule>
    <cfRule type="expression" dxfId="4274" priority="102">
      <formula>$A4&lt;&gt;""</formula>
    </cfRule>
  </conditionalFormatting>
  <conditionalFormatting sqref="AK79:AK83 AK26:AK65 AK91 AK4:AK23">
    <cfRule type="cellIs" dxfId="4273" priority="103" operator="greaterThan">
      <formula>0</formula>
    </cfRule>
  </conditionalFormatting>
  <conditionalFormatting sqref="AK93:AK100">
    <cfRule type="cellIs" dxfId="4272" priority="106" operator="greaterThanOrEqual">
      <formula>8</formula>
    </cfRule>
    <cfRule type="cellIs" dxfId="4271" priority="107" operator="between">
      <formula>0.01</formula>
      <formula>7.99</formula>
    </cfRule>
  </conditionalFormatting>
  <conditionalFormatting sqref="AK113:AK1048576">
    <cfRule type="cellIs" dxfId="4270" priority="110" operator="between">
      <formula>6</formula>
      <formula>24</formula>
    </cfRule>
    <cfRule type="cellIs" dxfId="4269" priority="111" operator="between">
      <formula>4</formula>
      <formula>6</formula>
    </cfRule>
    <cfRule type="cellIs" dxfId="4268" priority="112" operator="between">
      <formula>0.01</formula>
      <formula>3</formula>
    </cfRule>
  </conditionalFormatting>
  <conditionalFormatting sqref="AK102:AK107">
    <cfRule type="cellIs" dxfId="4267" priority="99" operator="greaterThan">
      <formula>0</formula>
    </cfRule>
  </conditionalFormatting>
  <conditionalFormatting sqref="AK77:AK78">
    <cfRule type="expression" dxfId="4266" priority="96">
      <formula>CELL("row")=ROW()</formula>
    </cfRule>
    <cfRule type="expression" dxfId="4265" priority="97">
      <formula>$A77&lt;&gt;""</formula>
    </cfRule>
  </conditionalFormatting>
  <conditionalFormatting sqref="AK77:AK78">
    <cfRule type="cellIs" dxfId="4264" priority="98" operator="greaterThan">
      <formula>0</formula>
    </cfRule>
  </conditionalFormatting>
  <conditionalFormatting sqref="AK66:AK76">
    <cfRule type="expression" dxfId="4263" priority="93">
      <formula>CELL("row")=ROW()</formula>
    </cfRule>
    <cfRule type="expression" dxfId="4262" priority="94">
      <formula>$A66&lt;&gt;""</formula>
    </cfRule>
  </conditionalFormatting>
  <conditionalFormatting sqref="AK66:AK76">
    <cfRule type="cellIs" dxfId="4261" priority="95" operator="greaterThan">
      <formula>0</formula>
    </cfRule>
  </conditionalFormatting>
  <conditionalFormatting sqref="AK24">
    <cfRule type="expression" dxfId="4260" priority="90">
      <formula>CELL("row")=ROW()</formula>
    </cfRule>
    <cfRule type="expression" dxfId="4259" priority="91">
      <formula>$A24&lt;&gt;""</formula>
    </cfRule>
  </conditionalFormatting>
  <conditionalFormatting sqref="AK24">
    <cfRule type="cellIs" dxfId="4258" priority="92" operator="greaterThan">
      <formula>0</formula>
    </cfRule>
  </conditionalFormatting>
  <conditionalFormatting sqref="AK84:AK89">
    <cfRule type="expression" dxfId="4257" priority="87">
      <formula>CELL("row")=ROW()</formula>
    </cfRule>
    <cfRule type="expression" dxfId="4256" priority="88">
      <formula>$A84&lt;&gt;""</formula>
    </cfRule>
  </conditionalFormatting>
  <conditionalFormatting sqref="AK84:AK89">
    <cfRule type="cellIs" dxfId="4255" priority="89" operator="greaterThan">
      <formula>0</formula>
    </cfRule>
  </conditionalFormatting>
  <conditionalFormatting sqref="AL3">
    <cfRule type="containsText" dxfId="4254" priority="82" operator="containsText" text="日">
      <formula>NOT(ISERROR(SEARCH("日",AL3)))</formula>
    </cfRule>
    <cfRule type="containsText" dxfId="4253" priority="83" operator="containsText" text="六">
      <formula>NOT(ISERROR(SEARCH("六",AL3)))</formula>
    </cfRule>
  </conditionalFormatting>
  <conditionalFormatting sqref="AL92">
    <cfRule type="containsText" dxfId="4252" priority="78" operator="containsText" text="日">
      <formula>NOT(ISERROR(SEARCH("日",AL92)))</formula>
    </cfRule>
    <cfRule type="containsText" dxfId="4251" priority="79" operator="containsText" text="六">
      <formula>NOT(ISERROR(SEARCH("六",AL92)))</formula>
    </cfRule>
  </conditionalFormatting>
  <conditionalFormatting sqref="AL101">
    <cfRule type="cellIs" dxfId="4250" priority="74" operator="greaterThan">
      <formula>0</formula>
    </cfRule>
  </conditionalFormatting>
  <conditionalFormatting sqref="AL79:AL83 AL26:AL65 AL91 AL4:AL23">
    <cfRule type="expression" dxfId="4249" priority="75">
      <formula>CELL("row")=ROW()</formula>
    </cfRule>
    <cfRule type="expression" dxfId="4248" priority="76">
      <formula>$A4&lt;&gt;""</formula>
    </cfRule>
  </conditionalFormatting>
  <conditionalFormatting sqref="AL79:AL83 AL26:AL65 AL91 AL4:AL23">
    <cfRule type="cellIs" dxfId="4247" priority="77" operator="greaterThan">
      <formula>0</formula>
    </cfRule>
  </conditionalFormatting>
  <conditionalFormatting sqref="AL93:AL100">
    <cfRule type="cellIs" dxfId="4246" priority="80" operator="greaterThanOrEqual">
      <formula>8</formula>
    </cfRule>
    <cfRule type="cellIs" dxfId="4245" priority="81" operator="between">
      <formula>0.01</formula>
      <formula>7.99</formula>
    </cfRule>
  </conditionalFormatting>
  <conditionalFormatting sqref="AL113:AL1048576">
    <cfRule type="cellIs" dxfId="4244" priority="84" operator="between">
      <formula>6</formula>
      <formula>24</formula>
    </cfRule>
    <cfRule type="cellIs" dxfId="4243" priority="85" operator="between">
      <formula>4</formula>
      <formula>6</formula>
    </cfRule>
    <cfRule type="cellIs" dxfId="4242" priority="86" operator="between">
      <formula>0.01</formula>
      <formula>3</formula>
    </cfRule>
  </conditionalFormatting>
  <conditionalFormatting sqref="AL102:AL107">
    <cfRule type="cellIs" dxfId="4241" priority="73" operator="greaterThan">
      <formula>0</formula>
    </cfRule>
  </conditionalFormatting>
  <conditionalFormatting sqref="AL77:AL78">
    <cfRule type="expression" dxfId="4240" priority="70">
      <formula>CELL("row")=ROW()</formula>
    </cfRule>
    <cfRule type="expression" dxfId="4239" priority="71">
      <formula>$A77&lt;&gt;""</formula>
    </cfRule>
  </conditionalFormatting>
  <conditionalFormatting sqref="AL77:AL78">
    <cfRule type="cellIs" dxfId="4238" priority="72" operator="greaterThan">
      <formula>0</formula>
    </cfRule>
  </conditionalFormatting>
  <conditionalFormatting sqref="AL66:AL76">
    <cfRule type="expression" dxfId="4237" priority="67">
      <formula>CELL("row")=ROW()</formula>
    </cfRule>
    <cfRule type="expression" dxfId="4236" priority="68">
      <formula>$A66&lt;&gt;""</formula>
    </cfRule>
  </conditionalFormatting>
  <conditionalFormatting sqref="AL66:AL76">
    <cfRule type="cellIs" dxfId="4235" priority="69" operator="greaterThan">
      <formula>0</formula>
    </cfRule>
  </conditionalFormatting>
  <conditionalFormatting sqref="AL24">
    <cfRule type="expression" dxfId="4234" priority="64">
      <formula>CELL("row")=ROW()</formula>
    </cfRule>
    <cfRule type="expression" dxfId="4233" priority="65">
      <formula>$A24&lt;&gt;""</formula>
    </cfRule>
  </conditionalFormatting>
  <conditionalFormatting sqref="AL24">
    <cfRule type="cellIs" dxfId="4232" priority="66" operator="greaterThan">
      <formula>0</formula>
    </cfRule>
  </conditionalFormatting>
  <conditionalFormatting sqref="AL84:AL89">
    <cfRule type="expression" dxfId="4231" priority="61">
      <formula>CELL("row")=ROW()</formula>
    </cfRule>
    <cfRule type="expression" dxfId="4230" priority="62">
      <formula>$A84&lt;&gt;""</formula>
    </cfRule>
  </conditionalFormatting>
  <conditionalFormatting sqref="AL84:AL89">
    <cfRule type="cellIs" dxfId="4229" priority="63" operator="greaterThan">
      <formula>0</formula>
    </cfRule>
  </conditionalFormatting>
  <conditionalFormatting sqref="G90">
    <cfRule type="cellIs" dxfId="4228" priority="54" operator="equal">
      <formula>"重要不紧急"</formula>
    </cfRule>
    <cfRule type="cellIs" dxfId="4227" priority="55" operator="equal">
      <formula>"重要且紧急"</formula>
    </cfRule>
    <cfRule type="cellIs" dxfId="4226" priority="56" operator="equal">
      <formula>"紧急不重要"</formula>
    </cfRule>
  </conditionalFormatting>
  <conditionalFormatting sqref="L90">
    <cfRule type="containsText" dxfId="4225" priority="57" operator="containsText" text="进行中">
      <formula>NOT(ISERROR(SEARCH("进行中",L90)))</formula>
    </cfRule>
    <cfRule type="containsText" dxfId="4224" priority="58" operator="containsText" text="延迟">
      <formula>NOT(ISERROR(SEARCH("延迟",L90)))</formula>
    </cfRule>
    <cfRule type="containsText" dxfId="4223" priority="59" operator="containsText" text="已完成">
      <formula>NOT(ISERROR(SEARCH("已完成",L90)))</formula>
    </cfRule>
    <cfRule type="containsText" dxfId="4222" priority="60" operator="containsText" text="已中止">
      <formula>NOT(ISERROR(SEARCH("已中止",L90)))</formula>
    </cfRule>
  </conditionalFormatting>
  <conditionalFormatting sqref="M90">
    <cfRule type="dataBar" priority="4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{00B80FD2-FFF9-4DD9-A772-2E40E98254AE}</x14:id>
        </ext>
      </extLst>
    </cfRule>
    <cfRule type="dataBar" priority="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{D6AE8993-AD4C-4840-8528-9B1717D7A115}</x14:id>
        </ext>
      </extLst>
    </cfRule>
  </conditionalFormatting>
  <conditionalFormatting sqref="A90:X90 AM90:AN90">
    <cfRule type="expression" dxfId="4221" priority="51">
      <formula>CELL("row")=ROW()</formula>
    </cfRule>
    <cfRule type="expression" dxfId="4220" priority="52">
      <formula>$A90&lt;&gt;""</formula>
    </cfRule>
  </conditionalFormatting>
  <conditionalFormatting sqref="AM90 N90:X90">
    <cfRule type="cellIs" dxfId="4219" priority="53" operator="greaterThan">
      <formula>0</formula>
    </cfRule>
  </conditionalFormatting>
  <conditionalFormatting sqref="Y90:AE90">
    <cfRule type="expression" dxfId="4218" priority="46">
      <formula>CELL("row")=ROW()</formula>
    </cfRule>
    <cfRule type="expression" dxfId="4217" priority="47">
      <formula>$A90&lt;&gt;""</formula>
    </cfRule>
  </conditionalFormatting>
  <conditionalFormatting sqref="Y90:AE90">
    <cfRule type="cellIs" dxfId="4216" priority="48" operator="greaterThan">
      <formula>0</formula>
    </cfRule>
  </conditionalFormatting>
  <conditionalFormatting sqref="AF90:AG90">
    <cfRule type="expression" dxfId="4215" priority="43">
      <formula>CELL("row")=ROW()</formula>
    </cfRule>
    <cfRule type="expression" dxfId="4214" priority="44">
      <formula>$A90&lt;&gt;""</formula>
    </cfRule>
  </conditionalFormatting>
  <conditionalFormatting sqref="AF90:AG90">
    <cfRule type="cellIs" dxfId="4213" priority="45" operator="greaterThan">
      <formula>0</formula>
    </cfRule>
  </conditionalFormatting>
  <conditionalFormatting sqref="AH90">
    <cfRule type="expression" dxfId="4212" priority="40">
      <formula>CELL("row")=ROW()</formula>
    </cfRule>
    <cfRule type="expression" dxfId="4211" priority="41">
      <formula>$A90&lt;&gt;""</formula>
    </cfRule>
  </conditionalFormatting>
  <conditionalFormatting sqref="AH90">
    <cfRule type="cellIs" dxfId="4210" priority="42" operator="greaterThan">
      <formula>0</formula>
    </cfRule>
  </conditionalFormatting>
  <conditionalFormatting sqref="AI90:AJ90">
    <cfRule type="expression" dxfId="4209" priority="37">
      <formula>CELL("row")=ROW()</formula>
    </cfRule>
    <cfRule type="expression" dxfId="4208" priority="38">
      <formula>$A90&lt;&gt;""</formula>
    </cfRule>
  </conditionalFormatting>
  <conditionalFormatting sqref="AI90:AJ90">
    <cfRule type="cellIs" dxfId="4207" priority="39" operator="greaterThan">
      <formula>0</formula>
    </cfRule>
  </conditionalFormatting>
  <conditionalFormatting sqref="AK90">
    <cfRule type="expression" dxfId="4206" priority="34">
      <formula>CELL("row")=ROW()</formula>
    </cfRule>
    <cfRule type="expression" dxfId="4205" priority="35">
      <formula>$A90&lt;&gt;""</formula>
    </cfRule>
  </conditionalFormatting>
  <conditionalFormatting sqref="AK90">
    <cfRule type="cellIs" dxfId="4204" priority="36" operator="greaterThan">
      <formula>0</formula>
    </cfRule>
  </conditionalFormatting>
  <conditionalFormatting sqref="AL90">
    <cfRule type="expression" dxfId="4203" priority="31">
      <formula>CELL("row")=ROW()</formula>
    </cfRule>
    <cfRule type="expression" dxfId="4202" priority="32">
      <formula>$A90&lt;&gt;""</formula>
    </cfRule>
  </conditionalFormatting>
  <conditionalFormatting sqref="AL90">
    <cfRule type="cellIs" dxfId="4201" priority="33" operator="greaterThan">
      <formula>0</formula>
    </cfRule>
  </conditionalFormatting>
  <conditionalFormatting sqref="G25">
    <cfRule type="cellIs" dxfId="4200" priority="24" operator="equal">
      <formula>"重要不紧急"</formula>
    </cfRule>
    <cfRule type="cellIs" dxfId="4199" priority="25" operator="equal">
      <formula>"重要且紧急"</formula>
    </cfRule>
    <cfRule type="cellIs" dxfId="4198" priority="26" operator="equal">
      <formula>"紧急不重要"</formula>
    </cfRule>
  </conditionalFormatting>
  <conditionalFormatting sqref="L25">
    <cfRule type="containsText" dxfId="4197" priority="27" operator="containsText" text="进行中">
      <formula>NOT(ISERROR(SEARCH("进行中",L25)))</formula>
    </cfRule>
    <cfRule type="containsText" dxfId="4196" priority="28" operator="containsText" text="延迟">
      <formula>NOT(ISERROR(SEARCH("延迟",L25)))</formula>
    </cfRule>
    <cfRule type="containsText" dxfId="4195" priority="29" operator="containsText" text="已完成">
      <formula>NOT(ISERROR(SEARCH("已完成",L25)))</formula>
    </cfRule>
    <cfRule type="containsText" dxfId="4194" priority="30" operator="containsText" text="已中止">
      <formula>NOT(ISERROR(SEARCH("已中止",L25)))</formula>
    </cfRule>
  </conditionalFormatting>
  <conditionalFormatting sqref="M25">
    <cfRule type="dataBar" priority="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{6E888B86-1EE2-4F54-8ABA-BE524276C003}</x14:id>
        </ext>
      </extLst>
    </cfRule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{B06046B6-A09F-4BF8-BA21-771103BC0E25}</x14:id>
        </ext>
      </extLst>
    </cfRule>
  </conditionalFormatting>
  <conditionalFormatting sqref="AM25:AN25 A25:X25">
    <cfRule type="expression" dxfId="4193" priority="21">
      <formula>CELL("row")=ROW()</formula>
    </cfRule>
    <cfRule type="expression" dxfId="4192" priority="22">
      <formula>$A25&lt;&gt;""</formula>
    </cfRule>
  </conditionalFormatting>
  <conditionalFormatting sqref="AM25 N25:X25">
    <cfRule type="cellIs" dxfId="4191" priority="23" operator="greaterThan">
      <formula>0</formula>
    </cfRule>
  </conditionalFormatting>
  <conditionalFormatting sqref="Y25:AE25">
    <cfRule type="expression" dxfId="4190" priority="16">
      <formula>CELL("row")=ROW()</formula>
    </cfRule>
    <cfRule type="expression" dxfId="4189" priority="17">
      <formula>$A25&lt;&gt;""</formula>
    </cfRule>
  </conditionalFormatting>
  <conditionalFormatting sqref="Y25:AE25">
    <cfRule type="cellIs" dxfId="4188" priority="18" operator="greaterThan">
      <formula>0</formula>
    </cfRule>
  </conditionalFormatting>
  <conditionalFormatting sqref="AF25:AG25">
    <cfRule type="expression" dxfId="4187" priority="13">
      <formula>CELL("row")=ROW()</formula>
    </cfRule>
    <cfRule type="expression" dxfId="4186" priority="14">
      <formula>$A25&lt;&gt;""</formula>
    </cfRule>
  </conditionalFormatting>
  <conditionalFormatting sqref="AF25:AG25">
    <cfRule type="cellIs" dxfId="4185" priority="15" operator="greaterThan">
      <formula>0</formula>
    </cfRule>
  </conditionalFormatting>
  <conditionalFormatting sqref="AH25">
    <cfRule type="expression" dxfId="4184" priority="10">
      <formula>CELL("row")=ROW()</formula>
    </cfRule>
    <cfRule type="expression" dxfId="4183" priority="11">
      <formula>$A25&lt;&gt;""</formula>
    </cfRule>
  </conditionalFormatting>
  <conditionalFormatting sqref="AH25">
    <cfRule type="cellIs" dxfId="4182" priority="12" operator="greaterThan">
      <formula>0</formula>
    </cfRule>
  </conditionalFormatting>
  <conditionalFormatting sqref="AI25:AJ25">
    <cfRule type="expression" dxfId="4181" priority="7">
      <formula>CELL("row")=ROW()</formula>
    </cfRule>
    <cfRule type="expression" dxfId="4180" priority="8">
      <formula>$A25&lt;&gt;""</formula>
    </cfRule>
  </conditionalFormatting>
  <conditionalFormatting sqref="AI25:AJ25">
    <cfRule type="cellIs" dxfId="4179" priority="9" operator="greaterThan">
      <formula>0</formula>
    </cfRule>
  </conditionalFormatting>
  <conditionalFormatting sqref="AK25">
    <cfRule type="expression" dxfId="4178" priority="4">
      <formula>CELL("row")=ROW()</formula>
    </cfRule>
    <cfRule type="expression" dxfId="4177" priority="5">
      <formula>$A25&lt;&gt;""</formula>
    </cfRule>
  </conditionalFormatting>
  <conditionalFormatting sqref="AK25">
    <cfRule type="cellIs" dxfId="4176" priority="6" operator="greaterThan">
      <formula>0</formula>
    </cfRule>
  </conditionalFormatting>
  <conditionalFormatting sqref="AL25">
    <cfRule type="expression" dxfId="4175" priority="1">
      <formula>CELL("row")=ROW()</formula>
    </cfRule>
    <cfRule type="expression" dxfId="4174" priority="2">
      <formula>$A25&lt;&gt;""</formula>
    </cfRule>
  </conditionalFormatting>
  <conditionalFormatting sqref="AL25">
    <cfRule type="cellIs" dxfId="4173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C6702F-723C-40FE-88DE-37EFC9A604A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A95672C-AD49-4BCF-B05B-5AD2311E7C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M77:M83 M26:M65 M91 M4:M23</xm:sqref>
        </x14:conditionalFormatting>
        <x14:conditionalFormatting xmlns:xm="http://schemas.microsoft.com/office/excel/2006/main">
          <x14:cfRule type="dataBar" id="{D74F1101-E00C-4611-93B9-DEC30F570D9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CE908B3-BDA5-4BA4-9B3A-F81373CA56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M66:M76</xm:sqref>
        </x14:conditionalFormatting>
        <x14:conditionalFormatting xmlns:xm="http://schemas.microsoft.com/office/excel/2006/main">
          <x14:cfRule type="dataBar" id="{6B4C14ED-6E5D-4CFA-A40D-28E1C2E8A96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D0BE6EC-1A94-46C6-B684-10BDDEFC63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B6AABC52-5DA7-4E3D-BC1A-B1B280227D9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663F9EE-D00E-4E63-8C43-30C7272B9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M84:M89</xm:sqref>
        </x14:conditionalFormatting>
        <x14:conditionalFormatting xmlns:xm="http://schemas.microsoft.com/office/excel/2006/main">
          <x14:cfRule type="dataBar" id="{00B80FD2-FFF9-4DD9-A772-2E40E98254A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6AE8993-AD4C-4840-8528-9B1717D7A1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M90</xm:sqref>
        </x14:conditionalFormatting>
        <x14:conditionalFormatting xmlns:xm="http://schemas.microsoft.com/office/excel/2006/main">
          <x14:cfRule type="dataBar" id="{6E888B86-1EE2-4F54-8ABA-BE524276C00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06046B6-A09F-4BF8-BA21-771103BC0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300-000000000000}">
          <x14:formula1>
            <xm:f>Data!$H$2:$H$6</xm:f>
          </x14:formula1>
          <xm:sqref>G4:G91</xm:sqref>
        </x14:dataValidation>
        <x14:dataValidation type="list" allowBlank="1" showInputMessage="1" showErrorMessage="1" xr:uid="{00000000-0002-0000-1300-000001000000}">
          <x14:formula1>
            <xm:f>Data!$I$2:$I$7</xm:f>
          </x14:formula1>
          <xm:sqref>L4:L91</xm:sqref>
        </x14:dataValidation>
        <x14:dataValidation type="list" allowBlank="1" showInputMessage="1" showErrorMessage="1" xr:uid="{00000000-0002-0000-1300-000002000000}">
          <x14:formula1>
            <xm:f>Data!$J$2:$J$11</xm:f>
          </x14:formula1>
          <xm:sqref>F4:F91</xm:sqref>
        </x14:dataValidation>
        <x14:dataValidation type="list" allowBlank="1" showInputMessage="1" showErrorMessage="1" xr:uid="{00000000-0002-0000-1300-000003000000}">
          <x14:formula1>
            <xm:f>Data!$A$2:$A$25</xm:f>
          </x14:formula1>
          <xm:sqref>D4:D91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S654"/>
  <sheetViews>
    <sheetView zoomScaleNormal="100" workbookViewId="0">
      <pane xSplit="6" ySplit="3" topLeftCell="G19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5.25" style="234" customWidth="1"/>
    <col min="2" max="2" width="4.75" style="234" customWidth="1"/>
    <col min="3" max="3" width="4.125" style="251" customWidth="1"/>
    <col min="4" max="4" width="9.25" style="234" customWidth="1"/>
    <col min="5" max="5" width="38.25" style="234" customWidth="1"/>
    <col min="6" max="6" width="12.625" style="251" customWidth="1"/>
    <col min="7" max="7" width="10" style="234" customWidth="1"/>
    <col min="8" max="8" width="11" style="234" customWidth="1"/>
    <col min="9" max="9" width="11.125" style="234" customWidth="1"/>
    <col min="10" max="10" width="5.25" style="320" customWidth="1"/>
    <col min="11" max="11" width="5.375" style="320" customWidth="1"/>
    <col min="12" max="12" width="6.875" style="234" customWidth="1"/>
    <col min="13" max="13" width="5.875" style="234" customWidth="1"/>
    <col min="14" max="18" width="3.125" style="321" customWidth="1"/>
    <col min="19" max="19" width="3.125" style="321" hidden="1" customWidth="1"/>
    <col min="20" max="25" width="3.125" style="321" customWidth="1"/>
    <col min="26" max="27" width="3.125" style="321" hidden="1" customWidth="1"/>
    <col min="28" max="34" width="3.125" style="321" customWidth="1"/>
    <col min="35" max="35" width="37.75" style="320" customWidth="1"/>
    <col min="36" max="42" width="15.625" style="234" customWidth="1"/>
    <col min="43" max="44" width="19.875" style="234" customWidth="1"/>
    <col min="45" max="45" width="6.75" style="234" customWidth="1"/>
    <col min="46" max="46" width="8.25" style="234" customWidth="1"/>
    <col min="47" max="48" width="10.875" style="234" customWidth="1"/>
    <col min="49" max="49" width="5.25" style="234" customWidth="1"/>
    <col min="50" max="16384" width="9" style="234"/>
  </cols>
  <sheetData>
    <row r="1" spans="1:45" s="230" customFormat="1">
      <c r="A1" s="227" t="s">
        <v>186</v>
      </c>
      <c r="B1" s="228" t="s">
        <v>1251</v>
      </c>
      <c r="C1" s="229"/>
      <c r="D1" s="228"/>
      <c r="F1" s="231"/>
      <c r="G1" s="227" t="s">
        <v>69</v>
      </c>
      <c r="H1" s="232">
        <f>VLOOKUP(B1,与!A4:C10001,2,FALSE)</f>
        <v>43031</v>
      </c>
      <c r="I1" s="232">
        <f>VLOOKUP(B1,与!A4:C10001,3,FALSE)</f>
        <v>43049</v>
      </c>
      <c r="J1" s="314"/>
      <c r="K1" s="314"/>
      <c r="L1" s="233"/>
      <c r="M1" s="233"/>
      <c r="N1" s="313"/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4"/>
    </row>
    <row r="2" spans="1:45" s="235" customFormat="1" ht="14.25" customHeight="1">
      <c r="A2" s="615" t="s">
        <v>92</v>
      </c>
      <c r="B2" s="604" t="s">
        <v>93</v>
      </c>
      <c r="C2" s="604" t="s">
        <v>51</v>
      </c>
      <c r="D2" s="615" t="s">
        <v>187</v>
      </c>
      <c r="E2" s="604" t="s">
        <v>37</v>
      </c>
      <c r="F2" s="604" t="s">
        <v>188</v>
      </c>
      <c r="G2" s="604" t="s">
        <v>70</v>
      </c>
      <c r="H2" s="604" t="s">
        <v>2</v>
      </c>
      <c r="I2" s="604" t="s">
        <v>3</v>
      </c>
      <c r="J2" s="614" t="s">
        <v>189</v>
      </c>
      <c r="K2" s="614" t="s">
        <v>190</v>
      </c>
      <c r="L2" s="607" t="s">
        <v>4</v>
      </c>
      <c r="M2" s="607" t="s">
        <v>191</v>
      </c>
      <c r="N2" s="315">
        <f>DAY(H1)</f>
        <v>23</v>
      </c>
      <c r="O2" s="315">
        <f>DAY($H$1+(COLUMN(O2)-COLUMN($N$2)))</f>
        <v>24</v>
      </c>
      <c r="P2" s="315">
        <f t="shared" ref="P2:AH2" si="0">DAY($H$1+(COLUMN(P2)-COLUMN($N$2)))</f>
        <v>25</v>
      </c>
      <c r="Q2" s="315">
        <f t="shared" si="0"/>
        <v>26</v>
      </c>
      <c r="R2" s="315">
        <f t="shared" si="0"/>
        <v>27</v>
      </c>
      <c r="S2" s="315">
        <f t="shared" si="0"/>
        <v>28</v>
      </c>
      <c r="T2" s="315">
        <f t="shared" si="0"/>
        <v>29</v>
      </c>
      <c r="U2" s="315">
        <f t="shared" si="0"/>
        <v>30</v>
      </c>
      <c r="V2" s="315">
        <f t="shared" si="0"/>
        <v>31</v>
      </c>
      <c r="W2" s="315">
        <f t="shared" si="0"/>
        <v>1</v>
      </c>
      <c r="X2" s="315">
        <f t="shared" si="0"/>
        <v>2</v>
      </c>
      <c r="Y2" s="315">
        <f t="shared" si="0"/>
        <v>3</v>
      </c>
      <c r="Z2" s="315">
        <f t="shared" si="0"/>
        <v>4</v>
      </c>
      <c r="AA2" s="315">
        <f t="shared" si="0"/>
        <v>5</v>
      </c>
      <c r="AB2" s="315">
        <f t="shared" si="0"/>
        <v>6</v>
      </c>
      <c r="AC2" s="315">
        <f t="shared" si="0"/>
        <v>7</v>
      </c>
      <c r="AD2" s="315">
        <f t="shared" si="0"/>
        <v>8</v>
      </c>
      <c r="AE2" s="315">
        <f t="shared" si="0"/>
        <v>9</v>
      </c>
      <c r="AF2" s="315">
        <f t="shared" si="0"/>
        <v>10</v>
      </c>
      <c r="AG2" s="315">
        <f t="shared" si="0"/>
        <v>11</v>
      </c>
      <c r="AH2" s="315">
        <f t="shared" si="0"/>
        <v>12</v>
      </c>
      <c r="AI2" s="611" t="s">
        <v>6</v>
      </c>
      <c r="AJ2" s="234"/>
      <c r="AK2" s="234"/>
      <c r="AL2" s="234"/>
      <c r="AM2" s="234"/>
      <c r="AN2" s="234"/>
      <c r="AO2" s="234"/>
      <c r="AP2" s="234"/>
      <c r="AQ2" s="234"/>
      <c r="AR2" s="234"/>
      <c r="AS2" s="234"/>
    </row>
    <row r="3" spans="1:45" s="235" customFormat="1">
      <c r="A3" s="616"/>
      <c r="B3" s="605"/>
      <c r="C3" s="605"/>
      <c r="D3" s="616"/>
      <c r="E3" s="605"/>
      <c r="F3" s="605"/>
      <c r="G3" s="605"/>
      <c r="H3" s="605"/>
      <c r="I3" s="605"/>
      <c r="J3" s="611"/>
      <c r="K3" s="611"/>
      <c r="L3" s="607"/>
      <c r="M3" s="607"/>
      <c r="N3" s="316" t="str">
        <f>MID("一二三四五六日",WEEKDAY($H$1,2),1)</f>
        <v>一</v>
      </c>
      <c r="O3" s="316" t="str">
        <f>MID("一二三四五六日",WEEKDAY($H$1+(COLUMN(O2)-COLUMN($N$2)),2),1)</f>
        <v>二</v>
      </c>
      <c r="P3" s="316" t="str">
        <f t="shared" ref="P3:AH3" si="1">MID("一二三四五六日",WEEKDAY($H$1+(COLUMN(P2)-COLUMN($N$2)),2),1)</f>
        <v>三</v>
      </c>
      <c r="Q3" s="316" t="str">
        <f t="shared" si="1"/>
        <v>四</v>
      </c>
      <c r="R3" s="316" t="str">
        <f t="shared" si="1"/>
        <v>五</v>
      </c>
      <c r="S3" s="316" t="str">
        <f t="shared" si="1"/>
        <v>六</v>
      </c>
      <c r="T3" s="316" t="str">
        <f t="shared" si="1"/>
        <v>日</v>
      </c>
      <c r="U3" s="316" t="str">
        <f t="shared" si="1"/>
        <v>一</v>
      </c>
      <c r="V3" s="316" t="str">
        <f t="shared" si="1"/>
        <v>二</v>
      </c>
      <c r="W3" s="316" t="str">
        <f t="shared" si="1"/>
        <v>三</v>
      </c>
      <c r="X3" s="316" t="str">
        <f t="shared" si="1"/>
        <v>四</v>
      </c>
      <c r="Y3" s="316" t="str">
        <f t="shared" ref="Y3:AE3" si="2">MID("一二三四五六日",WEEKDAY($H$1+(COLUMN(Y2)-COLUMN($N$2)),2),1)</f>
        <v>五</v>
      </c>
      <c r="Z3" s="316" t="str">
        <f t="shared" si="2"/>
        <v>六</v>
      </c>
      <c r="AA3" s="316" t="str">
        <f t="shared" si="2"/>
        <v>日</v>
      </c>
      <c r="AB3" s="316" t="str">
        <f t="shared" si="2"/>
        <v>一</v>
      </c>
      <c r="AC3" s="316" t="str">
        <f t="shared" si="2"/>
        <v>二</v>
      </c>
      <c r="AD3" s="316" t="str">
        <f t="shared" si="2"/>
        <v>三</v>
      </c>
      <c r="AE3" s="316" t="str">
        <f t="shared" si="2"/>
        <v>四</v>
      </c>
      <c r="AF3" s="316" t="str">
        <f t="shared" si="1"/>
        <v>五</v>
      </c>
      <c r="AG3" s="316" t="str">
        <f t="shared" ref="AG3" si="3">MID("一二三四五六日",WEEKDAY($H$1+(COLUMN(AG2)-COLUMN($N$2)),2),1)</f>
        <v>六</v>
      </c>
      <c r="AH3" s="316" t="str">
        <f t="shared" si="1"/>
        <v>日</v>
      </c>
      <c r="AI3" s="611"/>
      <c r="AJ3" s="234"/>
      <c r="AK3" s="234"/>
      <c r="AL3" s="234"/>
      <c r="AM3" s="234"/>
      <c r="AN3" s="234"/>
      <c r="AO3" s="234"/>
      <c r="AP3" s="234"/>
      <c r="AQ3" s="234"/>
      <c r="AR3" s="234"/>
      <c r="AS3" s="234"/>
    </row>
    <row r="4" spans="1:45">
      <c r="A4" s="236"/>
      <c r="B4" s="239" t="str">
        <f>IF(A4="","",IFERROR(VLOOKUP(A4,Story!C:D,2,FALSE),""))</f>
        <v/>
      </c>
      <c r="C4" s="238"/>
      <c r="D4" s="236"/>
      <c r="E4" s="239"/>
      <c r="F4" s="238"/>
      <c r="G4" s="236"/>
      <c r="H4" s="240" t="str">
        <f>IF(E4="","",$H$1)</f>
        <v/>
      </c>
      <c r="I4" s="240" t="str">
        <f t="shared" ref="I4:I76" si="4">IF(E4="","",IF(H4+J4/8&gt;$I$1,$I$1,H4+J4/8))</f>
        <v/>
      </c>
      <c r="J4" s="322"/>
      <c r="K4" s="322">
        <f t="shared" ref="K4:K14" si="5">SUM(N4:AF4)</f>
        <v>0</v>
      </c>
      <c r="L4" s="236" t="s">
        <v>18</v>
      </c>
      <c r="M4" s="241">
        <f t="shared" ref="M4:M69" si="6">IF(L4="未开始",0,IF(L4="已完成",1, 0.1))</f>
        <v>0</v>
      </c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  <c r="AE4" s="317"/>
      <c r="AF4" s="317"/>
      <c r="AG4" s="317"/>
      <c r="AH4" s="317"/>
      <c r="AI4" s="318"/>
    </row>
    <row r="5" spans="1:45" s="244" customFormat="1" ht="85.5">
      <c r="A5" s="236"/>
      <c r="B5" s="239" t="str">
        <f>IF(A5="","",IFERROR(VLOOKUP(A5,Story!C:D,2,FALSE),""))</f>
        <v/>
      </c>
      <c r="C5" s="238"/>
      <c r="D5" s="242" t="s">
        <v>231</v>
      </c>
      <c r="E5" s="243" t="s">
        <v>1208</v>
      </c>
      <c r="F5" s="238" t="s">
        <v>233</v>
      </c>
      <c r="G5" s="236"/>
      <c r="H5" s="240">
        <f t="shared" ref="H5:H77" si="7">IF(E5="","",$H$1)</f>
        <v>43031</v>
      </c>
      <c r="I5" s="240">
        <f t="shared" si="4"/>
        <v>43031</v>
      </c>
      <c r="J5" s="322"/>
      <c r="K5" s="322">
        <f t="shared" si="5"/>
        <v>14.5</v>
      </c>
      <c r="L5" s="236" t="s">
        <v>9</v>
      </c>
      <c r="M5" s="241">
        <f t="shared" si="6"/>
        <v>1</v>
      </c>
      <c r="N5" s="317"/>
      <c r="O5" s="317"/>
      <c r="P5" s="317"/>
      <c r="Q5" s="317"/>
      <c r="R5" s="317"/>
      <c r="S5" s="317"/>
      <c r="T5" s="317">
        <v>6.5</v>
      </c>
      <c r="U5" s="317">
        <v>8</v>
      </c>
      <c r="V5" s="317"/>
      <c r="W5" s="317"/>
      <c r="X5" s="317"/>
      <c r="Y5" s="317"/>
      <c r="Z5" s="317"/>
      <c r="AA5" s="317"/>
      <c r="AB5" s="317"/>
      <c r="AC5" s="317"/>
      <c r="AD5" s="317"/>
      <c r="AE5" s="317"/>
      <c r="AF5" s="317"/>
      <c r="AG5" s="317"/>
      <c r="AH5" s="317"/>
      <c r="AI5" s="318"/>
    </row>
    <row r="6" spans="1:45" s="244" customFormat="1" ht="42.75">
      <c r="A6" s="236"/>
      <c r="B6" s="239" t="str">
        <f>IF(A6="","",IFERROR(VLOOKUP(A6,Story!C:D,2,FALSE),""))</f>
        <v/>
      </c>
      <c r="C6" s="238"/>
      <c r="D6" s="242" t="s">
        <v>196</v>
      </c>
      <c r="E6" s="243" t="s">
        <v>1241</v>
      </c>
      <c r="F6" s="245" t="s">
        <v>603</v>
      </c>
      <c r="G6" s="236"/>
      <c r="H6" s="240">
        <f t="shared" si="7"/>
        <v>43031</v>
      </c>
      <c r="I6" s="240">
        <f t="shared" si="4"/>
        <v>43031</v>
      </c>
      <c r="J6" s="322"/>
      <c r="K6" s="322">
        <f t="shared" si="5"/>
        <v>21.5</v>
      </c>
      <c r="L6" s="236" t="s">
        <v>9</v>
      </c>
      <c r="M6" s="241">
        <f t="shared" si="6"/>
        <v>1</v>
      </c>
      <c r="N6" s="317"/>
      <c r="O6" s="317"/>
      <c r="P6" s="317"/>
      <c r="Q6" s="317">
        <v>8</v>
      </c>
      <c r="R6" s="317">
        <v>7</v>
      </c>
      <c r="S6" s="317"/>
      <c r="T6" s="317">
        <v>6.5</v>
      </c>
      <c r="U6" s="317"/>
      <c r="V6" s="317"/>
      <c r="W6" s="317"/>
      <c r="X6" s="317"/>
      <c r="Y6" s="317"/>
      <c r="Z6" s="317"/>
      <c r="AA6" s="317"/>
      <c r="AB6" s="317"/>
      <c r="AC6" s="317"/>
      <c r="AD6" s="317"/>
      <c r="AE6" s="317"/>
      <c r="AF6" s="317"/>
      <c r="AG6" s="317"/>
      <c r="AH6" s="317"/>
      <c r="AI6" s="318"/>
    </row>
    <row r="7" spans="1:45" s="244" customFormat="1" ht="71.25">
      <c r="A7" s="236"/>
      <c r="B7" s="239" t="str">
        <f>IF(A7="","",IFERROR(VLOOKUP(A7,Story!C:D,2,FALSE),""))</f>
        <v/>
      </c>
      <c r="C7" s="238"/>
      <c r="D7" s="242" t="s">
        <v>196</v>
      </c>
      <c r="E7" s="160" t="s">
        <v>1294</v>
      </c>
      <c r="F7" s="245" t="s">
        <v>603</v>
      </c>
      <c r="G7" s="236"/>
      <c r="H7" s="240">
        <f t="shared" si="7"/>
        <v>43031</v>
      </c>
      <c r="I7" s="240">
        <f t="shared" si="4"/>
        <v>43031</v>
      </c>
      <c r="J7" s="322"/>
      <c r="K7" s="322">
        <f t="shared" si="5"/>
        <v>20</v>
      </c>
      <c r="L7" s="236" t="s">
        <v>9</v>
      </c>
      <c r="M7" s="241">
        <f t="shared" si="6"/>
        <v>1</v>
      </c>
      <c r="N7" s="317"/>
      <c r="O7" s="317"/>
      <c r="P7" s="317">
        <v>6</v>
      </c>
      <c r="Q7" s="317"/>
      <c r="R7" s="317"/>
      <c r="S7" s="317"/>
      <c r="T7" s="317"/>
      <c r="U7" s="317"/>
      <c r="V7" s="317"/>
      <c r="W7" s="317"/>
      <c r="X7" s="317">
        <v>7</v>
      </c>
      <c r="Y7" s="317">
        <v>7</v>
      </c>
      <c r="Z7" s="317"/>
      <c r="AA7" s="317"/>
      <c r="AB7" s="317"/>
      <c r="AC7" s="317"/>
      <c r="AD7" s="317"/>
      <c r="AE7" s="317"/>
      <c r="AF7" s="317"/>
      <c r="AG7" s="317"/>
      <c r="AH7" s="317"/>
      <c r="AI7" s="318"/>
    </row>
    <row r="8" spans="1:45" s="244" customFormat="1" ht="42.75">
      <c r="A8" s="236"/>
      <c r="B8" s="239" t="str">
        <f>IF(A8="","",IFERROR(VLOOKUP(A8,Story!C:D,2,FALSE),""))</f>
        <v/>
      </c>
      <c r="C8" s="238"/>
      <c r="D8" s="242" t="s">
        <v>196</v>
      </c>
      <c r="E8" s="243" t="s">
        <v>1154</v>
      </c>
      <c r="F8" s="238" t="s">
        <v>77</v>
      </c>
      <c r="G8" s="236"/>
      <c r="H8" s="240">
        <f t="shared" si="7"/>
        <v>43031</v>
      </c>
      <c r="I8" s="240">
        <f t="shared" si="4"/>
        <v>43031</v>
      </c>
      <c r="J8" s="322"/>
      <c r="K8" s="322">
        <f t="shared" si="5"/>
        <v>0</v>
      </c>
      <c r="L8" s="236" t="s">
        <v>248</v>
      </c>
      <c r="M8" s="241">
        <f t="shared" si="6"/>
        <v>0.1</v>
      </c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  <c r="AE8" s="317"/>
      <c r="AF8" s="317"/>
      <c r="AG8" s="317"/>
      <c r="AH8" s="317"/>
      <c r="AI8" s="318"/>
    </row>
    <row r="9" spans="1:45" s="244" customFormat="1" ht="42.75">
      <c r="A9" s="236"/>
      <c r="B9" s="239" t="str">
        <f>IF(A9="","",IFERROR(VLOOKUP(A9,Story!C:D,2,FALSE),""))</f>
        <v/>
      </c>
      <c r="C9" s="238"/>
      <c r="D9" s="242" t="s">
        <v>196</v>
      </c>
      <c r="E9" s="243" t="s">
        <v>1155</v>
      </c>
      <c r="F9" s="238" t="s">
        <v>1181</v>
      </c>
      <c r="G9" s="236"/>
      <c r="H9" s="240">
        <f t="shared" si="7"/>
        <v>43031</v>
      </c>
      <c r="I9" s="240">
        <f t="shared" si="4"/>
        <v>43031</v>
      </c>
      <c r="J9" s="322"/>
      <c r="K9" s="322">
        <f t="shared" si="5"/>
        <v>0</v>
      </c>
      <c r="L9" s="236" t="s">
        <v>9</v>
      </c>
      <c r="M9" s="241">
        <f t="shared" si="6"/>
        <v>1</v>
      </c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7"/>
      <c r="AC9" s="317"/>
      <c r="AD9" s="317"/>
      <c r="AE9" s="317"/>
      <c r="AF9" s="317"/>
      <c r="AG9" s="317"/>
      <c r="AH9" s="317"/>
      <c r="AI9" s="318"/>
    </row>
    <row r="10" spans="1:45" s="244" customFormat="1" ht="99.75">
      <c r="A10" s="236"/>
      <c r="B10" s="239" t="str">
        <f>IF(A10="","",IFERROR(VLOOKUP(A10,Story!C:D,2,FALSE),""))</f>
        <v/>
      </c>
      <c r="C10" s="238"/>
      <c r="D10" s="242" t="s">
        <v>196</v>
      </c>
      <c r="E10" s="160" t="s">
        <v>1213</v>
      </c>
      <c r="F10" s="238" t="s">
        <v>77</v>
      </c>
      <c r="G10" s="236"/>
      <c r="H10" s="240">
        <f t="shared" si="7"/>
        <v>43031</v>
      </c>
      <c r="I10" s="240">
        <f t="shared" si="4"/>
        <v>43031</v>
      </c>
      <c r="J10" s="322"/>
      <c r="K10" s="322">
        <f t="shared" si="5"/>
        <v>22</v>
      </c>
      <c r="L10" s="236" t="s">
        <v>9</v>
      </c>
      <c r="M10" s="241">
        <f t="shared" si="6"/>
        <v>1</v>
      </c>
      <c r="N10" s="317"/>
      <c r="O10" s="317"/>
      <c r="P10" s="317"/>
      <c r="Q10" s="317"/>
      <c r="R10" s="317"/>
      <c r="S10" s="317"/>
      <c r="T10" s="317"/>
      <c r="U10" s="317">
        <v>8</v>
      </c>
      <c r="V10" s="317">
        <v>6</v>
      </c>
      <c r="W10" s="317">
        <v>8</v>
      </c>
      <c r="X10" s="317"/>
      <c r="Y10" s="317"/>
      <c r="Z10" s="317"/>
      <c r="AA10" s="317"/>
      <c r="AB10" s="317"/>
      <c r="AC10" s="317"/>
      <c r="AD10" s="317"/>
      <c r="AE10" s="317"/>
      <c r="AF10" s="317"/>
      <c r="AG10" s="317"/>
      <c r="AH10" s="317"/>
      <c r="AI10" s="318"/>
    </row>
    <row r="11" spans="1:45" s="244" customFormat="1" ht="99.75">
      <c r="A11" s="236"/>
      <c r="B11" s="239" t="str">
        <f>IF(A11="","",IFERROR(VLOOKUP(A11,Story!C:D,2,FALSE),""))</f>
        <v/>
      </c>
      <c r="C11" s="238"/>
      <c r="D11" s="242" t="s">
        <v>196</v>
      </c>
      <c r="E11" s="243" t="s">
        <v>1284</v>
      </c>
      <c r="F11" s="238" t="s">
        <v>30</v>
      </c>
      <c r="G11" s="236"/>
      <c r="H11" s="240">
        <f t="shared" si="7"/>
        <v>43031</v>
      </c>
      <c r="I11" s="240">
        <f t="shared" si="4"/>
        <v>43031</v>
      </c>
      <c r="J11" s="322"/>
      <c r="K11" s="322">
        <f t="shared" si="5"/>
        <v>16</v>
      </c>
      <c r="L11" s="236" t="s">
        <v>9</v>
      </c>
      <c r="M11" s="241">
        <f t="shared" si="6"/>
        <v>1</v>
      </c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>
        <v>8</v>
      </c>
      <c r="AC11" s="317"/>
      <c r="AD11" s="317"/>
      <c r="AE11" s="317">
        <v>8</v>
      </c>
      <c r="AF11" s="317"/>
      <c r="AG11" s="317"/>
      <c r="AH11" s="317"/>
      <c r="AI11" s="318"/>
    </row>
    <row r="12" spans="1:45" s="244" customFormat="1" ht="99.75">
      <c r="A12" s="236"/>
      <c r="B12" s="239" t="str">
        <f>IF(A12="","",IFERROR(VLOOKUP(A12,Story!C:D,2,FALSE),""))</f>
        <v/>
      </c>
      <c r="C12" s="238"/>
      <c r="D12" s="242" t="s">
        <v>196</v>
      </c>
      <c r="E12" s="243" t="s">
        <v>1242</v>
      </c>
      <c r="F12" s="238" t="s">
        <v>1181</v>
      </c>
      <c r="G12" s="236"/>
      <c r="H12" s="240">
        <f t="shared" si="7"/>
        <v>43031</v>
      </c>
      <c r="I12" s="240">
        <f t="shared" si="4"/>
        <v>43031</v>
      </c>
      <c r="J12" s="322"/>
      <c r="K12" s="322">
        <f t="shared" si="5"/>
        <v>0</v>
      </c>
      <c r="L12" s="242" t="s">
        <v>248</v>
      </c>
      <c r="M12" s="241">
        <f t="shared" si="6"/>
        <v>0.1</v>
      </c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  <c r="AE12" s="317"/>
      <c r="AF12" s="317"/>
      <c r="AG12" s="317"/>
      <c r="AH12" s="317"/>
      <c r="AI12" s="318"/>
    </row>
    <row r="13" spans="1:45" ht="85.5">
      <c r="A13" s="236"/>
      <c r="B13" s="239" t="str">
        <f>IF(A13="","",IFERROR(VLOOKUP(A13,Story!C:D,2,FALSE),""))</f>
        <v/>
      </c>
      <c r="C13" s="238"/>
      <c r="D13" s="242" t="s">
        <v>196</v>
      </c>
      <c r="E13" s="243" t="s">
        <v>1214</v>
      </c>
      <c r="F13" s="245" t="s">
        <v>1181</v>
      </c>
      <c r="G13" s="236"/>
      <c r="H13" s="240">
        <f t="shared" si="7"/>
        <v>43031</v>
      </c>
      <c r="I13" s="240">
        <f t="shared" si="4"/>
        <v>43031</v>
      </c>
      <c r="J13" s="322"/>
      <c r="K13" s="322">
        <f t="shared" si="5"/>
        <v>0</v>
      </c>
      <c r="L13" s="236" t="s">
        <v>248</v>
      </c>
      <c r="M13" s="241">
        <f t="shared" si="6"/>
        <v>0.1</v>
      </c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8"/>
    </row>
    <row r="14" spans="1:45" s="244" customFormat="1" ht="60" customHeight="1">
      <c r="A14" s="236"/>
      <c r="B14" s="239" t="str">
        <f>IF(A14="","",IFERROR(VLOOKUP(A14,Story!C:D,2,FALSE),""))</f>
        <v/>
      </c>
      <c r="C14" s="238"/>
      <c r="D14" s="242" t="s">
        <v>196</v>
      </c>
      <c r="E14" s="160" t="s">
        <v>1259</v>
      </c>
      <c r="F14" s="245" t="s">
        <v>1181</v>
      </c>
      <c r="G14" s="236"/>
      <c r="H14" s="240">
        <v>43031</v>
      </c>
      <c r="I14" s="240">
        <v>43046</v>
      </c>
      <c r="J14" s="322">
        <v>96</v>
      </c>
      <c r="K14" s="322">
        <f t="shared" si="5"/>
        <v>125</v>
      </c>
      <c r="L14" s="236" t="s">
        <v>248</v>
      </c>
      <c r="M14" s="241">
        <f t="shared" si="6"/>
        <v>0.1</v>
      </c>
      <c r="N14" s="317">
        <v>8</v>
      </c>
      <c r="O14" s="317">
        <v>8</v>
      </c>
      <c r="P14" s="317">
        <v>6</v>
      </c>
      <c r="Q14" s="317">
        <v>8</v>
      </c>
      <c r="R14" s="317">
        <v>7</v>
      </c>
      <c r="S14" s="317"/>
      <c r="T14" s="317">
        <v>8</v>
      </c>
      <c r="U14" s="317">
        <v>8</v>
      </c>
      <c r="V14" s="317">
        <v>8</v>
      </c>
      <c r="W14" s="317">
        <v>8</v>
      </c>
      <c r="X14" s="317">
        <v>8</v>
      </c>
      <c r="Y14" s="317">
        <v>8</v>
      </c>
      <c r="Z14" s="317"/>
      <c r="AA14" s="317"/>
      <c r="AB14" s="317">
        <v>8</v>
      </c>
      <c r="AC14" s="317">
        <v>8</v>
      </c>
      <c r="AD14" s="317">
        <v>8</v>
      </c>
      <c r="AE14" s="317">
        <v>8</v>
      </c>
      <c r="AF14" s="317">
        <v>8</v>
      </c>
      <c r="AG14" s="317"/>
      <c r="AH14" s="317"/>
      <c r="AI14" s="318"/>
    </row>
    <row r="15" spans="1:45" s="244" customFormat="1" ht="21" customHeight="1">
      <c r="A15" s="236"/>
      <c r="B15" s="239" t="str">
        <f>IF(A15="","",IFERROR(VLOOKUP(A15,Story!C:D,2,FALSE),""))</f>
        <v/>
      </c>
      <c r="C15" s="238"/>
      <c r="D15" s="242" t="s">
        <v>196</v>
      </c>
      <c r="E15" s="243" t="s">
        <v>1260</v>
      </c>
      <c r="F15" s="245" t="s">
        <v>30</v>
      </c>
      <c r="G15" s="236"/>
      <c r="H15" s="240">
        <v>43031</v>
      </c>
      <c r="I15" s="240">
        <v>43032</v>
      </c>
      <c r="J15" s="322"/>
      <c r="K15" s="322"/>
      <c r="L15" s="236" t="s">
        <v>9</v>
      </c>
      <c r="M15" s="241"/>
      <c r="N15" s="317">
        <v>8</v>
      </c>
      <c r="O15" s="317">
        <v>4</v>
      </c>
      <c r="P15" s="317"/>
      <c r="Q15" s="317"/>
      <c r="R15" s="317"/>
      <c r="S15" s="317"/>
      <c r="T15" s="317"/>
      <c r="U15" s="317"/>
      <c r="V15" s="317">
        <v>4</v>
      </c>
      <c r="W15" s="317"/>
      <c r="X15" s="317"/>
      <c r="Y15" s="317"/>
      <c r="Z15" s="317"/>
      <c r="AA15" s="317"/>
      <c r="AB15" s="317"/>
      <c r="AC15" s="317"/>
      <c r="AD15" s="317"/>
      <c r="AE15" s="317"/>
      <c r="AF15" s="317"/>
      <c r="AG15" s="317"/>
      <c r="AH15" s="317"/>
      <c r="AI15" s="318"/>
    </row>
    <row r="16" spans="1:45" s="244" customFormat="1" ht="21" customHeight="1">
      <c r="A16" s="236"/>
      <c r="B16" s="239" t="str">
        <f>IF(A16="","",IFERROR(VLOOKUP(A16,Story!C:D,2,FALSE),""))</f>
        <v/>
      </c>
      <c r="C16" s="238"/>
      <c r="D16" s="242" t="s">
        <v>196</v>
      </c>
      <c r="E16" s="243" t="s">
        <v>1261</v>
      </c>
      <c r="F16" s="245" t="s">
        <v>30</v>
      </c>
      <c r="G16" s="236"/>
      <c r="H16" s="240">
        <v>43033</v>
      </c>
      <c r="I16" s="246">
        <v>43035</v>
      </c>
      <c r="J16" s="322"/>
      <c r="K16" s="322"/>
      <c r="L16" s="242" t="s">
        <v>9</v>
      </c>
      <c r="M16" s="241"/>
      <c r="N16" s="317"/>
      <c r="O16" s="317"/>
      <c r="P16" s="317">
        <v>6</v>
      </c>
      <c r="Q16" s="317">
        <v>4</v>
      </c>
      <c r="R16" s="317">
        <v>7</v>
      </c>
      <c r="S16" s="317"/>
      <c r="T16" s="317">
        <v>6.5</v>
      </c>
      <c r="U16" s="317"/>
      <c r="V16" s="317"/>
      <c r="W16" s="317">
        <v>8</v>
      </c>
      <c r="X16" s="317"/>
      <c r="Y16" s="317"/>
      <c r="Z16" s="317"/>
      <c r="AA16" s="317"/>
      <c r="AB16" s="317"/>
      <c r="AC16" s="317"/>
      <c r="AD16" s="317"/>
      <c r="AE16" s="317"/>
      <c r="AF16" s="317"/>
      <c r="AG16" s="317"/>
      <c r="AH16" s="317"/>
      <c r="AI16" s="318"/>
    </row>
    <row r="17" spans="1:35" s="244" customFormat="1" ht="21" customHeight="1">
      <c r="A17" s="236"/>
      <c r="B17" s="239" t="str">
        <f>IF(A17="","",IFERROR(VLOOKUP(A17,Story!C:D,2,FALSE),""))</f>
        <v/>
      </c>
      <c r="C17" s="238"/>
      <c r="D17" s="242" t="s">
        <v>223</v>
      </c>
      <c r="E17" s="243" t="s">
        <v>1281</v>
      </c>
      <c r="F17" s="245" t="s">
        <v>30</v>
      </c>
      <c r="G17" s="236"/>
      <c r="H17" s="240"/>
      <c r="I17" s="246"/>
      <c r="J17" s="322"/>
      <c r="K17" s="322"/>
      <c r="L17" s="242" t="s">
        <v>9</v>
      </c>
      <c r="M17" s="241"/>
      <c r="N17" s="317"/>
      <c r="O17" s="317"/>
      <c r="P17" s="317"/>
      <c r="Q17" s="317">
        <v>4</v>
      </c>
      <c r="R17" s="317"/>
      <c r="S17" s="317"/>
      <c r="T17" s="317"/>
      <c r="U17" s="317">
        <v>8</v>
      </c>
      <c r="V17" s="317">
        <v>4</v>
      </c>
      <c r="W17" s="317"/>
      <c r="X17" s="317">
        <v>4</v>
      </c>
      <c r="Y17" s="317">
        <v>8</v>
      </c>
      <c r="Z17" s="317"/>
      <c r="AA17" s="317"/>
      <c r="AB17" s="317"/>
      <c r="AC17" s="317"/>
      <c r="AD17" s="317"/>
      <c r="AE17" s="317"/>
      <c r="AF17" s="317">
        <v>4</v>
      </c>
      <c r="AG17" s="317"/>
      <c r="AH17" s="317"/>
      <c r="AI17" s="318"/>
    </row>
    <row r="18" spans="1:35" s="244" customFormat="1" ht="42.75">
      <c r="A18" s="236"/>
      <c r="B18" s="239" t="str">
        <f>IF(A18="","",IFERROR(VLOOKUP(A18,Story!C:D,2,FALSE),""))</f>
        <v/>
      </c>
      <c r="C18" s="238"/>
      <c r="D18" s="242" t="s">
        <v>196</v>
      </c>
      <c r="E18" s="243" t="s">
        <v>1159</v>
      </c>
      <c r="F18" s="245" t="s">
        <v>77</v>
      </c>
      <c r="G18" s="236"/>
      <c r="H18" s="240">
        <f t="shared" si="7"/>
        <v>43031</v>
      </c>
      <c r="I18" s="240">
        <f t="shared" si="4"/>
        <v>43031</v>
      </c>
      <c r="J18" s="322"/>
      <c r="K18" s="322">
        <f t="shared" ref="K18:K30" si="8">SUM(N18:AF18)</f>
        <v>0</v>
      </c>
      <c r="L18" s="242" t="s">
        <v>248</v>
      </c>
      <c r="M18" s="241">
        <f t="shared" si="6"/>
        <v>0.1</v>
      </c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7"/>
      <c r="AH18" s="317"/>
      <c r="AI18" s="318"/>
    </row>
    <row r="19" spans="1:35" s="244" customFormat="1" ht="28.5">
      <c r="A19" s="236"/>
      <c r="B19" s="239" t="str">
        <f>IF(A19="","",IFERROR(VLOOKUP(A19,Story!C:D,2,FALSE),""))</f>
        <v/>
      </c>
      <c r="C19" s="238"/>
      <c r="D19" s="242" t="s">
        <v>196</v>
      </c>
      <c r="E19" s="160" t="s">
        <v>1295</v>
      </c>
      <c r="F19" s="238" t="s">
        <v>77</v>
      </c>
      <c r="G19" s="236" t="s">
        <v>332</v>
      </c>
      <c r="H19" s="240">
        <f t="shared" si="7"/>
        <v>43031</v>
      </c>
      <c r="I19" s="240">
        <f t="shared" si="4"/>
        <v>43031</v>
      </c>
      <c r="J19" s="322"/>
      <c r="K19" s="322">
        <f t="shared" si="8"/>
        <v>0</v>
      </c>
      <c r="L19" s="236" t="s">
        <v>248</v>
      </c>
      <c r="M19" s="241">
        <f t="shared" si="6"/>
        <v>0.1</v>
      </c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8"/>
    </row>
    <row r="20" spans="1:35" s="244" customFormat="1" ht="28.5">
      <c r="A20" s="236"/>
      <c r="B20" s="239" t="str">
        <f>IF(A20="","",IFERROR(VLOOKUP(A20,Story!C:D,2,FALSE),""))</f>
        <v/>
      </c>
      <c r="C20" s="238"/>
      <c r="D20" s="242" t="s">
        <v>196</v>
      </c>
      <c r="E20" s="243" t="s">
        <v>1192</v>
      </c>
      <c r="F20" s="238"/>
      <c r="G20" s="236" t="s">
        <v>332</v>
      </c>
      <c r="H20" s="240">
        <f t="shared" si="7"/>
        <v>43031</v>
      </c>
      <c r="I20" s="240">
        <f t="shared" si="4"/>
        <v>43031</v>
      </c>
      <c r="J20" s="322"/>
      <c r="K20" s="322">
        <f t="shared" si="8"/>
        <v>0</v>
      </c>
      <c r="L20" s="236" t="s">
        <v>195</v>
      </c>
      <c r="M20" s="241">
        <f t="shared" si="6"/>
        <v>0.1</v>
      </c>
      <c r="N20" s="317"/>
      <c r="O20" s="317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  <c r="AE20" s="317"/>
      <c r="AF20" s="317"/>
      <c r="AG20" s="317"/>
      <c r="AH20" s="317"/>
      <c r="AI20" s="318"/>
    </row>
    <row r="21" spans="1:35" s="244" customFormat="1">
      <c r="A21" s="236"/>
      <c r="B21" s="239" t="str">
        <f>IF(A21="","",IFERROR(VLOOKUP(A21,Story!C:D,2,FALSE),""))</f>
        <v/>
      </c>
      <c r="C21" s="238"/>
      <c r="D21" s="242" t="s">
        <v>1263</v>
      </c>
      <c r="E21" s="237" t="s">
        <v>1262</v>
      </c>
      <c r="F21" s="238" t="s">
        <v>233</v>
      </c>
      <c r="G21" s="236"/>
      <c r="H21" s="240">
        <f t="shared" si="7"/>
        <v>43031</v>
      </c>
      <c r="I21" s="240">
        <f t="shared" si="4"/>
        <v>43031</v>
      </c>
      <c r="J21" s="322"/>
      <c r="K21" s="322">
        <f t="shared" si="8"/>
        <v>26</v>
      </c>
      <c r="L21" s="236" t="s">
        <v>9</v>
      </c>
      <c r="M21" s="241">
        <f t="shared" si="6"/>
        <v>1</v>
      </c>
      <c r="N21" s="317">
        <v>8</v>
      </c>
      <c r="O21" s="317">
        <v>8</v>
      </c>
      <c r="P21" s="317">
        <v>4</v>
      </c>
      <c r="Q21" s="317">
        <v>4</v>
      </c>
      <c r="R21" s="317">
        <v>2</v>
      </c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  <c r="AE21" s="317"/>
      <c r="AF21" s="317"/>
      <c r="AG21" s="317"/>
      <c r="AH21" s="317"/>
      <c r="AI21" s="318"/>
    </row>
    <row r="22" spans="1:35" s="244" customFormat="1">
      <c r="A22" s="236"/>
      <c r="B22" s="239" t="str">
        <f>IF(A22="","",IFERROR(VLOOKUP(A22,Story!C:D,2,FALSE),""))</f>
        <v/>
      </c>
      <c r="C22" s="238"/>
      <c r="D22" s="242" t="s">
        <v>1263</v>
      </c>
      <c r="E22" s="237" t="s">
        <v>1264</v>
      </c>
      <c r="F22" s="238" t="s">
        <v>233</v>
      </c>
      <c r="G22" s="236"/>
      <c r="H22" s="240">
        <f t="shared" ref="H22" si="9">IF(E22="","",$H$1)</f>
        <v>43031</v>
      </c>
      <c r="I22" s="240">
        <f t="shared" ref="I22" si="10">IF(E22="","",IF(H22+J22/8&gt;$I$1,$I$1,H22+J22/8))</f>
        <v>43031</v>
      </c>
      <c r="J22" s="322"/>
      <c r="K22" s="322">
        <f t="shared" si="8"/>
        <v>1</v>
      </c>
      <c r="L22" s="236" t="s">
        <v>9</v>
      </c>
      <c r="M22" s="241">
        <f t="shared" ref="M22" si="11">IF(L22="未开始",0,IF(L22="已完成",1, 0.1))</f>
        <v>1</v>
      </c>
      <c r="N22" s="317"/>
      <c r="O22" s="317"/>
      <c r="P22" s="317"/>
      <c r="Q22" s="317"/>
      <c r="R22" s="317">
        <v>1</v>
      </c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8"/>
    </row>
    <row r="23" spans="1:35" s="244" customFormat="1">
      <c r="A23" s="236"/>
      <c r="B23" s="239" t="str">
        <f>IF(A23="","",IFERROR(VLOOKUP(A23,Story!C:D,2,FALSE),""))</f>
        <v/>
      </c>
      <c r="C23" s="238"/>
      <c r="D23" s="242" t="s">
        <v>405</v>
      </c>
      <c r="E23" s="237" t="s">
        <v>1271</v>
      </c>
      <c r="F23" s="238" t="s">
        <v>233</v>
      </c>
      <c r="G23" s="236"/>
      <c r="H23" s="240">
        <f t="shared" ref="H23" si="12">IF(E23="","",$H$1)</f>
        <v>43031</v>
      </c>
      <c r="I23" s="240">
        <f t="shared" ref="I23" si="13">IF(E23="","",IF(H23+J23/8&gt;$I$1,$I$1,H23+J23/8))</f>
        <v>43031</v>
      </c>
      <c r="J23" s="322"/>
      <c r="K23" s="322">
        <f t="shared" si="8"/>
        <v>2</v>
      </c>
      <c r="L23" s="236" t="s">
        <v>9</v>
      </c>
      <c r="M23" s="241">
        <f t="shared" ref="M23" si="14">IF(L23="未开始",0,IF(L23="已完成",1, 0.1))</f>
        <v>1</v>
      </c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>
        <v>2</v>
      </c>
      <c r="AD23" s="317"/>
      <c r="AE23" s="317"/>
      <c r="AF23" s="317"/>
      <c r="AG23" s="317"/>
      <c r="AH23" s="317"/>
      <c r="AI23" s="318"/>
    </row>
    <row r="24" spans="1:35" s="244" customFormat="1">
      <c r="A24" s="236"/>
      <c r="B24" s="239" t="str">
        <f>IF(A24="","",IFERROR(VLOOKUP(A24,Story!C:D,2,FALSE),""))</f>
        <v/>
      </c>
      <c r="C24" s="238"/>
      <c r="D24" s="236" t="s">
        <v>231</v>
      </c>
      <c r="E24" s="237" t="s">
        <v>1265</v>
      </c>
      <c r="F24" s="238" t="s">
        <v>233</v>
      </c>
      <c r="G24" s="236"/>
      <c r="H24" s="240">
        <f t="shared" ref="H24" si="15">IF(E24="","",$H$1)</f>
        <v>43031</v>
      </c>
      <c r="I24" s="240">
        <f t="shared" ref="I24" si="16">IF(E24="","",IF(H24+J24/8&gt;$I$1,$I$1,H24+J24/8))</f>
        <v>43031</v>
      </c>
      <c r="J24" s="322"/>
      <c r="K24" s="322">
        <f t="shared" si="8"/>
        <v>11</v>
      </c>
      <c r="L24" s="236" t="s">
        <v>9</v>
      </c>
      <c r="M24" s="241">
        <f t="shared" ref="M24" si="17">IF(L24="未开始",0,IF(L24="已完成",1, 0.1))</f>
        <v>1</v>
      </c>
      <c r="N24" s="317"/>
      <c r="O24" s="317"/>
      <c r="P24" s="317">
        <v>2</v>
      </c>
      <c r="Q24" s="317">
        <v>4</v>
      </c>
      <c r="R24" s="317">
        <v>5</v>
      </c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8"/>
    </row>
    <row r="25" spans="1:35" s="244" customFormat="1">
      <c r="A25" s="236"/>
      <c r="B25" s="239" t="str">
        <f>IF(A25="","",IFERROR(VLOOKUP(A25,Story!C:D,2,FALSE),""))</f>
        <v/>
      </c>
      <c r="C25" s="238"/>
      <c r="D25" s="236" t="s">
        <v>254</v>
      </c>
      <c r="E25" s="237" t="s">
        <v>1273</v>
      </c>
      <c r="F25" s="238" t="s">
        <v>233</v>
      </c>
      <c r="G25" s="236"/>
      <c r="H25" s="240">
        <f t="shared" ref="H25" si="18">IF(E25="","",$H$1)</f>
        <v>43031</v>
      </c>
      <c r="I25" s="240">
        <f t="shared" ref="I25" si="19">IF(E25="","",IF(H25+J25/8&gt;$I$1,$I$1,H25+J25/8))</f>
        <v>43031</v>
      </c>
      <c r="J25" s="322"/>
      <c r="K25" s="322">
        <f t="shared" si="8"/>
        <v>28</v>
      </c>
      <c r="L25" s="236" t="s">
        <v>9</v>
      </c>
      <c r="M25" s="241">
        <f t="shared" ref="M25" si="20">IF(L25="未开始",0,IF(L25="已完成",1, 0.1))</f>
        <v>1</v>
      </c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>
        <v>6</v>
      </c>
      <c r="Y25" s="317">
        <v>8</v>
      </c>
      <c r="Z25" s="317"/>
      <c r="AA25" s="317"/>
      <c r="AB25" s="317">
        <v>8</v>
      </c>
      <c r="AC25" s="317">
        <v>6</v>
      </c>
      <c r="AD25" s="317"/>
      <c r="AE25" s="317"/>
      <c r="AF25" s="317"/>
      <c r="AG25" s="317"/>
      <c r="AH25" s="317"/>
      <c r="AI25" s="318"/>
    </row>
    <row r="26" spans="1:35" s="244" customFormat="1">
      <c r="A26" s="236"/>
      <c r="B26" s="239" t="str">
        <f>IF(A26="","",IFERROR(VLOOKUP(A26,Story!C:D,2,FALSE),""))</f>
        <v/>
      </c>
      <c r="C26" s="238"/>
      <c r="D26" s="236" t="s">
        <v>254</v>
      </c>
      <c r="E26" s="237" t="s">
        <v>1274</v>
      </c>
      <c r="F26" s="238" t="s">
        <v>233</v>
      </c>
      <c r="G26" s="236"/>
      <c r="H26" s="240">
        <f t="shared" ref="H26" si="21">IF(E26="","",$H$1)</f>
        <v>43031</v>
      </c>
      <c r="I26" s="240">
        <f t="shared" ref="I26" si="22">IF(E26="","",IF(H26+J26/8&gt;$I$1,$I$1,H26+J26/8))</f>
        <v>43031</v>
      </c>
      <c r="J26" s="322"/>
      <c r="K26" s="322">
        <f t="shared" si="8"/>
        <v>13</v>
      </c>
      <c r="L26" s="236" t="s">
        <v>9</v>
      </c>
      <c r="M26" s="241">
        <f t="shared" ref="M26" si="23">IF(L26="未开始",0,IF(L26="已完成",1, 0.1))</f>
        <v>1</v>
      </c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>
        <v>8</v>
      </c>
      <c r="AE26" s="317">
        <v>1</v>
      </c>
      <c r="AF26" s="317">
        <v>4</v>
      </c>
      <c r="AG26" s="317"/>
      <c r="AH26" s="317"/>
      <c r="AI26" s="318"/>
    </row>
    <row r="27" spans="1:35" s="244" customFormat="1">
      <c r="A27" s="236"/>
      <c r="B27" s="239" t="str">
        <f>IF(A27="","",IFERROR(VLOOKUP(A27,Story!C:D,2,FALSE),""))</f>
        <v/>
      </c>
      <c r="C27" s="238"/>
      <c r="D27" s="236" t="s">
        <v>254</v>
      </c>
      <c r="E27" s="237" t="s">
        <v>1253</v>
      </c>
      <c r="F27" s="238" t="s">
        <v>233</v>
      </c>
      <c r="G27" s="236"/>
      <c r="H27" s="240">
        <f>IF(E37="","",$H$1)</f>
        <v>43031</v>
      </c>
      <c r="I27" s="240">
        <f>IF(E37="","",IF(H27+J27/8&gt;$I$1,$I$1,H27+J27/8))</f>
        <v>43031</v>
      </c>
      <c r="J27" s="322"/>
      <c r="K27" s="322">
        <f t="shared" si="8"/>
        <v>0</v>
      </c>
      <c r="L27" s="236" t="s">
        <v>248</v>
      </c>
      <c r="M27" s="241">
        <f t="shared" si="6"/>
        <v>0.1</v>
      </c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8"/>
    </row>
    <row r="28" spans="1:35" s="244" customFormat="1">
      <c r="A28" s="236"/>
      <c r="B28" s="239" t="str">
        <f>IF(A28="","",IFERROR(VLOOKUP(A28,Story!C:D,2,FALSE),""))</f>
        <v/>
      </c>
      <c r="C28" s="238"/>
      <c r="D28" s="236" t="s">
        <v>254</v>
      </c>
      <c r="E28" s="237" t="s">
        <v>1254</v>
      </c>
      <c r="F28" s="238" t="s">
        <v>233</v>
      </c>
      <c r="G28" s="236"/>
      <c r="H28" s="240">
        <f>IF(E38="","",$H$1)</f>
        <v>43031</v>
      </c>
      <c r="I28" s="240">
        <f>IF(E38="","",IF(H28+J28/8&gt;$I$1,$I$1,H28+J28/8))</f>
        <v>43031</v>
      </c>
      <c r="J28" s="322"/>
      <c r="K28" s="322">
        <f t="shared" si="8"/>
        <v>0</v>
      </c>
      <c r="L28" s="236" t="s">
        <v>248</v>
      </c>
      <c r="M28" s="241">
        <f t="shared" si="6"/>
        <v>0.1</v>
      </c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8"/>
    </row>
    <row r="29" spans="1:35" s="244" customFormat="1">
      <c r="A29" s="236"/>
      <c r="B29" s="239" t="str">
        <f>IF(A29="","",IFERROR(VLOOKUP(A29,Story!C:D,2,FALSE),""))</f>
        <v/>
      </c>
      <c r="C29" s="238"/>
      <c r="D29" s="236" t="s">
        <v>235</v>
      </c>
      <c r="E29" s="237" t="s">
        <v>1270</v>
      </c>
      <c r="F29" s="238" t="s">
        <v>233</v>
      </c>
      <c r="G29" s="236"/>
      <c r="H29" s="240">
        <f t="shared" ref="H29:H33" si="24">IF(E39="","",$H$1)</f>
        <v>43031</v>
      </c>
      <c r="I29" s="240">
        <f t="shared" ref="I29:I33" si="25">IF(E39="","",IF(H29+J29/8&gt;$I$1,$I$1,H29+J29/8))</f>
        <v>43031</v>
      </c>
      <c r="J29" s="322"/>
      <c r="K29" s="322">
        <f t="shared" si="8"/>
        <v>18</v>
      </c>
      <c r="L29" s="236" t="s">
        <v>248</v>
      </c>
      <c r="M29" s="241">
        <f t="shared" si="6"/>
        <v>0.1</v>
      </c>
      <c r="N29" s="317"/>
      <c r="O29" s="317"/>
      <c r="P29" s="317"/>
      <c r="Q29" s="317"/>
      <c r="R29" s="317"/>
      <c r="S29" s="317"/>
      <c r="T29" s="317"/>
      <c r="U29" s="317"/>
      <c r="V29" s="317">
        <v>8</v>
      </c>
      <c r="W29" s="317">
        <v>8</v>
      </c>
      <c r="X29" s="317">
        <v>2</v>
      </c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8"/>
    </row>
    <row r="30" spans="1:35" s="244" customFormat="1">
      <c r="A30" s="236"/>
      <c r="B30" s="239" t="str">
        <f>IF(A30="","",IFERROR(VLOOKUP(A30,Story!C:D,2,FALSE),""))</f>
        <v/>
      </c>
      <c r="C30" s="238"/>
      <c r="D30" s="236" t="s">
        <v>899</v>
      </c>
      <c r="E30" s="237" t="s">
        <v>1279</v>
      </c>
      <c r="F30" s="238" t="s">
        <v>30</v>
      </c>
      <c r="G30" s="236"/>
      <c r="H30" s="240">
        <f t="shared" si="24"/>
        <v>43031</v>
      </c>
      <c r="I30" s="240">
        <f t="shared" si="25"/>
        <v>43031</v>
      </c>
      <c r="J30" s="322"/>
      <c r="K30" s="322">
        <f t="shared" si="8"/>
        <v>4</v>
      </c>
      <c r="L30" s="236" t="s">
        <v>9</v>
      </c>
      <c r="M30" s="241">
        <f t="shared" si="6"/>
        <v>1</v>
      </c>
      <c r="N30" s="317"/>
      <c r="O30" s="317">
        <v>4</v>
      </c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8"/>
    </row>
    <row r="31" spans="1:35" s="244" customFormat="1">
      <c r="A31" s="236"/>
      <c r="B31" s="239" t="str">
        <f>IF(A31="","",IFERROR(VLOOKUP(A31,Story!C:D,2,FALSE),""))</f>
        <v/>
      </c>
      <c r="C31" s="238"/>
      <c r="D31" s="236" t="s">
        <v>899</v>
      </c>
      <c r="E31" s="237" t="s">
        <v>1280</v>
      </c>
      <c r="F31" s="238" t="s">
        <v>30</v>
      </c>
      <c r="G31" s="236"/>
      <c r="H31" s="240">
        <f t="shared" si="24"/>
        <v>43031</v>
      </c>
      <c r="I31" s="240">
        <f t="shared" si="25"/>
        <v>43031</v>
      </c>
      <c r="J31" s="322"/>
      <c r="K31" s="322"/>
      <c r="L31" s="236" t="s">
        <v>9</v>
      </c>
      <c r="M31" s="241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>
        <v>4</v>
      </c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8"/>
    </row>
    <row r="32" spans="1:35" s="244" customFormat="1">
      <c r="A32" s="236"/>
      <c r="B32" s="239" t="str">
        <f>IF(A32="","",IFERROR(VLOOKUP(A32,Story!C:D,2,FALSE),""))</f>
        <v/>
      </c>
      <c r="C32" s="238"/>
      <c r="D32" s="236" t="s">
        <v>196</v>
      </c>
      <c r="E32" s="237" t="s">
        <v>1282</v>
      </c>
      <c r="F32" s="238" t="s">
        <v>30</v>
      </c>
      <c r="G32" s="236"/>
      <c r="H32" s="240">
        <f t="shared" si="24"/>
        <v>43031</v>
      </c>
      <c r="I32" s="240">
        <f t="shared" si="25"/>
        <v>43031</v>
      </c>
      <c r="J32" s="322"/>
      <c r="K32" s="322"/>
      <c r="L32" s="236" t="s">
        <v>9</v>
      </c>
      <c r="M32" s="241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>
        <v>8</v>
      </c>
      <c r="AD32" s="317">
        <v>8</v>
      </c>
      <c r="AE32" s="317"/>
      <c r="AF32" s="317"/>
      <c r="AG32" s="317"/>
      <c r="AH32" s="317"/>
      <c r="AI32" s="318"/>
    </row>
    <row r="33" spans="1:35" s="244" customFormat="1">
      <c r="A33" s="236"/>
      <c r="B33" s="239" t="str">
        <f>IF(A33="","",IFERROR(VLOOKUP(A33,Story!C:D,2,FALSE),""))</f>
        <v/>
      </c>
      <c r="C33" s="238"/>
      <c r="D33" s="236" t="s">
        <v>223</v>
      </c>
      <c r="E33" s="237" t="s">
        <v>1283</v>
      </c>
      <c r="F33" s="238" t="s">
        <v>30</v>
      </c>
      <c r="G33" s="236"/>
      <c r="H33" s="240" t="str">
        <f t="shared" si="24"/>
        <v/>
      </c>
      <c r="I33" s="240" t="str">
        <f t="shared" si="25"/>
        <v/>
      </c>
      <c r="J33" s="322"/>
      <c r="K33" s="322"/>
      <c r="L33" s="236" t="s">
        <v>248</v>
      </c>
      <c r="M33" s="241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>
        <v>4</v>
      </c>
      <c r="AG33" s="317"/>
      <c r="AH33" s="317"/>
      <c r="AI33" s="318"/>
    </row>
    <row r="34" spans="1:35" s="244" customFormat="1">
      <c r="A34" s="236"/>
      <c r="B34" s="239" t="str">
        <f>IF(A34="","",IFERROR(VLOOKUP(A34,Story!C:D,2,FALSE),""))</f>
        <v/>
      </c>
      <c r="C34" s="238"/>
      <c r="D34" s="236" t="s">
        <v>204</v>
      </c>
      <c r="E34" s="56" t="s">
        <v>1310</v>
      </c>
      <c r="F34" s="238" t="s">
        <v>233</v>
      </c>
      <c r="G34" s="236"/>
      <c r="H34" s="240">
        <f t="shared" si="7"/>
        <v>43031</v>
      </c>
      <c r="I34" s="240">
        <f>IF(E34="","",IF(H34+J34/8&gt;$I$1,$I$1,H34+J34/8))</f>
        <v>43031</v>
      </c>
      <c r="J34" s="322"/>
      <c r="K34" s="322">
        <f t="shared" ref="K34:K77" si="26">SUM(N34:AF34)</f>
        <v>0</v>
      </c>
      <c r="L34" s="236" t="s">
        <v>18</v>
      </c>
      <c r="M34" s="241">
        <f t="shared" si="6"/>
        <v>0</v>
      </c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>
        <v>3</v>
      </c>
      <c r="AI34" s="318"/>
    </row>
    <row r="35" spans="1:35" s="244" customFormat="1">
      <c r="A35" s="242"/>
      <c r="B35" s="239" t="str">
        <f>IF(A35="","",IFERROR(VLOOKUP(A35,Story!C:D,2,FALSE),""))</f>
        <v/>
      </c>
      <c r="C35" s="238"/>
      <c r="D35" s="236"/>
      <c r="E35" s="239"/>
      <c r="F35" s="238"/>
      <c r="G35" s="236"/>
      <c r="H35" s="240" t="str">
        <f>IF(E35="","",$H$1)</f>
        <v/>
      </c>
      <c r="I35" s="240" t="str">
        <f t="shared" si="4"/>
        <v/>
      </c>
      <c r="J35" s="322"/>
      <c r="K35" s="322">
        <f t="shared" si="26"/>
        <v>0</v>
      </c>
      <c r="L35" s="236" t="s">
        <v>18</v>
      </c>
      <c r="M35" s="241">
        <f t="shared" si="6"/>
        <v>0</v>
      </c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8"/>
    </row>
    <row r="36" spans="1:35" s="244" customFormat="1">
      <c r="A36" s="242" t="s">
        <v>385</v>
      </c>
      <c r="B36" s="239" t="str">
        <f>IF(A36="","",IFERROR(VLOOKUP(A36,Story!C:D,2,FALSE),""))</f>
        <v>Qt远程调用库</v>
      </c>
      <c r="C36" s="238"/>
      <c r="D36" s="236"/>
      <c r="E36" s="239"/>
      <c r="F36" s="238"/>
      <c r="G36" s="236"/>
      <c r="H36" s="240" t="str">
        <f t="shared" si="7"/>
        <v/>
      </c>
      <c r="I36" s="240" t="str">
        <f t="shared" si="4"/>
        <v/>
      </c>
      <c r="J36" s="322"/>
      <c r="K36" s="322">
        <f t="shared" si="26"/>
        <v>0</v>
      </c>
      <c r="L36" s="236" t="s">
        <v>18</v>
      </c>
      <c r="M36" s="241">
        <f t="shared" si="6"/>
        <v>0</v>
      </c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8"/>
    </row>
    <row r="37" spans="1:35" s="244" customFormat="1">
      <c r="A37" s="236"/>
      <c r="B37" s="239" t="str">
        <f>IF(A37="","",IFERROR(VLOOKUP(A37,Story!C:D,2,FALSE),""))</f>
        <v/>
      </c>
      <c r="C37" s="238"/>
      <c r="D37" s="236" t="s">
        <v>196</v>
      </c>
      <c r="E37" s="237" t="s">
        <v>1248</v>
      </c>
      <c r="F37" s="238" t="s">
        <v>59</v>
      </c>
      <c r="G37" s="236"/>
      <c r="H37" s="240">
        <f t="shared" ref="H37:H40" si="27">IF(E37="","",$H$1)</f>
        <v>43031</v>
      </c>
      <c r="I37" s="240">
        <f t="shared" ref="I37:I40" si="28">IF(E37="","",IF(H37+J37/8&gt;$I$1,$I$1,H37+J37/8))</f>
        <v>43031</v>
      </c>
      <c r="J37" s="322"/>
      <c r="K37" s="322">
        <f t="shared" si="26"/>
        <v>40.5</v>
      </c>
      <c r="L37" s="236" t="s">
        <v>248</v>
      </c>
      <c r="M37" s="241">
        <v>0.5</v>
      </c>
      <c r="N37" s="317"/>
      <c r="O37" s="317">
        <v>8</v>
      </c>
      <c r="P37" s="317"/>
      <c r="Q37" s="317"/>
      <c r="R37" s="317"/>
      <c r="S37" s="317"/>
      <c r="T37" s="317">
        <v>7</v>
      </c>
      <c r="U37" s="317">
        <v>2.5</v>
      </c>
      <c r="V37" s="317">
        <v>3</v>
      </c>
      <c r="W37" s="317">
        <v>4</v>
      </c>
      <c r="X37" s="317"/>
      <c r="Y37" s="317"/>
      <c r="Z37" s="317"/>
      <c r="AA37" s="317"/>
      <c r="AB37" s="317"/>
      <c r="AC37" s="317">
        <v>8</v>
      </c>
      <c r="AD37" s="317">
        <v>4</v>
      </c>
      <c r="AE37" s="317"/>
      <c r="AF37" s="317">
        <v>4</v>
      </c>
      <c r="AG37" s="317"/>
      <c r="AH37" s="317"/>
      <c r="AI37" s="318"/>
    </row>
    <row r="38" spans="1:35" s="244" customFormat="1">
      <c r="A38" s="236"/>
      <c r="B38" s="239" t="str">
        <f>IF(A38="","",IFERROR(VLOOKUP(A38,Story!C:D,2,FALSE),""))</f>
        <v/>
      </c>
      <c r="C38" s="238"/>
      <c r="D38" s="236" t="s">
        <v>196</v>
      </c>
      <c r="E38" s="237" t="s">
        <v>1249</v>
      </c>
      <c r="F38" s="238" t="s">
        <v>59</v>
      </c>
      <c r="G38" s="236"/>
      <c r="H38" s="240">
        <f t="shared" si="27"/>
        <v>43031</v>
      </c>
      <c r="I38" s="240">
        <f t="shared" si="28"/>
        <v>43031</v>
      </c>
      <c r="J38" s="322"/>
      <c r="K38" s="322">
        <f t="shared" si="26"/>
        <v>13</v>
      </c>
      <c r="L38" s="236" t="s">
        <v>248</v>
      </c>
      <c r="M38" s="241">
        <v>0.6</v>
      </c>
      <c r="N38" s="317"/>
      <c r="O38" s="317"/>
      <c r="P38" s="317"/>
      <c r="Q38" s="317"/>
      <c r="R38" s="317"/>
      <c r="S38" s="317"/>
      <c r="T38" s="317"/>
      <c r="U38" s="317"/>
      <c r="V38" s="317">
        <v>5</v>
      </c>
      <c r="W38" s="317">
        <v>4</v>
      </c>
      <c r="X38" s="317"/>
      <c r="Y38" s="317"/>
      <c r="Z38" s="317"/>
      <c r="AA38" s="317"/>
      <c r="AB38" s="317"/>
      <c r="AC38" s="317"/>
      <c r="AD38" s="317">
        <v>4</v>
      </c>
      <c r="AE38" s="317"/>
      <c r="AF38" s="317"/>
      <c r="AG38" s="317"/>
      <c r="AH38" s="317"/>
      <c r="AI38" s="318"/>
    </row>
    <row r="39" spans="1:35" s="244" customFormat="1">
      <c r="A39" s="236"/>
      <c r="B39" s="239" t="str">
        <f>IF(A39="","",IFERROR(VLOOKUP(A39,Story!C:D,2,FALSE),""))</f>
        <v/>
      </c>
      <c r="C39" s="238"/>
      <c r="D39" s="236" t="s">
        <v>196</v>
      </c>
      <c r="E39" s="56" t="s">
        <v>1250</v>
      </c>
      <c r="F39" s="238" t="s">
        <v>59</v>
      </c>
      <c r="G39" s="236"/>
      <c r="H39" s="240">
        <f t="shared" si="27"/>
        <v>43031</v>
      </c>
      <c r="I39" s="240">
        <f t="shared" si="28"/>
        <v>43031</v>
      </c>
      <c r="J39" s="322"/>
      <c r="K39" s="322">
        <f t="shared" si="26"/>
        <v>0</v>
      </c>
      <c r="L39" s="236" t="s">
        <v>248</v>
      </c>
      <c r="M39" s="241">
        <f t="shared" si="6"/>
        <v>0.1</v>
      </c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8"/>
    </row>
    <row r="40" spans="1:35" s="244" customFormat="1">
      <c r="A40" s="236"/>
      <c r="B40" s="239" t="str">
        <f>IF(A40="","",IFERROR(VLOOKUP(A40,Story!C:D,2,FALSE),""))</f>
        <v/>
      </c>
      <c r="C40" s="238"/>
      <c r="D40" s="236" t="s">
        <v>196</v>
      </c>
      <c r="E40" s="237" t="s">
        <v>1252</v>
      </c>
      <c r="F40" s="238" t="s">
        <v>59</v>
      </c>
      <c r="G40" s="236"/>
      <c r="H40" s="240">
        <f t="shared" si="27"/>
        <v>43031</v>
      </c>
      <c r="I40" s="240">
        <f t="shared" si="28"/>
        <v>43031</v>
      </c>
      <c r="J40" s="322"/>
      <c r="K40" s="322">
        <f t="shared" si="26"/>
        <v>28</v>
      </c>
      <c r="L40" s="236" t="s">
        <v>9</v>
      </c>
      <c r="M40" s="241">
        <f t="shared" si="6"/>
        <v>1</v>
      </c>
      <c r="N40" s="317">
        <v>3</v>
      </c>
      <c r="O40" s="317"/>
      <c r="P40" s="317">
        <v>4</v>
      </c>
      <c r="Q40" s="317">
        <v>8</v>
      </c>
      <c r="R40" s="317">
        <v>3</v>
      </c>
      <c r="S40" s="317"/>
      <c r="T40" s="317"/>
      <c r="U40" s="317"/>
      <c r="V40" s="317"/>
      <c r="W40" s="317"/>
      <c r="X40" s="317">
        <v>3</v>
      </c>
      <c r="Y40" s="317"/>
      <c r="Z40" s="317"/>
      <c r="AA40" s="317"/>
      <c r="AB40" s="317"/>
      <c r="AC40" s="317"/>
      <c r="AD40" s="317"/>
      <c r="AE40" s="317">
        <v>3</v>
      </c>
      <c r="AF40" s="317">
        <v>4</v>
      </c>
      <c r="AG40" s="317"/>
      <c r="AH40" s="317"/>
      <c r="AI40" s="318"/>
    </row>
    <row r="41" spans="1:35" s="244" customFormat="1">
      <c r="A41" s="236"/>
      <c r="B41" s="239" t="str">
        <f>IF(A41="","",IFERROR(VLOOKUP(A41,Story!C:D,2,FALSE),""))</f>
        <v/>
      </c>
      <c r="C41" s="238"/>
      <c r="D41" s="236" t="s">
        <v>196</v>
      </c>
      <c r="E41" s="237" t="s">
        <v>1287</v>
      </c>
      <c r="F41" s="238" t="s">
        <v>59</v>
      </c>
      <c r="G41" s="236"/>
      <c r="H41" s="240">
        <f t="shared" si="7"/>
        <v>43031</v>
      </c>
      <c r="I41" s="240">
        <f t="shared" si="4"/>
        <v>43031</v>
      </c>
      <c r="J41" s="322"/>
      <c r="K41" s="322">
        <f t="shared" si="26"/>
        <v>16</v>
      </c>
      <c r="L41" s="236" t="s">
        <v>9</v>
      </c>
      <c r="M41" s="241">
        <f t="shared" si="6"/>
        <v>1</v>
      </c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>
        <v>5</v>
      </c>
      <c r="Y41" s="317">
        <v>8</v>
      </c>
      <c r="Z41" s="317"/>
      <c r="AA41" s="317"/>
      <c r="AB41" s="317">
        <v>3</v>
      </c>
      <c r="AC41" s="317"/>
      <c r="AD41" s="317"/>
      <c r="AE41" s="317"/>
      <c r="AF41" s="317"/>
      <c r="AG41" s="317"/>
      <c r="AH41" s="317"/>
      <c r="AI41" s="318"/>
    </row>
    <row r="42" spans="1:35" s="244" customFormat="1">
      <c r="A42" s="236"/>
      <c r="B42" s="239" t="str">
        <f>IF(A42="","",IFERROR(VLOOKUP(A42,Story!C:D,2,FALSE),""))</f>
        <v/>
      </c>
      <c r="C42" s="238"/>
      <c r="D42" s="236" t="s">
        <v>196</v>
      </c>
      <c r="E42" s="237" t="s">
        <v>1289</v>
      </c>
      <c r="F42" s="238" t="s">
        <v>59</v>
      </c>
      <c r="G42" s="236"/>
      <c r="H42" s="240">
        <f t="shared" si="7"/>
        <v>43031</v>
      </c>
      <c r="I42" s="240">
        <f t="shared" si="4"/>
        <v>43031</v>
      </c>
      <c r="J42" s="322"/>
      <c r="K42" s="322">
        <f t="shared" si="26"/>
        <v>4</v>
      </c>
      <c r="L42" s="236" t="s">
        <v>9</v>
      </c>
      <c r="M42" s="241">
        <f t="shared" si="6"/>
        <v>1</v>
      </c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>
        <v>4</v>
      </c>
      <c r="AF42" s="317"/>
      <c r="AG42" s="317"/>
      <c r="AH42" s="317"/>
      <c r="AI42" s="318"/>
    </row>
    <row r="43" spans="1:35" s="244" customFormat="1">
      <c r="A43" s="236"/>
      <c r="B43" s="239" t="str">
        <f>IF(A43="","",IFERROR(VLOOKUP(A43,Story!C:D,2,FALSE),""))</f>
        <v/>
      </c>
      <c r="C43" s="238"/>
      <c r="D43" s="236"/>
      <c r="E43" s="239"/>
      <c r="F43" s="238"/>
      <c r="G43" s="236"/>
      <c r="H43" s="240" t="str">
        <f t="shared" si="7"/>
        <v/>
      </c>
      <c r="I43" s="240" t="str">
        <f t="shared" si="4"/>
        <v/>
      </c>
      <c r="J43" s="322"/>
      <c r="K43" s="322">
        <f t="shared" si="26"/>
        <v>0</v>
      </c>
      <c r="L43" s="236" t="s">
        <v>18</v>
      </c>
      <c r="M43" s="241">
        <f t="shared" si="6"/>
        <v>0</v>
      </c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  <c r="AE43" s="317"/>
      <c r="AF43" s="317"/>
      <c r="AG43" s="317"/>
      <c r="AH43" s="317"/>
      <c r="AI43" s="318"/>
    </row>
    <row r="44" spans="1:35" s="244" customFormat="1">
      <c r="A44" s="236"/>
      <c r="B44" s="239" t="str">
        <f>IF(A44="","",IFERROR(VLOOKUP(A44,Story!C:D,2,FALSE),""))</f>
        <v/>
      </c>
      <c r="C44" s="238"/>
      <c r="D44" s="236"/>
      <c r="E44" s="239"/>
      <c r="F44" s="238"/>
      <c r="G44" s="236"/>
      <c r="H44" s="240" t="str">
        <f t="shared" si="7"/>
        <v/>
      </c>
      <c r="I44" s="240" t="str">
        <f t="shared" si="4"/>
        <v/>
      </c>
      <c r="J44" s="322"/>
      <c r="K44" s="322">
        <f t="shared" si="26"/>
        <v>0</v>
      </c>
      <c r="L44" s="236" t="s">
        <v>18</v>
      </c>
      <c r="M44" s="241">
        <f t="shared" si="6"/>
        <v>0</v>
      </c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  <c r="AE44" s="317"/>
      <c r="AF44" s="317"/>
      <c r="AG44" s="317"/>
      <c r="AH44" s="317"/>
      <c r="AI44" s="318"/>
    </row>
    <row r="45" spans="1:35" s="244" customFormat="1">
      <c r="A45" s="236"/>
      <c r="B45" s="239" t="str">
        <f>IF(A45="","",IFERROR(VLOOKUP(A45,Story!C:D,2,FALSE),""))</f>
        <v/>
      </c>
      <c r="C45" s="238"/>
      <c r="D45" s="236"/>
      <c r="E45" s="239"/>
      <c r="F45" s="238"/>
      <c r="G45" s="236"/>
      <c r="H45" s="240" t="str">
        <f t="shared" si="7"/>
        <v/>
      </c>
      <c r="I45" s="240" t="str">
        <f t="shared" si="4"/>
        <v/>
      </c>
      <c r="J45" s="322"/>
      <c r="K45" s="322">
        <f t="shared" si="26"/>
        <v>0</v>
      </c>
      <c r="L45" s="236" t="s">
        <v>18</v>
      </c>
      <c r="M45" s="241">
        <f t="shared" si="6"/>
        <v>0</v>
      </c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  <c r="AE45" s="317"/>
      <c r="AF45" s="317"/>
      <c r="AG45" s="317"/>
      <c r="AH45" s="317"/>
      <c r="AI45" s="318"/>
    </row>
    <row r="46" spans="1:35" s="244" customFormat="1">
      <c r="A46" s="236"/>
      <c r="B46" s="239" t="str">
        <f>IF(A46="","",IFERROR(VLOOKUP(A46,Story!C:D,2,FALSE),""))</f>
        <v/>
      </c>
      <c r="C46" s="238"/>
      <c r="D46" s="236"/>
      <c r="E46" s="239"/>
      <c r="F46" s="238"/>
      <c r="G46" s="236"/>
      <c r="H46" s="240" t="str">
        <f t="shared" si="7"/>
        <v/>
      </c>
      <c r="I46" s="240" t="str">
        <f t="shared" si="4"/>
        <v/>
      </c>
      <c r="J46" s="322"/>
      <c r="K46" s="322">
        <f t="shared" si="26"/>
        <v>0</v>
      </c>
      <c r="L46" s="236" t="s">
        <v>18</v>
      </c>
      <c r="M46" s="241">
        <f t="shared" si="6"/>
        <v>0</v>
      </c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  <c r="AE46" s="317"/>
      <c r="AF46" s="317"/>
      <c r="AG46" s="317"/>
      <c r="AH46" s="317"/>
      <c r="AI46" s="318"/>
    </row>
    <row r="47" spans="1:35" s="244" customFormat="1">
      <c r="A47" s="236"/>
      <c r="B47" s="239" t="str">
        <f>IF(A47="","",IFERROR(VLOOKUP(A47,Story!C:D,2,FALSE),""))</f>
        <v/>
      </c>
      <c r="C47" s="238"/>
      <c r="D47" s="236"/>
      <c r="E47" s="239"/>
      <c r="F47" s="238"/>
      <c r="G47" s="236"/>
      <c r="H47" s="240" t="str">
        <f t="shared" si="7"/>
        <v/>
      </c>
      <c r="I47" s="240" t="str">
        <f t="shared" si="4"/>
        <v/>
      </c>
      <c r="J47" s="322"/>
      <c r="K47" s="322">
        <f t="shared" si="26"/>
        <v>0</v>
      </c>
      <c r="L47" s="236" t="s">
        <v>18</v>
      </c>
      <c r="M47" s="241">
        <f t="shared" si="6"/>
        <v>0</v>
      </c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  <c r="AE47" s="317"/>
      <c r="AF47" s="317"/>
      <c r="AG47" s="317"/>
      <c r="AH47" s="317"/>
      <c r="AI47" s="318"/>
    </row>
    <row r="48" spans="1:35" s="244" customFormat="1">
      <c r="A48" s="236"/>
      <c r="B48" s="239" t="str">
        <f>IF(A48="","",IFERROR(VLOOKUP(A48,Story!C:D,2,FALSE),""))</f>
        <v/>
      </c>
      <c r="C48" s="238"/>
      <c r="D48" s="236"/>
      <c r="E48" s="239"/>
      <c r="F48" s="238"/>
      <c r="G48" s="236"/>
      <c r="H48" s="240" t="str">
        <f t="shared" si="7"/>
        <v/>
      </c>
      <c r="I48" s="240" t="str">
        <f t="shared" si="4"/>
        <v/>
      </c>
      <c r="J48" s="322"/>
      <c r="K48" s="322">
        <f t="shared" si="26"/>
        <v>0</v>
      </c>
      <c r="L48" s="236" t="s">
        <v>18</v>
      </c>
      <c r="M48" s="241">
        <f t="shared" si="6"/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8"/>
    </row>
    <row r="49" spans="1:35" s="244" customFormat="1">
      <c r="A49" s="236"/>
      <c r="B49" s="239" t="str">
        <f>IF(A49="","",IFERROR(VLOOKUP(A49,Story!C:D,2,FALSE),""))</f>
        <v/>
      </c>
      <c r="C49" s="238"/>
      <c r="D49" s="236"/>
      <c r="E49" s="239"/>
      <c r="F49" s="238"/>
      <c r="G49" s="236"/>
      <c r="H49" s="240" t="str">
        <f t="shared" si="7"/>
        <v/>
      </c>
      <c r="I49" s="240" t="str">
        <f t="shared" si="4"/>
        <v/>
      </c>
      <c r="J49" s="322"/>
      <c r="K49" s="322">
        <f t="shared" si="26"/>
        <v>0</v>
      </c>
      <c r="L49" s="236" t="s">
        <v>18</v>
      </c>
      <c r="M49" s="241">
        <f t="shared" si="6"/>
        <v>0</v>
      </c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8"/>
    </row>
    <row r="50" spans="1:35" s="244" customFormat="1">
      <c r="A50" s="236"/>
      <c r="B50" s="239" t="str">
        <f>IF(A50="","",IFERROR(VLOOKUP(A50,Story!C:D,2,FALSE),""))</f>
        <v/>
      </c>
      <c r="C50" s="238"/>
      <c r="D50" s="236"/>
      <c r="E50" s="239"/>
      <c r="F50" s="238"/>
      <c r="G50" s="236"/>
      <c r="H50" s="240" t="str">
        <f t="shared" si="7"/>
        <v/>
      </c>
      <c r="I50" s="240" t="str">
        <f t="shared" si="4"/>
        <v/>
      </c>
      <c r="J50" s="322"/>
      <c r="K50" s="322">
        <f t="shared" si="26"/>
        <v>0</v>
      </c>
      <c r="L50" s="236" t="s">
        <v>18</v>
      </c>
      <c r="M50" s="241">
        <f t="shared" si="6"/>
        <v>0</v>
      </c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8"/>
    </row>
    <row r="51" spans="1:35" s="244" customFormat="1">
      <c r="A51" s="236"/>
      <c r="B51" s="239" t="str">
        <f>IF(A51="","",IFERROR(VLOOKUP(A51,Story!C:D,2,FALSE),""))</f>
        <v/>
      </c>
      <c r="C51" s="238"/>
      <c r="D51" s="236"/>
      <c r="E51" s="239"/>
      <c r="F51" s="238"/>
      <c r="G51" s="236"/>
      <c r="H51" s="240" t="str">
        <f t="shared" si="7"/>
        <v/>
      </c>
      <c r="I51" s="240" t="str">
        <f t="shared" si="4"/>
        <v/>
      </c>
      <c r="J51" s="322"/>
      <c r="K51" s="322">
        <f t="shared" si="26"/>
        <v>0</v>
      </c>
      <c r="L51" s="236" t="s">
        <v>18</v>
      </c>
      <c r="M51" s="241">
        <f t="shared" si="6"/>
        <v>0</v>
      </c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8"/>
    </row>
    <row r="52" spans="1:35" s="244" customFormat="1">
      <c r="A52" s="242" t="s">
        <v>112</v>
      </c>
      <c r="B52" s="239" t="str">
        <f>IF(A52="","",IFERROR(VLOOKUP(A52,Story!C:D,2,FALSE),""))</f>
        <v>迭代计划会议</v>
      </c>
      <c r="C52" s="238"/>
      <c r="D52" s="236"/>
      <c r="E52" s="239"/>
      <c r="F52" s="238"/>
      <c r="G52" s="236"/>
      <c r="H52" s="240" t="str">
        <f t="shared" si="7"/>
        <v/>
      </c>
      <c r="I52" s="240" t="str">
        <f t="shared" si="4"/>
        <v/>
      </c>
      <c r="J52" s="322"/>
      <c r="K52" s="322">
        <f t="shared" si="26"/>
        <v>0</v>
      </c>
      <c r="L52" s="236" t="s">
        <v>18</v>
      </c>
      <c r="M52" s="241">
        <f t="shared" si="6"/>
        <v>0</v>
      </c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317"/>
      <c r="AI52" s="318"/>
    </row>
    <row r="53" spans="1:35" s="244" customFormat="1">
      <c r="A53" s="242"/>
      <c r="B53" s="239" t="str">
        <f>IF(A53="","",IFERROR(VLOOKUP(A53,Story!C:D,2,FALSE),""))</f>
        <v/>
      </c>
      <c r="C53" s="245"/>
      <c r="D53" s="242"/>
      <c r="E53" s="243" t="s">
        <v>1255</v>
      </c>
      <c r="F53" s="238" t="s">
        <v>82</v>
      </c>
      <c r="G53" s="236"/>
      <c r="H53" s="240" t="e">
        <f>IF(#REF!="","",$H$1)</f>
        <v>#REF!</v>
      </c>
      <c r="I53" s="240" t="e">
        <f>IF(#REF!="","",IF(H53+J53/8&gt;$I$1,$I$1,H53+J53/8))</f>
        <v>#REF!</v>
      </c>
      <c r="J53" s="322"/>
      <c r="K53" s="322">
        <f t="shared" si="26"/>
        <v>1</v>
      </c>
      <c r="L53" s="236" t="s">
        <v>18</v>
      </c>
      <c r="M53" s="241">
        <f t="shared" si="6"/>
        <v>0</v>
      </c>
      <c r="N53" s="317"/>
      <c r="O53" s="317"/>
      <c r="P53" s="317">
        <v>1</v>
      </c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8"/>
    </row>
    <row r="54" spans="1:35" s="244" customFormat="1">
      <c r="A54" s="242" t="s">
        <v>114</v>
      </c>
      <c r="B54" s="239" t="str">
        <f>IF(A54="","",IFERROR(VLOOKUP(A54,Story!C:D,2,FALSE),""))</f>
        <v>迭代回顾会议</v>
      </c>
      <c r="C54" s="245"/>
      <c r="D54" s="242" t="s">
        <v>301</v>
      </c>
      <c r="F54" s="238" t="s">
        <v>82</v>
      </c>
      <c r="G54" s="236"/>
      <c r="H54" s="240">
        <f>IF(E53="","",$H$1)</f>
        <v>43031</v>
      </c>
      <c r="I54" s="240">
        <f>IF(E53="","",IF(H54+J54/8&gt;$I$1,$I$1,H54+J54/8))</f>
        <v>43031</v>
      </c>
      <c r="J54" s="322"/>
      <c r="K54" s="322">
        <f t="shared" si="26"/>
        <v>0</v>
      </c>
      <c r="L54" s="236" t="s">
        <v>18</v>
      </c>
      <c r="M54" s="241">
        <f t="shared" si="6"/>
        <v>0</v>
      </c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8"/>
    </row>
    <row r="55" spans="1:35" s="244" customFormat="1">
      <c r="A55" s="242"/>
      <c r="B55" s="239" t="str">
        <f>IF(A55="","",IFERROR(VLOOKUP(A55,Story!C:D,2,FALSE),""))</f>
        <v/>
      </c>
      <c r="C55" s="245"/>
      <c r="D55" s="242"/>
      <c r="E55" s="243" t="s">
        <v>1256</v>
      </c>
      <c r="F55" s="238" t="s">
        <v>82</v>
      </c>
      <c r="G55" s="236"/>
      <c r="H55" s="240" t="e">
        <f>IF(#REF!="","",$H$1)</f>
        <v>#REF!</v>
      </c>
      <c r="I55" s="240" t="e">
        <f>IF(#REF!="","",IF(H55+J55/8&gt;$I$1,$I$1,H55+J55/8))</f>
        <v>#REF!</v>
      </c>
      <c r="J55" s="322"/>
      <c r="K55" s="322">
        <f t="shared" si="26"/>
        <v>1</v>
      </c>
      <c r="L55" s="236" t="s">
        <v>18</v>
      </c>
      <c r="M55" s="241">
        <f t="shared" si="6"/>
        <v>0</v>
      </c>
      <c r="N55" s="317"/>
      <c r="O55" s="317"/>
      <c r="P55" s="317">
        <v>1</v>
      </c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8"/>
    </row>
    <row r="56" spans="1:35">
      <c r="A56" s="242" t="s">
        <v>126</v>
      </c>
      <c r="B56" s="239" t="str">
        <f>IF(A56="","",IFERROR(VLOOKUP(A56,Story!C:D,2,FALSE),""))</f>
        <v>项目管理</v>
      </c>
      <c r="C56" s="245"/>
      <c r="D56" s="242" t="s">
        <v>301</v>
      </c>
      <c r="G56" s="236"/>
      <c r="H56" s="240">
        <f>IF(E55="","",$H$1)</f>
        <v>43031</v>
      </c>
      <c r="I56" s="240">
        <f>IF(E55="","",IF(H56+J56/8&gt;$I$1,$I$1,H56+J56/8))</f>
        <v>43031</v>
      </c>
      <c r="J56" s="322"/>
      <c r="K56" s="322">
        <f t="shared" si="26"/>
        <v>0</v>
      </c>
      <c r="L56" s="236" t="s">
        <v>18</v>
      </c>
      <c r="M56" s="241">
        <f t="shared" si="6"/>
        <v>0</v>
      </c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7"/>
      <c r="AH56" s="317"/>
      <c r="AI56" s="318"/>
    </row>
    <row r="57" spans="1:35">
      <c r="A57" s="242" t="s">
        <v>622</v>
      </c>
      <c r="B57" s="239" t="str">
        <f>IF(A57="","",IFERROR(VLOOKUP(A57,Story!C:D,2,FALSE),""))</f>
        <v>公司事务</v>
      </c>
      <c r="C57" s="245"/>
      <c r="D57" s="242" t="s">
        <v>127</v>
      </c>
      <c r="E57" s="243" t="s">
        <v>675</v>
      </c>
      <c r="F57" s="238" t="s">
        <v>59</v>
      </c>
      <c r="G57" s="236"/>
      <c r="H57" s="240">
        <f t="shared" si="7"/>
        <v>43031</v>
      </c>
      <c r="I57" s="240">
        <f t="shared" si="4"/>
        <v>43031</v>
      </c>
      <c r="J57" s="322"/>
      <c r="K57" s="322">
        <f t="shared" si="26"/>
        <v>2</v>
      </c>
      <c r="L57" s="236" t="s">
        <v>18</v>
      </c>
      <c r="M57" s="241">
        <f t="shared" si="6"/>
        <v>0</v>
      </c>
      <c r="N57" s="317"/>
      <c r="O57" s="317"/>
      <c r="P57" s="317">
        <v>2</v>
      </c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7"/>
      <c r="AH57" s="317"/>
      <c r="AI57" s="318"/>
    </row>
    <row r="58" spans="1:35">
      <c r="A58" s="236"/>
      <c r="B58" s="239" t="str">
        <f>IF(A58="","",IFERROR(VLOOKUP(A58,Story!C:D,2,FALSE),""))</f>
        <v/>
      </c>
      <c r="C58" s="245"/>
      <c r="D58" s="242"/>
      <c r="E58" s="243"/>
      <c r="F58" s="238"/>
      <c r="G58" s="236"/>
      <c r="H58" s="240" t="str">
        <f t="shared" si="7"/>
        <v/>
      </c>
      <c r="I58" s="240" t="str">
        <f t="shared" si="4"/>
        <v/>
      </c>
      <c r="J58" s="322"/>
      <c r="K58" s="322">
        <f t="shared" si="26"/>
        <v>0</v>
      </c>
      <c r="L58" s="236" t="s">
        <v>18</v>
      </c>
      <c r="M58" s="241">
        <f t="shared" si="6"/>
        <v>0</v>
      </c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7"/>
      <c r="AH58" s="317"/>
      <c r="AI58" s="318"/>
    </row>
    <row r="59" spans="1:35">
      <c r="A59" s="236"/>
      <c r="B59" s="239" t="str">
        <f>IF(A59="","",IFERROR(VLOOKUP(A59,Story!C:D,2,FALSE),""))</f>
        <v/>
      </c>
      <c r="C59" s="238"/>
      <c r="D59" s="242" t="s">
        <v>301</v>
      </c>
      <c r="E59" s="243" t="s">
        <v>661</v>
      </c>
      <c r="F59" s="245" t="s">
        <v>59</v>
      </c>
      <c r="G59" s="236"/>
      <c r="H59" s="240">
        <f t="shared" si="7"/>
        <v>43031</v>
      </c>
      <c r="I59" s="240">
        <f t="shared" si="4"/>
        <v>43031</v>
      </c>
      <c r="J59" s="322"/>
      <c r="K59" s="322">
        <f t="shared" si="26"/>
        <v>9.5</v>
      </c>
      <c r="L59" s="236" t="s">
        <v>18</v>
      </c>
      <c r="M59" s="241">
        <f t="shared" si="6"/>
        <v>0</v>
      </c>
      <c r="N59" s="317">
        <v>5</v>
      </c>
      <c r="O59" s="317"/>
      <c r="P59" s="317"/>
      <c r="Q59" s="317"/>
      <c r="R59" s="317"/>
      <c r="S59" s="317"/>
      <c r="T59" s="317"/>
      <c r="U59" s="317">
        <v>2.5</v>
      </c>
      <c r="V59" s="317"/>
      <c r="W59" s="317"/>
      <c r="X59" s="317"/>
      <c r="Y59" s="317"/>
      <c r="Z59" s="317"/>
      <c r="AA59" s="317"/>
      <c r="AB59" s="317">
        <v>2</v>
      </c>
      <c r="AC59" s="317"/>
      <c r="AD59" s="317"/>
      <c r="AE59" s="317"/>
      <c r="AF59" s="317"/>
      <c r="AG59" s="317"/>
      <c r="AH59" s="317"/>
      <c r="AI59" s="318"/>
    </row>
    <row r="60" spans="1:35">
      <c r="A60" s="236"/>
      <c r="B60" s="239" t="str">
        <f>IF(A60="","",IFERROR(VLOOKUP(A60,Story!C:D,2,FALSE),""))</f>
        <v/>
      </c>
      <c r="C60" s="238"/>
      <c r="D60" s="242" t="s">
        <v>301</v>
      </c>
      <c r="E60" s="243" t="s">
        <v>661</v>
      </c>
      <c r="F60" s="245" t="s">
        <v>206</v>
      </c>
      <c r="G60" s="236"/>
      <c r="H60" s="240">
        <f t="shared" si="7"/>
        <v>43031</v>
      </c>
      <c r="I60" s="240">
        <f t="shared" si="4"/>
        <v>43031</v>
      </c>
      <c r="J60" s="322"/>
      <c r="K60" s="322">
        <f t="shared" si="26"/>
        <v>9.5</v>
      </c>
      <c r="L60" s="236" t="s">
        <v>18</v>
      </c>
      <c r="M60" s="241">
        <f t="shared" si="6"/>
        <v>0</v>
      </c>
      <c r="N60" s="317">
        <v>5</v>
      </c>
      <c r="O60" s="317"/>
      <c r="P60" s="317"/>
      <c r="Q60" s="317"/>
      <c r="R60" s="317"/>
      <c r="S60" s="317"/>
      <c r="T60" s="317"/>
      <c r="U60" s="317">
        <v>2.5</v>
      </c>
      <c r="V60" s="317"/>
      <c r="W60" s="317"/>
      <c r="X60" s="317"/>
      <c r="Y60" s="317"/>
      <c r="Z60" s="317"/>
      <c r="AA60" s="317"/>
      <c r="AB60" s="317">
        <v>2</v>
      </c>
      <c r="AC60" s="317"/>
      <c r="AD60" s="317"/>
      <c r="AE60" s="317"/>
      <c r="AF60" s="317"/>
      <c r="AG60" s="317"/>
      <c r="AH60" s="317"/>
      <c r="AI60" s="318"/>
    </row>
    <row r="61" spans="1:35">
      <c r="A61" s="236"/>
      <c r="B61" s="239" t="str">
        <f>IF(A61="","",IFERROR(VLOOKUP(A61,Story!C:D,2,FALSE),""))</f>
        <v/>
      </c>
      <c r="C61" s="238"/>
      <c r="D61" s="242" t="s">
        <v>269</v>
      </c>
      <c r="E61" s="243" t="s">
        <v>340</v>
      </c>
      <c r="F61" s="245" t="s">
        <v>59</v>
      </c>
      <c r="G61" s="236"/>
      <c r="H61" s="240">
        <f t="shared" si="7"/>
        <v>43031</v>
      </c>
      <c r="I61" s="240">
        <f t="shared" si="4"/>
        <v>43031</v>
      </c>
      <c r="J61" s="322"/>
      <c r="K61" s="322">
        <f t="shared" si="26"/>
        <v>0</v>
      </c>
      <c r="L61" s="236" t="s">
        <v>18</v>
      </c>
      <c r="M61" s="241">
        <f t="shared" si="6"/>
        <v>0</v>
      </c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8"/>
    </row>
    <row r="62" spans="1:35">
      <c r="A62" s="236"/>
      <c r="B62" s="239" t="str">
        <f>IF(A62="","",IFERROR(VLOOKUP(A62,Story!C:D,2,FALSE),""))</f>
        <v/>
      </c>
      <c r="C62" s="238"/>
      <c r="D62" s="242" t="s">
        <v>269</v>
      </c>
      <c r="E62" s="243" t="s">
        <v>340</v>
      </c>
      <c r="F62" s="245" t="s">
        <v>77</v>
      </c>
      <c r="G62" s="236"/>
      <c r="H62" s="240">
        <f t="shared" si="7"/>
        <v>43031</v>
      </c>
      <c r="I62" s="240">
        <f t="shared" si="4"/>
        <v>43031</v>
      </c>
      <c r="J62" s="322"/>
      <c r="K62" s="322">
        <f t="shared" si="26"/>
        <v>0</v>
      </c>
      <c r="L62" s="236" t="s">
        <v>18</v>
      </c>
      <c r="M62" s="241">
        <f t="shared" si="6"/>
        <v>0</v>
      </c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8"/>
    </row>
    <row r="63" spans="1:35">
      <c r="A63" s="236"/>
      <c r="B63" s="239" t="str">
        <f>IF(A63="","",IFERROR(VLOOKUP(A63,Story!C:D,2,FALSE),""))</f>
        <v/>
      </c>
      <c r="C63" s="238"/>
      <c r="D63" s="242" t="s">
        <v>235</v>
      </c>
      <c r="E63" s="243" t="s">
        <v>1204</v>
      </c>
      <c r="F63" s="238" t="s">
        <v>77</v>
      </c>
      <c r="G63" s="236"/>
      <c r="H63" s="240">
        <f t="shared" si="7"/>
        <v>43031</v>
      </c>
      <c r="I63" s="240">
        <f t="shared" si="4"/>
        <v>43031</v>
      </c>
      <c r="J63" s="322"/>
      <c r="K63" s="322">
        <f t="shared" si="26"/>
        <v>3</v>
      </c>
      <c r="L63" s="236" t="s">
        <v>18</v>
      </c>
      <c r="M63" s="241">
        <f t="shared" si="6"/>
        <v>0</v>
      </c>
      <c r="N63" s="317"/>
      <c r="O63" s="317"/>
      <c r="P63" s="317"/>
      <c r="Q63" s="317"/>
      <c r="R63" s="317"/>
      <c r="S63" s="317"/>
      <c r="T63" s="317"/>
      <c r="U63" s="317"/>
      <c r="V63" s="317"/>
      <c r="W63" s="317">
        <v>0</v>
      </c>
      <c r="X63" s="317">
        <v>1</v>
      </c>
      <c r="Y63" s="317">
        <v>1</v>
      </c>
      <c r="Z63" s="317"/>
      <c r="AA63" s="317"/>
      <c r="AB63" s="317">
        <v>1</v>
      </c>
      <c r="AC63" s="317"/>
      <c r="AD63" s="317"/>
      <c r="AE63" s="317"/>
      <c r="AF63" s="317"/>
      <c r="AG63" s="317"/>
      <c r="AH63" s="317"/>
      <c r="AI63" s="318"/>
    </row>
    <row r="64" spans="1:35">
      <c r="A64" s="236"/>
      <c r="B64" s="239" t="str">
        <f>IF(A64="","",IFERROR(VLOOKUP(A64,Story!C:D,2,FALSE),""))</f>
        <v/>
      </c>
      <c r="C64" s="238"/>
      <c r="D64" s="242" t="s">
        <v>235</v>
      </c>
      <c r="E64" s="243" t="s">
        <v>1222</v>
      </c>
      <c r="F64" s="238" t="s">
        <v>77</v>
      </c>
      <c r="G64" s="236"/>
      <c r="H64" s="240">
        <f t="shared" si="7"/>
        <v>43031</v>
      </c>
      <c r="I64" s="240">
        <f t="shared" si="4"/>
        <v>43031</v>
      </c>
      <c r="J64" s="322"/>
      <c r="K64" s="322">
        <f t="shared" si="26"/>
        <v>38</v>
      </c>
      <c r="L64" s="236" t="s">
        <v>18</v>
      </c>
      <c r="M64" s="241">
        <f t="shared" si="6"/>
        <v>0</v>
      </c>
      <c r="N64" s="317">
        <v>8</v>
      </c>
      <c r="O64" s="317">
        <v>8</v>
      </c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>
        <v>6</v>
      </c>
      <c r="AE64" s="317">
        <v>8</v>
      </c>
      <c r="AF64" s="317">
        <v>8</v>
      </c>
      <c r="AG64" s="317"/>
      <c r="AH64" s="317"/>
      <c r="AI64" s="318"/>
    </row>
    <row r="65" spans="1:35">
      <c r="A65" s="236"/>
      <c r="B65" s="239" t="str">
        <f>IF(A65="","",IFERROR(VLOOKUP(A65,Story!C:D,2,FALSE),""))</f>
        <v/>
      </c>
      <c r="C65" s="238"/>
      <c r="D65" s="236" t="s">
        <v>301</v>
      </c>
      <c r="E65" s="237" t="s">
        <v>1266</v>
      </c>
      <c r="F65" s="238" t="s">
        <v>59</v>
      </c>
      <c r="G65" s="236"/>
      <c r="H65" s="240">
        <f t="shared" si="7"/>
        <v>43031</v>
      </c>
      <c r="I65" s="240">
        <f t="shared" si="4"/>
        <v>43031</v>
      </c>
      <c r="J65" s="322"/>
      <c r="K65" s="322">
        <f t="shared" si="26"/>
        <v>4</v>
      </c>
      <c r="L65" s="236" t="s">
        <v>18</v>
      </c>
      <c r="M65" s="241">
        <f t="shared" si="6"/>
        <v>0</v>
      </c>
      <c r="N65" s="317"/>
      <c r="O65" s="317"/>
      <c r="P65" s="317"/>
      <c r="Q65" s="317"/>
      <c r="R65" s="317">
        <v>4</v>
      </c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8"/>
    </row>
    <row r="66" spans="1:35">
      <c r="A66" s="236"/>
      <c r="B66" s="239" t="str">
        <f>IF(A66="","",IFERROR(VLOOKUP(A66,Story!C:D,2,FALSE),""))</f>
        <v/>
      </c>
      <c r="C66" s="238"/>
      <c r="D66" s="236" t="s">
        <v>1114</v>
      </c>
      <c r="E66" s="237" t="s">
        <v>1269</v>
      </c>
      <c r="F66" s="238" t="s">
        <v>30</v>
      </c>
      <c r="G66" s="236"/>
      <c r="H66" s="240">
        <f t="shared" si="7"/>
        <v>43031</v>
      </c>
      <c r="I66" s="240">
        <f t="shared" si="4"/>
        <v>43031</v>
      </c>
      <c r="J66" s="322"/>
      <c r="K66" s="322">
        <f t="shared" si="26"/>
        <v>1</v>
      </c>
      <c r="L66" s="236" t="s">
        <v>18</v>
      </c>
      <c r="M66" s="241">
        <f t="shared" si="6"/>
        <v>0</v>
      </c>
      <c r="N66" s="317"/>
      <c r="O66" s="317"/>
      <c r="P66" s="317"/>
      <c r="Q66" s="317"/>
      <c r="R66" s="317">
        <v>1</v>
      </c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8"/>
    </row>
    <row r="67" spans="1:35">
      <c r="A67" s="236"/>
      <c r="B67" s="239" t="str">
        <f>IF(A67="","",IFERROR(VLOOKUP(A67,Story!C:D,2,FALSE),""))</f>
        <v/>
      </c>
      <c r="C67" s="238"/>
      <c r="D67" s="236" t="s">
        <v>1114</v>
      </c>
      <c r="E67" s="237" t="s">
        <v>1269</v>
      </c>
      <c r="F67" s="238" t="s">
        <v>77</v>
      </c>
      <c r="G67" s="236"/>
      <c r="H67" s="240">
        <f t="shared" si="7"/>
        <v>43031</v>
      </c>
      <c r="I67" s="240">
        <f t="shared" si="4"/>
        <v>43031</v>
      </c>
      <c r="J67" s="322"/>
      <c r="K67" s="322">
        <f t="shared" si="26"/>
        <v>1</v>
      </c>
      <c r="L67" s="236" t="s">
        <v>18</v>
      </c>
      <c r="M67" s="241">
        <f t="shared" si="6"/>
        <v>0</v>
      </c>
      <c r="N67" s="317"/>
      <c r="O67" s="317"/>
      <c r="P67" s="317"/>
      <c r="Q67" s="317"/>
      <c r="R67" s="317">
        <v>1</v>
      </c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8"/>
    </row>
    <row r="68" spans="1:35">
      <c r="A68" s="236"/>
      <c r="B68" s="239" t="str">
        <f>IF(A68="","",IFERROR(VLOOKUP(A68,Story!C:D,2,FALSE),""))</f>
        <v/>
      </c>
      <c r="C68" s="238"/>
      <c r="D68" s="236" t="s">
        <v>1114</v>
      </c>
      <c r="E68" s="237" t="s">
        <v>1269</v>
      </c>
      <c r="F68" s="238" t="s">
        <v>1181</v>
      </c>
      <c r="G68" s="236"/>
      <c r="H68" s="240">
        <f t="shared" si="7"/>
        <v>43031</v>
      </c>
      <c r="I68" s="240">
        <f t="shared" si="4"/>
        <v>43031</v>
      </c>
      <c r="J68" s="322"/>
      <c r="K68" s="322">
        <f t="shared" si="26"/>
        <v>1</v>
      </c>
      <c r="L68" s="236" t="s">
        <v>18</v>
      </c>
      <c r="M68" s="241">
        <f t="shared" si="6"/>
        <v>0</v>
      </c>
      <c r="N68" s="317"/>
      <c r="O68" s="317"/>
      <c r="P68" s="317"/>
      <c r="Q68" s="317"/>
      <c r="R68" s="317">
        <v>1</v>
      </c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8"/>
    </row>
    <row r="69" spans="1:35">
      <c r="A69" s="236"/>
      <c r="B69" s="239" t="str">
        <f>IF(A69="","",IFERROR(VLOOKUP(A69,Story!C:D,2,FALSE),""))</f>
        <v/>
      </c>
      <c r="C69" s="238"/>
      <c r="D69" s="236" t="s">
        <v>1114</v>
      </c>
      <c r="E69" s="237" t="s">
        <v>1269</v>
      </c>
      <c r="F69" s="238" t="s">
        <v>59</v>
      </c>
      <c r="G69" s="236"/>
      <c r="H69" s="240">
        <f t="shared" si="7"/>
        <v>43031</v>
      </c>
      <c r="I69" s="240">
        <f t="shared" si="4"/>
        <v>43031</v>
      </c>
      <c r="J69" s="322"/>
      <c r="K69" s="322">
        <f t="shared" si="26"/>
        <v>1</v>
      </c>
      <c r="L69" s="236" t="s">
        <v>18</v>
      </c>
      <c r="M69" s="241">
        <f t="shared" si="6"/>
        <v>0</v>
      </c>
      <c r="N69" s="317"/>
      <c r="O69" s="317"/>
      <c r="P69" s="317"/>
      <c r="Q69" s="317"/>
      <c r="R69" s="317">
        <v>1</v>
      </c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8"/>
    </row>
    <row r="70" spans="1:35">
      <c r="A70" s="236"/>
      <c r="B70" s="239" t="str">
        <f>IF(A70="","",IFERROR(VLOOKUP(A70,Story!C:D,2,FALSE),""))</f>
        <v/>
      </c>
      <c r="C70" s="238"/>
      <c r="D70" s="236" t="s">
        <v>204</v>
      </c>
      <c r="E70" s="237" t="s">
        <v>1272</v>
      </c>
      <c r="F70" s="238" t="s">
        <v>233</v>
      </c>
      <c r="G70" s="236"/>
      <c r="H70" s="240">
        <f t="shared" si="7"/>
        <v>43031</v>
      </c>
      <c r="I70" s="240">
        <f t="shared" si="4"/>
        <v>43031</v>
      </c>
      <c r="J70" s="322"/>
      <c r="K70" s="322">
        <f t="shared" si="26"/>
        <v>11</v>
      </c>
      <c r="L70" s="236" t="s">
        <v>18</v>
      </c>
      <c r="M70" s="241">
        <f>IF(L70="未开始",0,IF(L70="已完成",1, 0.1))</f>
        <v>0</v>
      </c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17"/>
      <c r="AC70" s="317"/>
      <c r="AD70" s="317"/>
      <c r="AE70" s="317">
        <v>7</v>
      </c>
      <c r="AF70" s="317">
        <v>4</v>
      </c>
      <c r="AG70" s="317"/>
      <c r="AH70" s="317"/>
      <c r="AI70" s="318"/>
    </row>
    <row r="71" spans="1:35">
      <c r="A71" s="236"/>
      <c r="B71" s="239" t="str">
        <f>IF(A71="","",IFERROR(VLOOKUP(A71,Story!C:D,2,FALSE),""))</f>
        <v/>
      </c>
      <c r="C71" s="238"/>
      <c r="D71" s="236"/>
      <c r="E71" s="237" t="s">
        <v>1285</v>
      </c>
      <c r="F71" s="245" t="s">
        <v>1286</v>
      </c>
      <c r="G71" s="236"/>
      <c r="H71" s="240">
        <f t="shared" si="7"/>
        <v>43031</v>
      </c>
      <c r="I71" s="240">
        <f t="shared" si="4"/>
        <v>43031</v>
      </c>
      <c r="J71" s="322"/>
      <c r="K71" s="322">
        <f t="shared" si="26"/>
        <v>1</v>
      </c>
      <c r="L71" s="236" t="s">
        <v>18</v>
      </c>
      <c r="M71" s="241">
        <f t="shared" ref="M71:M77" si="29">IF(L71="未开始",0,IF(L71="已完成",1, 0.1))</f>
        <v>0</v>
      </c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  <c r="AE71" s="317">
        <v>1</v>
      </c>
      <c r="AF71" s="317"/>
      <c r="AG71" s="317"/>
      <c r="AH71" s="317"/>
      <c r="AI71" s="318"/>
    </row>
    <row r="72" spans="1:35">
      <c r="A72" s="236"/>
      <c r="B72" s="239" t="str">
        <f>IF(A72="","",IFERROR(VLOOKUP(A72,Story!C:D,2,FALSE),""))</f>
        <v/>
      </c>
      <c r="C72" s="238"/>
      <c r="D72" s="236"/>
      <c r="E72" s="237" t="s">
        <v>1285</v>
      </c>
      <c r="F72" s="245" t="s">
        <v>285</v>
      </c>
      <c r="G72" s="236"/>
      <c r="H72" s="240">
        <f t="shared" si="7"/>
        <v>43031</v>
      </c>
      <c r="I72" s="240">
        <f t="shared" si="4"/>
        <v>43031</v>
      </c>
      <c r="J72" s="322"/>
      <c r="K72" s="322">
        <f t="shared" si="26"/>
        <v>1</v>
      </c>
      <c r="L72" s="236" t="s">
        <v>18</v>
      </c>
      <c r="M72" s="241">
        <f t="shared" si="29"/>
        <v>0</v>
      </c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>
        <v>1</v>
      </c>
      <c r="AF72" s="317"/>
      <c r="AG72" s="317"/>
      <c r="AH72" s="317"/>
      <c r="AI72" s="318"/>
    </row>
    <row r="73" spans="1:35">
      <c r="A73" s="236"/>
      <c r="B73" s="239" t="str">
        <f>IF(A73="","",IFERROR(VLOOKUP(A73,Story!C:D,2,FALSE),""))</f>
        <v/>
      </c>
      <c r="C73" s="238"/>
      <c r="D73" s="236"/>
      <c r="E73" s="237" t="s">
        <v>1288</v>
      </c>
      <c r="F73" s="238" t="s">
        <v>59</v>
      </c>
      <c r="G73" s="236"/>
      <c r="H73" s="240">
        <f t="shared" si="7"/>
        <v>43031</v>
      </c>
      <c r="I73" s="240">
        <f t="shared" si="4"/>
        <v>43031</v>
      </c>
      <c r="J73" s="322"/>
      <c r="K73" s="322">
        <f t="shared" si="26"/>
        <v>6</v>
      </c>
      <c r="L73" s="236" t="s">
        <v>18</v>
      </c>
      <c r="M73" s="241">
        <f t="shared" si="29"/>
        <v>0</v>
      </c>
      <c r="N73" s="317"/>
      <c r="O73" s="317"/>
      <c r="P73" s="317"/>
      <c r="Q73" s="317"/>
      <c r="R73" s="317"/>
      <c r="S73" s="317"/>
      <c r="T73" s="317"/>
      <c r="U73" s="317">
        <v>3</v>
      </c>
      <c r="V73" s="317"/>
      <c r="W73" s="317"/>
      <c r="X73" s="317"/>
      <c r="Y73" s="317"/>
      <c r="Z73" s="317"/>
      <c r="AA73" s="317"/>
      <c r="AB73" s="317">
        <v>3</v>
      </c>
      <c r="AC73" s="317"/>
      <c r="AD73" s="317"/>
      <c r="AE73" s="317"/>
      <c r="AF73" s="317"/>
      <c r="AG73" s="317"/>
      <c r="AH73" s="317"/>
      <c r="AI73" s="318"/>
    </row>
    <row r="74" spans="1:35">
      <c r="A74" s="236"/>
      <c r="B74" s="239" t="str">
        <f>IF(A74="","",IFERROR(VLOOKUP(A74,Story!C:D,2,FALSE),""))</f>
        <v/>
      </c>
      <c r="C74" s="238"/>
      <c r="D74" s="24" t="s">
        <v>1311</v>
      </c>
      <c r="E74" s="56" t="s">
        <v>1312</v>
      </c>
      <c r="F74" s="238" t="s">
        <v>77</v>
      </c>
      <c r="G74" s="236"/>
      <c r="H74" s="240">
        <f t="shared" si="7"/>
        <v>43031</v>
      </c>
      <c r="I74" s="240">
        <f t="shared" si="4"/>
        <v>43031</v>
      </c>
      <c r="J74" s="322"/>
      <c r="K74" s="322">
        <f t="shared" si="26"/>
        <v>15</v>
      </c>
      <c r="L74" s="236" t="s">
        <v>16</v>
      </c>
      <c r="M74" s="241">
        <f t="shared" si="29"/>
        <v>0.1</v>
      </c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>
        <v>7</v>
      </c>
      <c r="AC74" s="317">
        <v>8</v>
      </c>
      <c r="AD74" s="317"/>
      <c r="AE74" s="317"/>
      <c r="AF74" s="317"/>
      <c r="AG74" s="317"/>
      <c r="AH74" s="317"/>
      <c r="AI74" s="318"/>
    </row>
    <row r="75" spans="1:35">
      <c r="A75" s="236"/>
      <c r="B75" s="239" t="str">
        <f>IF(A75="","",IFERROR(VLOOKUP(A75,Story!C:D,2,FALSE),""))</f>
        <v/>
      </c>
      <c r="C75" s="238"/>
      <c r="D75" s="236" t="s">
        <v>279</v>
      </c>
      <c r="E75" s="56" t="s">
        <v>1313</v>
      </c>
      <c r="F75" s="238" t="s">
        <v>77</v>
      </c>
      <c r="G75" s="236"/>
      <c r="H75" s="240">
        <f t="shared" si="7"/>
        <v>43031</v>
      </c>
      <c r="I75" s="240">
        <f t="shared" si="4"/>
        <v>43031</v>
      </c>
      <c r="J75" s="322"/>
      <c r="K75" s="322">
        <f t="shared" si="26"/>
        <v>2</v>
      </c>
      <c r="L75" s="236" t="s">
        <v>16</v>
      </c>
      <c r="M75" s="241">
        <f t="shared" si="29"/>
        <v>0.1</v>
      </c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>
        <v>2</v>
      </c>
      <c r="AE75" s="317"/>
      <c r="AF75" s="317"/>
      <c r="AG75" s="317"/>
      <c r="AH75" s="317"/>
      <c r="AI75" s="318"/>
    </row>
    <row r="76" spans="1:35">
      <c r="A76" s="236"/>
      <c r="B76" s="239" t="str">
        <f>IF(A76="","",IFERROR(VLOOKUP(A76,Story!C:D,2,FALSE),""))</f>
        <v/>
      </c>
      <c r="C76" s="238"/>
      <c r="D76" s="236"/>
      <c r="E76" s="239"/>
      <c r="F76" s="238"/>
      <c r="G76" s="236"/>
      <c r="H76" s="240" t="str">
        <f t="shared" si="7"/>
        <v/>
      </c>
      <c r="I76" s="240" t="str">
        <f t="shared" si="4"/>
        <v/>
      </c>
      <c r="J76" s="322"/>
      <c r="K76" s="322">
        <f t="shared" si="26"/>
        <v>0</v>
      </c>
      <c r="L76" s="236" t="s">
        <v>18</v>
      </c>
      <c r="M76" s="241">
        <f t="shared" si="29"/>
        <v>0</v>
      </c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7"/>
      <c r="AH76" s="317"/>
      <c r="AI76" s="318"/>
    </row>
    <row r="77" spans="1:35">
      <c r="A77" s="247" t="s">
        <v>238</v>
      </c>
      <c r="B77" s="239" t="str">
        <f>IF(A76="","",IFERROR(VLOOKUP(A76,Story!C:D,2,FALSE),""))</f>
        <v/>
      </c>
      <c r="C77" s="238"/>
      <c r="D77" s="236"/>
      <c r="E77" s="239"/>
      <c r="F77" s="238"/>
      <c r="G77" s="236"/>
      <c r="H77" s="240" t="str">
        <f t="shared" si="7"/>
        <v/>
      </c>
      <c r="I77" s="240" t="str">
        <f t="shared" ref="I77" si="30">IF(E77="","",IF(H77+J77/8&gt;$I$1,$I$1,H77+J77/8))</f>
        <v/>
      </c>
      <c r="J77" s="322"/>
      <c r="K77" s="322">
        <f t="shared" si="26"/>
        <v>0</v>
      </c>
      <c r="L77" s="236" t="s">
        <v>18</v>
      </c>
      <c r="M77" s="241">
        <f t="shared" si="29"/>
        <v>0</v>
      </c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8"/>
    </row>
    <row r="78" spans="1:35" s="250" customFormat="1">
      <c r="A78" s="234"/>
      <c r="B78" s="248"/>
      <c r="C78" s="248"/>
      <c r="D78" s="248"/>
      <c r="E78" s="248"/>
      <c r="F78" s="248"/>
      <c r="G78" s="248"/>
      <c r="H78" s="248"/>
      <c r="I78" s="249"/>
      <c r="J78" s="323">
        <f>SUM(J4:J77)</f>
        <v>96</v>
      </c>
      <c r="K78" s="323">
        <f>SUM(K4:K77)</f>
        <v>531.5</v>
      </c>
      <c r="L78" s="612"/>
      <c r="M78" s="613"/>
      <c r="N78" s="316" t="str">
        <f>MID("一二三四五六日",WEEKDAY($H$1,2),1)</f>
        <v>一</v>
      </c>
      <c r="O78" s="316" t="str">
        <f>MID("一二三四五六日",WEEKDAY($H$1+(COLUMN(O77)-COLUMN($N$2)),2),1)</f>
        <v>二</v>
      </c>
      <c r="P78" s="316" t="str">
        <f t="shared" ref="P78:AF78" si="31">MID("一二三四五六日",WEEKDAY($H$1+(COLUMN(P77)-COLUMN($N$2)),2),1)</f>
        <v>三</v>
      </c>
      <c r="Q78" s="316" t="str">
        <f t="shared" si="31"/>
        <v>四</v>
      </c>
      <c r="R78" s="316" t="str">
        <f t="shared" si="31"/>
        <v>五</v>
      </c>
      <c r="S78" s="316" t="str">
        <f t="shared" si="31"/>
        <v>六</v>
      </c>
      <c r="T78" s="316" t="str">
        <f t="shared" si="31"/>
        <v>日</v>
      </c>
      <c r="U78" s="316" t="str">
        <f t="shared" si="31"/>
        <v>一</v>
      </c>
      <c r="V78" s="316" t="str">
        <f t="shared" si="31"/>
        <v>二</v>
      </c>
      <c r="W78" s="316" t="str">
        <f t="shared" si="31"/>
        <v>三</v>
      </c>
      <c r="X78" s="316" t="str">
        <f t="shared" si="31"/>
        <v>四</v>
      </c>
      <c r="Y78" s="316" t="str">
        <f t="shared" ref="Y78:AE78" si="32">MID("一二三四五六日",WEEKDAY($H$1+(COLUMN(Y77)-COLUMN($N$2)),2),1)</f>
        <v>五</v>
      </c>
      <c r="Z78" s="316" t="str">
        <f t="shared" si="32"/>
        <v>六</v>
      </c>
      <c r="AA78" s="316" t="str">
        <f t="shared" si="32"/>
        <v>日</v>
      </c>
      <c r="AB78" s="316" t="str">
        <f t="shared" si="32"/>
        <v>一</v>
      </c>
      <c r="AC78" s="316" t="str">
        <f t="shared" si="32"/>
        <v>二</v>
      </c>
      <c r="AD78" s="316" t="str">
        <f t="shared" si="32"/>
        <v>三</v>
      </c>
      <c r="AE78" s="316" t="str">
        <f t="shared" si="32"/>
        <v>四</v>
      </c>
      <c r="AF78" s="316" t="str">
        <f t="shared" si="31"/>
        <v>五</v>
      </c>
      <c r="AG78" s="316" t="str">
        <f t="shared" ref="AG78:AH78" si="33">MID("一二三四五六日",WEEKDAY($H$1+(COLUMN(AG77)-COLUMN($N$2)),2),1)</f>
        <v>六</v>
      </c>
      <c r="AH78" s="316" t="str">
        <f t="shared" si="33"/>
        <v>日</v>
      </c>
      <c r="AI78" s="319"/>
    </row>
    <row r="79" spans="1:35">
      <c r="J79" s="324">
        <f t="shared" ref="J79:K85" si="34">SUMPRODUCT(($F$4:$F$77=K79)*(J$4:J$77))+J$86</f>
        <v>0</v>
      </c>
      <c r="K79" s="324">
        <f t="shared" si="34"/>
        <v>127</v>
      </c>
      <c r="L79" s="608" t="s">
        <v>59</v>
      </c>
      <c r="M79" s="608"/>
      <c r="N79" s="317">
        <f t="shared" ref="N79:W85" si="35">SUMPRODUCT(($F$4:$F$77=$L79)*(N$4:N$77))+N$86</f>
        <v>8</v>
      </c>
      <c r="O79" s="317">
        <f t="shared" si="35"/>
        <v>8</v>
      </c>
      <c r="P79" s="317">
        <f t="shared" si="35"/>
        <v>8</v>
      </c>
      <c r="Q79" s="317">
        <f t="shared" si="35"/>
        <v>8</v>
      </c>
      <c r="R79" s="317">
        <f t="shared" si="35"/>
        <v>8</v>
      </c>
      <c r="S79" s="317">
        <f t="shared" si="35"/>
        <v>0</v>
      </c>
      <c r="T79" s="317">
        <f t="shared" si="35"/>
        <v>7</v>
      </c>
      <c r="U79" s="317">
        <f t="shared" si="35"/>
        <v>8</v>
      </c>
      <c r="V79" s="317">
        <f t="shared" si="35"/>
        <v>8</v>
      </c>
      <c r="W79" s="317">
        <f t="shared" si="35"/>
        <v>8</v>
      </c>
      <c r="X79" s="317">
        <f t="shared" ref="X79:AH85" si="36">SUMPRODUCT(($F$4:$F$77=$L79)*(X$4:X$77))+X$86</f>
        <v>8</v>
      </c>
      <c r="Y79" s="317">
        <f t="shared" si="36"/>
        <v>8</v>
      </c>
      <c r="Z79" s="317">
        <f t="shared" si="36"/>
        <v>0</v>
      </c>
      <c r="AA79" s="317">
        <f t="shared" si="36"/>
        <v>0</v>
      </c>
      <c r="AB79" s="317">
        <f t="shared" si="36"/>
        <v>8</v>
      </c>
      <c r="AC79" s="317">
        <f t="shared" si="36"/>
        <v>8</v>
      </c>
      <c r="AD79" s="317">
        <f t="shared" si="36"/>
        <v>8</v>
      </c>
      <c r="AE79" s="317">
        <f t="shared" si="36"/>
        <v>8</v>
      </c>
      <c r="AF79" s="317">
        <f t="shared" si="36"/>
        <v>8</v>
      </c>
      <c r="AG79" s="317">
        <f t="shared" si="36"/>
        <v>0</v>
      </c>
      <c r="AH79" s="317">
        <f t="shared" si="36"/>
        <v>0</v>
      </c>
    </row>
    <row r="80" spans="1:35">
      <c r="J80" s="324">
        <f t="shared" si="34"/>
        <v>0</v>
      </c>
      <c r="K80" s="324">
        <f t="shared" si="34"/>
        <v>11.5</v>
      </c>
      <c r="L80" s="608" t="s">
        <v>206</v>
      </c>
      <c r="M80" s="608"/>
      <c r="N80" s="317">
        <f t="shared" si="35"/>
        <v>5</v>
      </c>
      <c r="O80" s="317">
        <f t="shared" si="35"/>
        <v>0</v>
      </c>
      <c r="P80" s="317">
        <f t="shared" si="35"/>
        <v>2</v>
      </c>
      <c r="Q80" s="317">
        <f t="shared" si="35"/>
        <v>0</v>
      </c>
      <c r="R80" s="317">
        <f t="shared" si="35"/>
        <v>0</v>
      </c>
      <c r="S80" s="317">
        <f t="shared" si="35"/>
        <v>0</v>
      </c>
      <c r="T80" s="317">
        <f t="shared" si="35"/>
        <v>0</v>
      </c>
      <c r="U80" s="317">
        <f t="shared" si="35"/>
        <v>2.5</v>
      </c>
      <c r="V80" s="317">
        <f t="shared" si="35"/>
        <v>0</v>
      </c>
      <c r="W80" s="317">
        <f t="shared" si="35"/>
        <v>0</v>
      </c>
      <c r="X80" s="317">
        <f t="shared" si="36"/>
        <v>0</v>
      </c>
      <c r="Y80" s="317">
        <f t="shared" si="36"/>
        <v>0</v>
      </c>
      <c r="Z80" s="317">
        <f t="shared" si="36"/>
        <v>0</v>
      </c>
      <c r="AA80" s="317">
        <f t="shared" si="36"/>
        <v>0</v>
      </c>
      <c r="AB80" s="317">
        <f t="shared" si="36"/>
        <v>2</v>
      </c>
      <c r="AC80" s="317">
        <f t="shared" si="36"/>
        <v>0</v>
      </c>
      <c r="AD80" s="317">
        <f t="shared" si="36"/>
        <v>0</v>
      </c>
      <c r="AE80" s="317">
        <f t="shared" si="36"/>
        <v>0</v>
      </c>
      <c r="AF80" s="317">
        <f t="shared" si="36"/>
        <v>0</v>
      </c>
      <c r="AG80" s="317">
        <f t="shared" si="36"/>
        <v>0</v>
      </c>
      <c r="AH80" s="317">
        <f t="shared" si="36"/>
        <v>0</v>
      </c>
    </row>
    <row r="81" spans="7:34">
      <c r="G81" s="252"/>
      <c r="H81" s="252"/>
      <c r="J81" s="324">
        <f t="shared" si="34"/>
        <v>0</v>
      </c>
      <c r="K81" s="324">
        <f t="shared" si="34"/>
        <v>3</v>
      </c>
      <c r="L81" s="608" t="s">
        <v>285</v>
      </c>
      <c r="M81" s="608"/>
      <c r="N81" s="317">
        <f t="shared" si="35"/>
        <v>0</v>
      </c>
      <c r="O81" s="317">
        <f t="shared" si="35"/>
        <v>0</v>
      </c>
      <c r="P81" s="317">
        <f t="shared" si="35"/>
        <v>2</v>
      </c>
      <c r="Q81" s="317">
        <f t="shared" si="35"/>
        <v>0</v>
      </c>
      <c r="R81" s="317">
        <f t="shared" si="35"/>
        <v>0</v>
      </c>
      <c r="S81" s="317">
        <f t="shared" si="35"/>
        <v>0</v>
      </c>
      <c r="T81" s="317">
        <f t="shared" si="35"/>
        <v>0</v>
      </c>
      <c r="U81" s="317">
        <f t="shared" si="35"/>
        <v>0</v>
      </c>
      <c r="V81" s="317">
        <f t="shared" si="35"/>
        <v>0</v>
      </c>
      <c r="W81" s="317">
        <f t="shared" si="35"/>
        <v>0</v>
      </c>
      <c r="X81" s="317">
        <f t="shared" si="36"/>
        <v>0</v>
      </c>
      <c r="Y81" s="317">
        <f t="shared" si="36"/>
        <v>0</v>
      </c>
      <c r="Z81" s="317">
        <f t="shared" si="36"/>
        <v>0</v>
      </c>
      <c r="AA81" s="317">
        <f t="shared" si="36"/>
        <v>0</v>
      </c>
      <c r="AB81" s="317">
        <f t="shared" si="36"/>
        <v>0</v>
      </c>
      <c r="AC81" s="317">
        <f t="shared" si="36"/>
        <v>0</v>
      </c>
      <c r="AD81" s="317">
        <f t="shared" si="36"/>
        <v>0</v>
      </c>
      <c r="AE81" s="317">
        <f t="shared" si="36"/>
        <v>1</v>
      </c>
      <c r="AF81" s="317">
        <f t="shared" si="36"/>
        <v>0</v>
      </c>
      <c r="AG81" s="317">
        <f t="shared" si="36"/>
        <v>0</v>
      </c>
      <c r="AH81" s="317">
        <f t="shared" si="36"/>
        <v>0</v>
      </c>
    </row>
    <row r="82" spans="7:34">
      <c r="G82" s="252"/>
      <c r="H82" s="252"/>
      <c r="J82" s="324">
        <f t="shared" si="34"/>
        <v>0</v>
      </c>
      <c r="K82" s="324">
        <f t="shared" si="34"/>
        <v>23</v>
      </c>
      <c r="L82" s="608" t="s">
        <v>30</v>
      </c>
      <c r="M82" s="608"/>
      <c r="N82" s="317">
        <f t="shared" si="35"/>
        <v>8</v>
      </c>
      <c r="O82" s="317">
        <f t="shared" si="35"/>
        <v>8</v>
      </c>
      <c r="P82" s="317">
        <f t="shared" si="35"/>
        <v>8</v>
      </c>
      <c r="Q82" s="317">
        <f t="shared" si="35"/>
        <v>8</v>
      </c>
      <c r="R82" s="317">
        <f t="shared" si="35"/>
        <v>8</v>
      </c>
      <c r="S82" s="317">
        <f t="shared" si="35"/>
        <v>0</v>
      </c>
      <c r="T82" s="317">
        <f t="shared" si="35"/>
        <v>6.5</v>
      </c>
      <c r="U82" s="317">
        <f t="shared" si="35"/>
        <v>8</v>
      </c>
      <c r="V82" s="317">
        <f t="shared" si="35"/>
        <v>8</v>
      </c>
      <c r="W82" s="317">
        <f t="shared" si="35"/>
        <v>8</v>
      </c>
      <c r="X82" s="317">
        <f t="shared" si="36"/>
        <v>8</v>
      </c>
      <c r="Y82" s="317">
        <f t="shared" si="36"/>
        <v>8</v>
      </c>
      <c r="Z82" s="317">
        <f t="shared" si="36"/>
        <v>0</v>
      </c>
      <c r="AA82" s="317">
        <f t="shared" si="36"/>
        <v>0</v>
      </c>
      <c r="AB82" s="317">
        <f t="shared" si="36"/>
        <v>8</v>
      </c>
      <c r="AC82" s="317">
        <f t="shared" si="36"/>
        <v>8</v>
      </c>
      <c r="AD82" s="317">
        <f t="shared" si="36"/>
        <v>8</v>
      </c>
      <c r="AE82" s="317">
        <f t="shared" si="36"/>
        <v>8</v>
      </c>
      <c r="AF82" s="317">
        <f t="shared" si="36"/>
        <v>8</v>
      </c>
      <c r="AG82" s="317">
        <f t="shared" si="36"/>
        <v>0</v>
      </c>
      <c r="AH82" s="317">
        <f t="shared" si="36"/>
        <v>0</v>
      </c>
    </row>
    <row r="83" spans="7:34">
      <c r="G83" s="252"/>
      <c r="H83" s="252"/>
      <c r="J83" s="324">
        <f t="shared" si="34"/>
        <v>0</v>
      </c>
      <c r="K83" s="324">
        <f t="shared" si="34"/>
        <v>126.5</v>
      </c>
      <c r="L83" s="608" t="s">
        <v>233</v>
      </c>
      <c r="M83" s="608"/>
      <c r="N83" s="317">
        <f t="shared" si="35"/>
        <v>8</v>
      </c>
      <c r="O83" s="317">
        <f t="shared" si="35"/>
        <v>8</v>
      </c>
      <c r="P83" s="317">
        <f t="shared" si="35"/>
        <v>8</v>
      </c>
      <c r="Q83" s="317">
        <f t="shared" si="35"/>
        <v>8</v>
      </c>
      <c r="R83" s="317">
        <f t="shared" si="35"/>
        <v>8</v>
      </c>
      <c r="S83" s="317">
        <f t="shared" si="35"/>
        <v>0</v>
      </c>
      <c r="T83" s="317">
        <f t="shared" si="35"/>
        <v>6.5</v>
      </c>
      <c r="U83" s="317">
        <f t="shared" si="35"/>
        <v>8</v>
      </c>
      <c r="V83" s="317">
        <f t="shared" si="35"/>
        <v>8</v>
      </c>
      <c r="W83" s="317">
        <f t="shared" si="35"/>
        <v>8</v>
      </c>
      <c r="X83" s="317">
        <f t="shared" si="36"/>
        <v>8</v>
      </c>
      <c r="Y83" s="317">
        <f t="shared" si="36"/>
        <v>8</v>
      </c>
      <c r="Z83" s="317">
        <f t="shared" si="36"/>
        <v>0</v>
      </c>
      <c r="AA83" s="317">
        <f t="shared" si="36"/>
        <v>0</v>
      </c>
      <c r="AB83" s="317">
        <f t="shared" si="36"/>
        <v>8</v>
      </c>
      <c r="AC83" s="317">
        <f t="shared" si="36"/>
        <v>8</v>
      </c>
      <c r="AD83" s="317">
        <f t="shared" si="36"/>
        <v>8</v>
      </c>
      <c r="AE83" s="317">
        <f t="shared" si="36"/>
        <v>8</v>
      </c>
      <c r="AF83" s="317">
        <f t="shared" si="36"/>
        <v>8</v>
      </c>
      <c r="AG83" s="317">
        <f t="shared" si="36"/>
        <v>0</v>
      </c>
      <c r="AH83" s="317">
        <f t="shared" si="36"/>
        <v>3</v>
      </c>
    </row>
    <row r="84" spans="7:34">
      <c r="G84" s="252"/>
      <c r="H84" s="252"/>
      <c r="J84" s="324">
        <f t="shared" si="34"/>
        <v>0</v>
      </c>
      <c r="K84" s="324">
        <f t="shared" si="34"/>
        <v>128</v>
      </c>
      <c r="L84" s="609" t="s">
        <v>1258</v>
      </c>
      <c r="M84" s="610"/>
      <c r="N84" s="317">
        <f t="shared" si="35"/>
        <v>8</v>
      </c>
      <c r="O84" s="317">
        <f t="shared" si="35"/>
        <v>8</v>
      </c>
      <c r="P84" s="317">
        <f t="shared" si="35"/>
        <v>8</v>
      </c>
      <c r="Q84" s="317">
        <f t="shared" si="35"/>
        <v>8</v>
      </c>
      <c r="R84" s="317">
        <f t="shared" si="35"/>
        <v>8</v>
      </c>
      <c r="S84" s="317">
        <f t="shared" si="35"/>
        <v>0</v>
      </c>
      <c r="T84" s="317">
        <f t="shared" si="35"/>
        <v>8</v>
      </c>
      <c r="U84" s="317">
        <f t="shared" si="35"/>
        <v>8</v>
      </c>
      <c r="V84" s="317">
        <f t="shared" si="35"/>
        <v>8</v>
      </c>
      <c r="W84" s="317">
        <f t="shared" si="35"/>
        <v>8</v>
      </c>
      <c r="X84" s="317">
        <f t="shared" si="36"/>
        <v>8</v>
      </c>
      <c r="Y84" s="317">
        <f t="shared" si="36"/>
        <v>8</v>
      </c>
      <c r="Z84" s="317">
        <f t="shared" si="36"/>
        <v>0</v>
      </c>
      <c r="AA84" s="317">
        <f t="shared" si="36"/>
        <v>0</v>
      </c>
      <c r="AB84" s="317">
        <f t="shared" si="36"/>
        <v>8</v>
      </c>
      <c r="AC84" s="317">
        <f t="shared" si="36"/>
        <v>8</v>
      </c>
      <c r="AD84" s="317">
        <f t="shared" si="36"/>
        <v>8</v>
      </c>
      <c r="AE84" s="317">
        <f t="shared" si="36"/>
        <v>8</v>
      </c>
      <c r="AF84" s="317">
        <f t="shared" si="36"/>
        <v>8</v>
      </c>
      <c r="AG84" s="317">
        <f t="shared" si="36"/>
        <v>0</v>
      </c>
      <c r="AH84" s="317">
        <f t="shared" si="36"/>
        <v>0</v>
      </c>
    </row>
    <row r="85" spans="7:34">
      <c r="G85" s="252"/>
      <c r="H85" s="252"/>
      <c r="J85" s="324">
        <f t="shared" si="34"/>
        <v>0</v>
      </c>
      <c r="K85" s="324">
        <f t="shared" si="34"/>
        <v>124.5</v>
      </c>
      <c r="L85" s="608" t="s">
        <v>77</v>
      </c>
      <c r="M85" s="608"/>
      <c r="N85" s="317">
        <f t="shared" si="35"/>
        <v>8</v>
      </c>
      <c r="O85" s="317">
        <f t="shared" si="35"/>
        <v>8</v>
      </c>
      <c r="P85" s="317">
        <f t="shared" si="35"/>
        <v>8</v>
      </c>
      <c r="Q85" s="317">
        <f t="shared" si="35"/>
        <v>8</v>
      </c>
      <c r="R85" s="317">
        <f t="shared" si="35"/>
        <v>8</v>
      </c>
      <c r="S85" s="317">
        <f t="shared" si="35"/>
        <v>0</v>
      </c>
      <c r="T85" s="317">
        <f t="shared" si="35"/>
        <v>6.5</v>
      </c>
      <c r="U85" s="317">
        <f t="shared" si="35"/>
        <v>8</v>
      </c>
      <c r="V85" s="317">
        <f t="shared" si="35"/>
        <v>6</v>
      </c>
      <c r="W85" s="317">
        <f t="shared" si="35"/>
        <v>8</v>
      </c>
      <c r="X85" s="317">
        <f t="shared" si="36"/>
        <v>8</v>
      </c>
      <c r="Y85" s="317">
        <f t="shared" si="36"/>
        <v>8</v>
      </c>
      <c r="Z85" s="317">
        <f t="shared" si="36"/>
        <v>0</v>
      </c>
      <c r="AA85" s="317">
        <f t="shared" si="36"/>
        <v>0</v>
      </c>
      <c r="AB85" s="317">
        <f t="shared" si="36"/>
        <v>8</v>
      </c>
      <c r="AC85" s="317">
        <f t="shared" si="36"/>
        <v>8</v>
      </c>
      <c r="AD85" s="317">
        <f t="shared" si="36"/>
        <v>8</v>
      </c>
      <c r="AE85" s="317">
        <f t="shared" si="36"/>
        <v>8</v>
      </c>
      <c r="AF85" s="317">
        <f t="shared" si="36"/>
        <v>8</v>
      </c>
      <c r="AG85" s="317">
        <f t="shared" si="36"/>
        <v>0</v>
      </c>
      <c r="AH85" s="317">
        <f t="shared" si="36"/>
        <v>0</v>
      </c>
    </row>
    <row r="86" spans="7:34">
      <c r="G86" s="252"/>
      <c r="H86" s="252"/>
      <c r="J86" s="324">
        <f>SUMPRODUCT(($F$4:$F$77=K86)*(J$4:J$77))</f>
        <v>0</v>
      </c>
      <c r="K86" s="324">
        <f>SUMPRODUCT(($F$4:$F$77=L86)*(K$4:K$77))</f>
        <v>2</v>
      </c>
      <c r="L86" s="608" t="s">
        <v>82</v>
      </c>
      <c r="M86" s="608"/>
      <c r="N86" s="317">
        <f t="shared" ref="N86:AH86" si="37">SUMPRODUCT(($F$4:$F$77=$L86)*(N$4:N$77))</f>
        <v>0</v>
      </c>
      <c r="O86" s="317">
        <f t="shared" si="37"/>
        <v>0</v>
      </c>
      <c r="P86" s="317">
        <f t="shared" si="37"/>
        <v>2</v>
      </c>
      <c r="Q86" s="317">
        <f t="shared" si="37"/>
        <v>0</v>
      </c>
      <c r="R86" s="317">
        <f t="shared" si="37"/>
        <v>0</v>
      </c>
      <c r="S86" s="317">
        <f t="shared" si="37"/>
        <v>0</v>
      </c>
      <c r="T86" s="317">
        <f t="shared" si="37"/>
        <v>0</v>
      </c>
      <c r="U86" s="317">
        <f t="shared" si="37"/>
        <v>0</v>
      </c>
      <c r="V86" s="317">
        <f t="shared" si="37"/>
        <v>0</v>
      </c>
      <c r="W86" s="317">
        <f t="shared" si="37"/>
        <v>0</v>
      </c>
      <c r="X86" s="317">
        <f t="shared" si="37"/>
        <v>0</v>
      </c>
      <c r="Y86" s="317">
        <f t="shared" si="37"/>
        <v>0</v>
      </c>
      <c r="Z86" s="317">
        <f t="shared" si="37"/>
        <v>0</v>
      </c>
      <c r="AA86" s="317">
        <f t="shared" si="37"/>
        <v>0</v>
      </c>
      <c r="AB86" s="317">
        <f t="shared" si="37"/>
        <v>0</v>
      </c>
      <c r="AC86" s="317">
        <f t="shared" si="37"/>
        <v>0</v>
      </c>
      <c r="AD86" s="317">
        <f t="shared" si="37"/>
        <v>0</v>
      </c>
      <c r="AE86" s="317">
        <f t="shared" si="37"/>
        <v>0</v>
      </c>
      <c r="AF86" s="317">
        <f t="shared" si="37"/>
        <v>0</v>
      </c>
      <c r="AG86" s="317">
        <f t="shared" si="37"/>
        <v>0</v>
      </c>
      <c r="AH86" s="317">
        <f t="shared" si="37"/>
        <v>0</v>
      </c>
    </row>
    <row r="87" spans="7:34">
      <c r="G87" s="252"/>
      <c r="H87" s="252"/>
      <c r="L87" s="606" t="s">
        <v>625</v>
      </c>
      <c r="M87" s="253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7"/>
      <c r="AH87" s="317"/>
    </row>
    <row r="88" spans="7:34">
      <c r="G88" s="252"/>
      <c r="H88" s="252"/>
      <c r="L88" s="606"/>
      <c r="M88" s="253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7"/>
      <c r="AH88" s="317"/>
    </row>
    <row r="89" spans="7:34">
      <c r="G89" s="252"/>
      <c r="H89" s="252"/>
      <c r="L89" s="606"/>
      <c r="M89" s="253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</row>
    <row r="90" spans="7:34">
      <c r="L90" s="606"/>
      <c r="M90" s="253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7"/>
      <c r="AH90" s="317"/>
    </row>
    <row r="91" spans="7:34">
      <c r="L91" s="606"/>
      <c r="M91" s="253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7"/>
      <c r="AH91" s="317"/>
    </row>
    <row r="92" spans="7:34">
      <c r="L92" s="606"/>
      <c r="M92" s="253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7"/>
      <c r="AH92" s="317"/>
    </row>
    <row r="93" spans="7:34">
      <c r="P93" s="320"/>
      <c r="Q93" s="320"/>
      <c r="R93" s="320"/>
      <c r="S93" s="320"/>
      <c r="T93" s="320"/>
      <c r="U93" s="320"/>
      <c r="V93" s="320"/>
      <c r="W93" s="320"/>
      <c r="X93" s="320"/>
      <c r="Y93" s="320"/>
      <c r="Z93" s="320"/>
      <c r="AA93" s="320"/>
      <c r="AB93" s="320"/>
      <c r="AC93" s="320"/>
      <c r="AD93" s="320"/>
      <c r="AE93" s="320"/>
      <c r="AF93" s="320"/>
      <c r="AG93" s="320"/>
      <c r="AH93" s="320"/>
    </row>
    <row r="94" spans="7:34">
      <c r="P94" s="320"/>
      <c r="Q94" s="320"/>
      <c r="R94" s="320"/>
      <c r="S94" s="320"/>
      <c r="T94" s="320"/>
      <c r="U94" s="320"/>
      <c r="V94" s="320"/>
      <c r="W94" s="320"/>
      <c r="X94" s="320"/>
      <c r="Y94" s="320"/>
      <c r="Z94" s="320"/>
      <c r="AA94" s="320"/>
      <c r="AB94" s="320"/>
      <c r="AC94" s="320"/>
      <c r="AD94" s="320"/>
      <c r="AE94" s="320"/>
    </row>
    <row r="95" spans="7:34">
      <c r="P95" s="320"/>
      <c r="Q95" s="320"/>
      <c r="R95" s="320"/>
      <c r="S95" s="320"/>
      <c r="T95" s="320"/>
      <c r="U95" s="320"/>
      <c r="V95" s="320"/>
      <c r="W95" s="320"/>
      <c r="X95" s="320"/>
      <c r="Y95" s="320"/>
      <c r="Z95" s="320"/>
      <c r="AA95" s="320"/>
      <c r="AB95" s="320"/>
      <c r="AC95" s="320"/>
      <c r="AD95" s="320"/>
      <c r="AE95" s="320"/>
    </row>
    <row r="96" spans="7:34">
      <c r="P96" s="320"/>
      <c r="Q96" s="320"/>
      <c r="R96" s="320"/>
      <c r="S96" s="320"/>
      <c r="T96" s="320"/>
      <c r="U96" s="320"/>
      <c r="V96" s="320"/>
      <c r="W96" s="320"/>
      <c r="X96" s="320"/>
      <c r="Y96" s="320"/>
      <c r="Z96" s="320"/>
      <c r="AA96" s="320"/>
      <c r="AB96" s="320"/>
      <c r="AC96" s="320"/>
      <c r="AD96" s="320"/>
      <c r="AE96" s="320"/>
    </row>
    <row r="97" spans="1:45">
      <c r="P97" s="320"/>
      <c r="Q97" s="320"/>
      <c r="R97" s="320"/>
      <c r="S97" s="320"/>
      <c r="T97" s="320"/>
      <c r="U97" s="320"/>
      <c r="V97" s="320"/>
      <c r="W97" s="320"/>
      <c r="X97" s="320"/>
      <c r="Y97" s="320"/>
      <c r="Z97" s="320"/>
      <c r="AA97" s="320"/>
      <c r="AB97" s="320"/>
      <c r="AC97" s="320"/>
      <c r="AD97" s="320"/>
      <c r="AE97" s="320"/>
    </row>
    <row r="98" spans="1:45">
      <c r="N98" s="320"/>
      <c r="O98" s="320"/>
      <c r="P98" s="320"/>
      <c r="Q98" s="320"/>
      <c r="R98" s="320"/>
      <c r="S98" s="320"/>
      <c r="T98" s="320"/>
      <c r="U98" s="320"/>
      <c r="V98" s="320"/>
      <c r="W98" s="320"/>
      <c r="Y98" s="320"/>
      <c r="Z98" s="320"/>
      <c r="AA98" s="320"/>
      <c r="AB98" s="320"/>
      <c r="AC98" s="320"/>
      <c r="AD98" s="320"/>
    </row>
    <row r="99" spans="1:45">
      <c r="N99" s="320"/>
      <c r="O99" s="320"/>
      <c r="P99" s="320"/>
      <c r="Q99" s="320"/>
      <c r="R99" s="320"/>
      <c r="S99" s="320"/>
      <c r="T99" s="320"/>
      <c r="U99" s="320"/>
      <c r="V99" s="320"/>
      <c r="W99" s="320"/>
      <c r="Y99" s="320"/>
      <c r="Z99" s="320"/>
      <c r="AA99" s="320"/>
      <c r="AB99" s="320"/>
      <c r="AC99" s="320"/>
      <c r="AD99" s="320"/>
    </row>
    <row r="100" spans="1:45">
      <c r="N100" s="320"/>
      <c r="O100" s="320"/>
      <c r="P100" s="320"/>
      <c r="Q100" s="320"/>
      <c r="R100" s="320"/>
      <c r="S100" s="320"/>
      <c r="T100" s="320"/>
      <c r="U100" s="320"/>
      <c r="V100" s="320"/>
      <c r="W100" s="320"/>
      <c r="Y100" s="320"/>
      <c r="Z100" s="320"/>
      <c r="AA100" s="320"/>
      <c r="AB100" s="320"/>
      <c r="AC100" s="320"/>
      <c r="AD100" s="320"/>
    </row>
    <row r="101" spans="1:45" s="251" customFormat="1">
      <c r="A101" s="234"/>
      <c r="B101" s="234"/>
      <c r="D101" s="234"/>
      <c r="E101" s="234"/>
      <c r="G101" s="234"/>
      <c r="H101" s="234"/>
      <c r="I101" s="234"/>
      <c r="J101" s="320"/>
      <c r="K101" s="320"/>
      <c r="L101" s="234"/>
      <c r="M101" s="234"/>
      <c r="N101" s="320"/>
      <c r="O101" s="320"/>
      <c r="P101" s="320"/>
      <c r="Q101" s="320"/>
      <c r="R101" s="320"/>
      <c r="S101" s="320"/>
      <c r="T101" s="320"/>
      <c r="U101" s="320"/>
      <c r="V101" s="320"/>
      <c r="W101" s="320"/>
      <c r="X101" s="321"/>
      <c r="Y101" s="320"/>
      <c r="Z101" s="320"/>
      <c r="AA101" s="320"/>
      <c r="AB101" s="320"/>
      <c r="AC101" s="320"/>
      <c r="AD101" s="320"/>
      <c r="AE101" s="321"/>
      <c r="AF101" s="321"/>
      <c r="AG101" s="321"/>
      <c r="AH101" s="321"/>
      <c r="AI101" s="320"/>
      <c r="AJ101" s="234"/>
      <c r="AK101" s="234"/>
      <c r="AL101" s="234"/>
      <c r="AM101" s="234"/>
      <c r="AN101" s="234"/>
      <c r="AO101" s="234"/>
      <c r="AP101" s="234"/>
      <c r="AQ101" s="234"/>
      <c r="AR101" s="234"/>
      <c r="AS101" s="234"/>
    </row>
    <row r="102" spans="1:45">
      <c r="N102" s="320"/>
      <c r="O102" s="320"/>
      <c r="P102" s="320"/>
      <c r="Q102" s="320"/>
      <c r="R102" s="320"/>
      <c r="S102" s="320"/>
      <c r="T102" s="320"/>
      <c r="U102" s="320"/>
      <c r="V102" s="320"/>
      <c r="W102" s="320"/>
      <c r="Y102" s="320"/>
      <c r="Z102" s="320"/>
      <c r="AA102" s="320"/>
      <c r="AB102" s="320"/>
      <c r="AC102" s="320"/>
      <c r="AD102" s="320"/>
    </row>
    <row r="103" spans="1:45">
      <c r="N103" s="320"/>
      <c r="O103" s="320"/>
      <c r="P103" s="320"/>
      <c r="Q103" s="320"/>
      <c r="R103" s="320"/>
      <c r="S103" s="320"/>
      <c r="T103" s="320"/>
      <c r="U103" s="320"/>
      <c r="V103" s="320"/>
      <c r="W103" s="320"/>
      <c r="Y103" s="320"/>
      <c r="Z103" s="320"/>
      <c r="AA103" s="320"/>
      <c r="AB103" s="320"/>
      <c r="AC103" s="320"/>
      <c r="AD103" s="320"/>
    </row>
    <row r="104" spans="1:45">
      <c r="N104" s="320"/>
      <c r="O104" s="320"/>
      <c r="P104" s="320"/>
      <c r="Q104" s="320"/>
      <c r="R104" s="320"/>
      <c r="S104" s="320"/>
      <c r="T104" s="320"/>
      <c r="U104" s="320"/>
      <c r="V104" s="320"/>
      <c r="W104" s="320"/>
      <c r="Y104" s="320"/>
      <c r="Z104" s="320"/>
      <c r="AA104" s="320"/>
      <c r="AB104" s="320"/>
      <c r="AC104" s="320"/>
      <c r="AD104" s="320"/>
    </row>
    <row r="105" spans="1:45">
      <c r="N105" s="320"/>
      <c r="O105" s="320"/>
      <c r="P105" s="320"/>
      <c r="Q105" s="320"/>
      <c r="R105" s="320"/>
      <c r="S105" s="320"/>
      <c r="T105" s="320"/>
      <c r="U105" s="320"/>
      <c r="V105" s="320"/>
      <c r="W105" s="320"/>
      <c r="Y105" s="320"/>
      <c r="Z105" s="320"/>
      <c r="AA105" s="320"/>
      <c r="AB105" s="320"/>
      <c r="AC105" s="320"/>
      <c r="AD105" s="320"/>
    </row>
    <row r="106" spans="1:45">
      <c r="N106" s="320"/>
      <c r="O106" s="320"/>
      <c r="P106" s="320"/>
      <c r="Q106" s="320"/>
      <c r="R106" s="320"/>
      <c r="S106" s="320"/>
      <c r="T106" s="320"/>
      <c r="U106" s="320"/>
      <c r="V106" s="320"/>
      <c r="W106" s="320"/>
      <c r="Y106" s="320"/>
      <c r="Z106" s="320"/>
      <c r="AA106" s="320"/>
      <c r="AB106" s="320"/>
      <c r="AC106" s="320"/>
      <c r="AD106" s="320"/>
    </row>
    <row r="107" spans="1:45"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Y107" s="320"/>
      <c r="Z107" s="320"/>
      <c r="AA107" s="320"/>
      <c r="AB107" s="320"/>
      <c r="AC107" s="320"/>
      <c r="AD107" s="320"/>
    </row>
    <row r="108" spans="1:45"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Y108" s="320"/>
      <c r="Z108" s="320"/>
      <c r="AA108" s="320"/>
      <c r="AB108" s="320"/>
      <c r="AC108" s="320"/>
      <c r="AD108" s="320"/>
    </row>
    <row r="109" spans="1:45"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Y109" s="320"/>
      <c r="Z109" s="320"/>
      <c r="AA109" s="320"/>
      <c r="AB109" s="320"/>
      <c r="AC109" s="320"/>
      <c r="AD109" s="320"/>
    </row>
    <row r="110" spans="1:45">
      <c r="N110" s="320"/>
      <c r="O110" s="320"/>
      <c r="P110" s="320"/>
      <c r="Q110" s="320"/>
      <c r="R110" s="320"/>
      <c r="S110" s="320"/>
      <c r="T110" s="320"/>
      <c r="U110" s="320"/>
      <c r="V110" s="320"/>
      <c r="Y110" s="320"/>
      <c r="Z110" s="320"/>
      <c r="AA110" s="320"/>
      <c r="AB110" s="320"/>
      <c r="AC110" s="320"/>
    </row>
    <row r="111" spans="1:45">
      <c r="N111" s="320"/>
      <c r="O111" s="320"/>
      <c r="P111" s="320"/>
      <c r="Q111" s="320"/>
      <c r="R111" s="320"/>
      <c r="S111" s="320"/>
      <c r="T111" s="320"/>
      <c r="U111" s="320"/>
      <c r="V111" s="320"/>
      <c r="Y111" s="320"/>
      <c r="Z111" s="320"/>
      <c r="AA111" s="320"/>
      <c r="AB111" s="320"/>
      <c r="AC111" s="320"/>
    </row>
    <row r="112" spans="1:45">
      <c r="N112" s="320"/>
      <c r="O112" s="320"/>
      <c r="P112" s="320"/>
      <c r="Q112" s="320"/>
      <c r="R112" s="320"/>
      <c r="S112" s="320"/>
      <c r="T112" s="320"/>
      <c r="U112" s="320"/>
      <c r="V112" s="320"/>
      <c r="Y112" s="320"/>
      <c r="Z112" s="320"/>
      <c r="AA112" s="320"/>
      <c r="AB112" s="320"/>
      <c r="AC112" s="320"/>
    </row>
    <row r="113" spans="14:29">
      <c r="N113" s="320"/>
      <c r="O113" s="320"/>
      <c r="P113" s="320"/>
      <c r="Q113" s="320"/>
      <c r="R113" s="320"/>
      <c r="S113" s="320"/>
      <c r="T113" s="320"/>
      <c r="U113" s="320"/>
      <c r="V113" s="320"/>
      <c r="Y113" s="320"/>
      <c r="Z113" s="320"/>
      <c r="AA113" s="320"/>
      <c r="AB113" s="320"/>
      <c r="AC113" s="320"/>
    </row>
    <row r="114" spans="14:29">
      <c r="N114" s="320"/>
      <c r="O114" s="320"/>
      <c r="P114" s="320"/>
      <c r="Q114" s="320"/>
      <c r="R114" s="320"/>
      <c r="S114" s="320"/>
      <c r="T114" s="320"/>
      <c r="U114" s="320"/>
      <c r="V114" s="320"/>
      <c r="Y114" s="320"/>
      <c r="Z114" s="320"/>
      <c r="AA114" s="320"/>
      <c r="AB114" s="320"/>
      <c r="AC114" s="320"/>
    </row>
    <row r="115" spans="14:29">
      <c r="N115" s="320"/>
      <c r="O115" s="320"/>
      <c r="P115" s="320"/>
      <c r="Q115" s="320"/>
      <c r="R115" s="320"/>
      <c r="S115" s="320"/>
      <c r="T115" s="320"/>
      <c r="U115" s="320"/>
      <c r="V115" s="320"/>
      <c r="Y115" s="320"/>
      <c r="Z115" s="320"/>
      <c r="AA115" s="320"/>
      <c r="AB115" s="320"/>
      <c r="AC115" s="320"/>
    </row>
    <row r="116" spans="14:29">
      <c r="N116" s="320"/>
      <c r="O116" s="320"/>
      <c r="P116" s="320"/>
      <c r="Q116" s="320"/>
      <c r="R116" s="320"/>
      <c r="S116" s="320"/>
      <c r="T116" s="320"/>
      <c r="U116" s="320"/>
      <c r="V116" s="320"/>
      <c r="Y116" s="320"/>
      <c r="Z116" s="320"/>
      <c r="AA116" s="320"/>
      <c r="AB116" s="320"/>
      <c r="AC116" s="320"/>
    </row>
    <row r="117" spans="14:29">
      <c r="N117" s="320"/>
      <c r="O117" s="320"/>
      <c r="P117" s="320"/>
      <c r="Q117" s="320"/>
      <c r="R117" s="320"/>
      <c r="S117" s="320"/>
      <c r="T117" s="320"/>
      <c r="U117" s="320"/>
      <c r="V117" s="320"/>
      <c r="Y117" s="320"/>
      <c r="Z117" s="320"/>
      <c r="AA117" s="320"/>
      <c r="AB117" s="320"/>
      <c r="AC117" s="320"/>
    </row>
    <row r="118" spans="14:29">
      <c r="N118" s="320"/>
      <c r="O118" s="320"/>
      <c r="P118" s="320"/>
      <c r="Q118" s="320"/>
      <c r="R118" s="320"/>
      <c r="S118" s="320"/>
      <c r="T118" s="320"/>
      <c r="U118" s="320"/>
      <c r="V118" s="320"/>
      <c r="Y118" s="320"/>
      <c r="Z118" s="320"/>
      <c r="AA118" s="320"/>
      <c r="AB118" s="320"/>
      <c r="AC118" s="320"/>
    </row>
    <row r="119" spans="14:29">
      <c r="N119" s="320"/>
      <c r="O119" s="320"/>
      <c r="P119" s="320"/>
      <c r="Q119" s="320"/>
      <c r="R119" s="320"/>
      <c r="S119" s="320"/>
      <c r="T119" s="320"/>
      <c r="U119" s="320"/>
      <c r="V119" s="320"/>
      <c r="Y119" s="320"/>
      <c r="Z119" s="320"/>
      <c r="AA119" s="320"/>
      <c r="AB119" s="320"/>
      <c r="AC119" s="320"/>
    </row>
    <row r="120" spans="14:29">
      <c r="N120" s="320"/>
      <c r="O120" s="320"/>
      <c r="P120" s="320"/>
      <c r="Q120" s="320"/>
      <c r="R120" s="320"/>
      <c r="S120" s="320"/>
      <c r="T120" s="320"/>
      <c r="U120" s="320"/>
      <c r="V120" s="320"/>
      <c r="Y120" s="320"/>
      <c r="Z120" s="320"/>
      <c r="AA120" s="320"/>
      <c r="AB120" s="320"/>
      <c r="AC120" s="320"/>
    </row>
    <row r="121" spans="14:29">
      <c r="N121" s="320"/>
      <c r="O121" s="320"/>
      <c r="P121" s="320"/>
      <c r="Q121" s="320"/>
      <c r="R121" s="320"/>
      <c r="S121" s="320"/>
      <c r="T121" s="320"/>
      <c r="U121" s="320"/>
      <c r="V121" s="320"/>
      <c r="Y121" s="320"/>
      <c r="Z121" s="320"/>
      <c r="AA121" s="320"/>
      <c r="AB121" s="320"/>
      <c r="AC121" s="320"/>
    </row>
    <row r="122" spans="14:29">
      <c r="N122" s="320"/>
      <c r="O122" s="320"/>
      <c r="P122" s="320"/>
      <c r="Q122" s="320"/>
      <c r="R122" s="320"/>
      <c r="S122" s="320"/>
      <c r="T122" s="320"/>
      <c r="U122" s="320"/>
      <c r="Y122" s="320"/>
      <c r="Z122" s="320"/>
      <c r="AA122" s="320"/>
      <c r="AB122" s="320"/>
    </row>
    <row r="123" spans="14:29">
      <c r="N123" s="320"/>
      <c r="O123" s="320"/>
      <c r="P123" s="320"/>
      <c r="Q123" s="320"/>
      <c r="R123" s="320"/>
      <c r="S123" s="320"/>
      <c r="T123" s="320"/>
      <c r="U123" s="320"/>
      <c r="Y123" s="320"/>
      <c r="Z123" s="320"/>
      <c r="AA123" s="320"/>
      <c r="AB123" s="320"/>
    </row>
    <row r="124" spans="14:29">
      <c r="N124" s="320"/>
      <c r="O124" s="320"/>
      <c r="P124" s="320"/>
      <c r="Q124" s="320"/>
      <c r="R124" s="320"/>
      <c r="S124" s="320"/>
      <c r="T124" s="320"/>
      <c r="U124" s="320"/>
      <c r="Y124" s="320"/>
      <c r="Z124" s="320"/>
      <c r="AA124" s="320"/>
      <c r="AB124" s="320"/>
    </row>
    <row r="125" spans="14:29">
      <c r="N125" s="320"/>
      <c r="O125" s="320"/>
      <c r="P125" s="320"/>
      <c r="Q125" s="320"/>
      <c r="R125" s="320"/>
      <c r="S125" s="320"/>
      <c r="T125" s="320"/>
      <c r="U125" s="320"/>
      <c r="Y125" s="320"/>
      <c r="Z125" s="320"/>
      <c r="AA125" s="320"/>
      <c r="AB125" s="320"/>
    </row>
    <row r="126" spans="14:29">
      <c r="N126" s="320"/>
      <c r="O126" s="320"/>
      <c r="P126" s="320"/>
      <c r="Q126" s="320"/>
      <c r="R126" s="320"/>
      <c r="S126" s="320"/>
      <c r="T126" s="320"/>
      <c r="U126" s="320"/>
      <c r="Y126" s="320"/>
      <c r="Z126" s="320"/>
      <c r="AA126" s="320"/>
      <c r="AB126" s="320"/>
    </row>
    <row r="127" spans="14:29">
      <c r="N127" s="320"/>
      <c r="O127" s="320"/>
      <c r="P127" s="320"/>
      <c r="Q127" s="320"/>
      <c r="R127" s="320"/>
      <c r="S127" s="320"/>
      <c r="T127" s="320"/>
      <c r="U127" s="320"/>
      <c r="Y127" s="320"/>
      <c r="Z127" s="320"/>
      <c r="AA127" s="320"/>
      <c r="AB127" s="320"/>
    </row>
    <row r="128" spans="14:29">
      <c r="N128" s="320"/>
      <c r="O128" s="320"/>
      <c r="P128" s="320"/>
      <c r="Q128" s="320"/>
      <c r="R128" s="320"/>
      <c r="S128" s="320"/>
      <c r="T128" s="320"/>
      <c r="U128" s="320"/>
      <c r="Y128" s="320"/>
      <c r="Z128" s="320"/>
      <c r="AA128" s="320"/>
      <c r="AB128" s="320"/>
    </row>
    <row r="129" spans="14:28">
      <c r="N129" s="320"/>
      <c r="O129" s="320"/>
      <c r="P129" s="320"/>
      <c r="Q129" s="320"/>
      <c r="R129" s="320"/>
      <c r="S129" s="320"/>
      <c r="T129" s="320"/>
      <c r="U129" s="320"/>
      <c r="Y129" s="320"/>
      <c r="Z129" s="320"/>
      <c r="AA129" s="320"/>
      <c r="AB129" s="320"/>
    </row>
    <row r="130" spans="14:28">
      <c r="N130" s="320"/>
      <c r="O130" s="320"/>
      <c r="P130" s="320"/>
      <c r="Q130" s="320"/>
      <c r="R130" s="320"/>
      <c r="S130" s="320"/>
      <c r="T130" s="320"/>
      <c r="U130" s="320"/>
      <c r="Y130" s="320"/>
      <c r="Z130" s="320"/>
      <c r="AA130" s="320"/>
      <c r="AB130" s="320"/>
    </row>
    <row r="131" spans="14:28">
      <c r="N131" s="320"/>
      <c r="O131" s="320"/>
      <c r="P131" s="320"/>
      <c r="Q131" s="320"/>
      <c r="R131" s="320"/>
      <c r="S131" s="320"/>
      <c r="T131" s="320"/>
      <c r="U131" s="320"/>
      <c r="Y131" s="320"/>
      <c r="Z131" s="320"/>
      <c r="AA131" s="320"/>
      <c r="AB131" s="320"/>
    </row>
    <row r="132" spans="14:28">
      <c r="N132" s="320"/>
      <c r="O132" s="320"/>
      <c r="P132" s="320"/>
      <c r="Q132" s="320"/>
      <c r="R132" s="320"/>
      <c r="S132" s="320"/>
      <c r="T132" s="320"/>
      <c r="U132" s="320"/>
      <c r="Y132" s="320"/>
      <c r="Z132" s="320"/>
      <c r="AA132" s="320"/>
      <c r="AB132" s="320"/>
    </row>
    <row r="133" spans="14:28">
      <c r="N133" s="320"/>
      <c r="O133" s="320"/>
      <c r="P133" s="320"/>
      <c r="Q133" s="320"/>
      <c r="R133" s="320"/>
      <c r="S133" s="320"/>
      <c r="T133" s="320"/>
      <c r="U133" s="320"/>
      <c r="Y133" s="320"/>
      <c r="Z133" s="320"/>
      <c r="AA133" s="320"/>
      <c r="AB133" s="320"/>
    </row>
    <row r="134" spans="14:28">
      <c r="N134" s="320"/>
      <c r="O134" s="320"/>
      <c r="P134" s="320"/>
      <c r="Q134" s="320"/>
      <c r="R134" s="320"/>
      <c r="S134" s="320"/>
      <c r="T134" s="320"/>
      <c r="Y134" s="320"/>
      <c r="Z134" s="320"/>
      <c r="AA134" s="320"/>
    </row>
    <row r="135" spans="14:28">
      <c r="N135" s="320"/>
      <c r="O135" s="320"/>
      <c r="P135" s="320"/>
      <c r="Q135" s="320"/>
      <c r="R135" s="320"/>
      <c r="S135" s="320"/>
      <c r="T135" s="320"/>
      <c r="Y135" s="320"/>
      <c r="Z135" s="320"/>
      <c r="AA135" s="320"/>
    </row>
    <row r="136" spans="14:28">
      <c r="N136" s="320"/>
      <c r="O136" s="320"/>
      <c r="P136" s="320"/>
      <c r="Q136" s="320"/>
      <c r="R136" s="320"/>
      <c r="S136" s="320"/>
      <c r="T136" s="320"/>
      <c r="Y136" s="320"/>
      <c r="Z136" s="320"/>
      <c r="AA136" s="320"/>
    </row>
    <row r="137" spans="14:28">
      <c r="N137" s="320"/>
      <c r="O137" s="320"/>
      <c r="P137" s="320"/>
      <c r="Q137" s="320"/>
      <c r="R137" s="320"/>
      <c r="S137" s="320"/>
      <c r="T137" s="320"/>
      <c r="Y137" s="320"/>
      <c r="Z137" s="320"/>
      <c r="AA137" s="320"/>
    </row>
    <row r="138" spans="14:28">
      <c r="N138" s="320"/>
      <c r="O138" s="320"/>
      <c r="P138" s="320"/>
      <c r="Q138" s="320"/>
      <c r="R138" s="320"/>
      <c r="S138" s="320"/>
      <c r="T138" s="320"/>
      <c r="Y138" s="320"/>
      <c r="Z138" s="320"/>
      <c r="AA138" s="320"/>
    </row>
    <row r="139" spans="14:28">
      <c r="N139" s="320"/>
      <c r="O139" s="320"/>
      <c r="P139" s="320"/>
      <c r="Q139" s="320"/>
      <c r="R139" s="320"/>
      <c r="S139" s="320"/>
      <c r="T139" s="320"/>
      <c r="Y139" s="320"/>
      <c r="Z139" s="320"/>
      <c r="AA139" s="320"/>
    </row>
    <row r="140" spans="14:28">
      <c r="N140" s="320"/>
      <c r="O140" s="320"/>
      <c r="P140" s="320"/>
      <c r="Q140" s="320"/>
      <c r="R140" s="320"/>
      <c r="S140" s="320"/>
      <c r="T140" s="320"/>
      <c r="Y140" s="320"/>
      <c r="Z140" s="320"/>
      <c r="AA140" s="320"/>
    </row>
    <row r="141" spans="14:28">
      <c r="N141" s="320"/>
      <c r="O141" s="320"/>
      <c r="P141" s="320"/>
      <c r="Q141" s="320"/>
      <c r="R141" s="320"/>
      <c r="S141" s="320"/>
      <c r="T141" s="320"/>
      <c r="Y141" s="320"/>
      <c r="Z141" s="320"/>
      <c r="AA141" s="320"/>
    </row>
    <row r="142" spans="14:28">
      <c r="N142" s="320"/>
      <c r="O142" s="320"/>
      <c r="P142" s="320"/>
      <c r="Q142" s="320"/>
      <c r="R142" s="320"/>
      <c r="S142" s="320"/>
      <c r="T142" s="320"/>
      <c r="Y142" s="320"/>
      <c r="Z142" s="320"/>
      <c r="AA142" s="320"/>
    </row>
    <row r="143" spans="14:28">
      <c r="N143" s="320"/>
      <c r="O143" s="320"/>
      <c r="P143" s="320"/>
      <c r="Q143" s="320"/>
      <c r="R143" s="320"/>
      <c r="S143" s="320"/>
      <c r="T143" s="320"/>
      <c r="Y143" s="320"/>
      <c r="Z143" s="320"/>
      <c r="AA143" s="320"/>
    </row>
    <row r="144" spans="14:28">
      <c r="N144" s="320"/>
      <c r="O144" s="320"/>
      <c r="P144" s="320"/>
      <c r="Q144" s="320"/>
      <c r="R144" s="320"/>
      <c r="S144" s="320"/>
      <c r="T144" s="320"/>
      <c r="Y144" s="320"/>
      <c r="Z144" s="320"/>
      <c r="AA144" s="320"/>
    </row>
    <row r="145" spans="14:27">
      <c r="N145" s="320"/>
      <c r="O145" s="320"/>
      <c r="P145" s="320"/>
      <c r="Q145" s="320"/>
      <c r="R145" s="320"/>
      <c r="S145" s="320"/>
      <c r="T145" s="320"/>
      <c r="Y145" s="320"/>
      <c r="Z145" s="320"/>
      <c r="AA145" s="320"/>
    </row>
    <row r="146" spans="14:27">
      <c r="N146" s="320"/>
      <c r="O146" s="320"/>
      <c r="P146" s="320"/>
      <c r="Q146" s="320"/>
      <c r="R146" s="320"/>
      <c r="S146" s="320"/>
      <c r="T146" s="320"/>
      <c r="Y146" s="320"/>
      <c r="Z146" s="320"/>
      <c r="AA146" s="320"/>
    </row>
    <row r="147" spans="14:27">
      <c r="N147" s="320"/>
      <c r="O147" s="320"/>
      <c r="P147" s="320"/>
      <c r="Q147" s="320"/>
      <c r="R147" s="320"/>
      <c r="S147" s="320"/>
      <c r="T147" s="320"/>
      <c r="Y147" s="320"/>
      <c r="Z147" s="320"/>
      <c r="AA147" s="320"/>
    </row>
    <row r="148" spans="14:27">
      <c r="N148" s="320"/>
      <c r="O148" s="320"/>
      <c r="P148" s="320"/>
      <c r="Q148" s="320"/>
      <c r="R148" s="320"/>
      <c r="S148" s="320"/>
      <c r="T148" s="320"/>
      <c r="Y148" s="320"/>
      <c r="Z148" s="320"/>
      <c r="AA148" s="320"/>
    </row>
    <row r="149" spans="14:27">
      <c r="N149" s="320"/>
      <c r="O149" s="320"/>
      <c r="P149" s="320"/>
      <c r="Q149" s="320"/>
      <c r="R149" s="320"/>
      <c r="S149" s="320"/>
      <c r="T149" s="320"/>
      <c r="Y149" s="320"/>
      <c r="Z149" s="320"/>
      <c r="AA149" s="320"/>
    </row>
    <row r="150" spans="14:27">
      <c r="N150" s="320"/>
      <c r="O150" s="320"/>
      <c r="P150" s="320"/>
      <c r="Q150" s="320"/>
      <c r="R150" s="320"/>
      <c r="S150" s="320"/>
      <c r="T150" s="320"/>
      <c r="Y150" s="320"/>
      <c r="Z150" s="320"/>
      <c r="AA150" s="320"/>
    </row>
    <row r="151" spans="14:27">
      <c r="N151" s="320"/>
      <c r="O151" s="320"/>
      <c r="P151" s="320"/>
      <c r="Q151" s="320"/>
      <c r="R151" s="320"/>
      <c r="S151" s="320"/>
      <c r="T151" s="320"/>
      <c r="Y151" s="320"/>
      <c r="Z151" s="320"/>
      <c r="AA151" s="320"/>
    </row>
    <row r="152" spans="14:27">
      <c r="N152" s="320"/>
      <c r="O152" s="320"/>
      <c r="P152" s="320"/>
      <c r="Q152" s="320"/>
      <c r="R152" s="320"/>
      <c r="S152" s="320"/>
      <c r="T152" s="320"/>
      <c r="Y152" s="320"/>
      <c r="Z152" s="320"/>
      <c r="AA152" s="320"/>
    </row>
    <row r="153" spans="14:27">
      <c r="N153" s="320"/>
      <c r="O153" s="320"/>
      <c r="P153" s="320"/>
      <c r="Q153" s="320"/>
      <c r="R153" s="320"/>
      <c r="S153" s="320"/>
      <c r="T153" s="320"/>
      <c r="Y153" s="320"/>
      <c r="Z153" s="320"/>
      <c r="AA153" s="320"/>
    </row>
    <row r="154" spans="14:27">
      <c r="N154" s="320"/>
      <c r="O154" s="320"/>
      <c r="P154" s="320"/>
      <c r="Q154" s="320"/>
      <c r="R154" s="320"/>
      <c r="S154" s="320"/>
      <c r="T154" s="320"/>
      <c r="Y154" s="320"/>
      <c r="Z154" s="320"/>
      <c r="AA154" s="320"/>
    </row>
    <row r="155" spans="14:27">
      <c r="N155" s="320"/>
      <c r="O155" s="320"/>
      <c r="P155" s="320"/>
      <c r="Q155" s="320"/>
      <c r="R155" s="320"/>
      <c r="S155" s="320"/>
      <c r="T155" s="320"/>
      <c r="Y155" s="320"/>
      <c r="Z155" s="320"/>
      <c r="AA155" s="320"/>
    </row>
    <row r="156" spans="14:27">
      <c r="N156" s="320"/>
      <c r="O156" s="320"/>
      <c r="P156" s="320"/>
      <c r="Q156" s="320"/>
      <c r="R156" s="320"/>
      <c r="S156" s="320"/>
      <c r="T156" s="320"/>
      <c r="Y156" s="320"/>
      <c r="Z156" s="320"/>
      <c r="AA156" s="320"/>
    </row>
    <row r="157" spans="14:27">
      <c r="N157" s="320"/>
      <c r="O157" s="320"/>
      <c r="P157" s="320"/>
      <c r="Q157" s="320"/>
      <c r="R157" s="320"/>
      <c r="S157" s="320"/>
      <c r="T157" s="320"/>
      <c r="Y157" s="320"/>
      <c r="Z157" s="320"/>
      <c r="AA157" s="320"/>
    </row>
    <row r="158" spans="14:27">
      <c r="N158" s="320"/>
      <c r="O158" s="320"/>
      <c r="P158" s="320"/>
      <c r="Q158" s="320"/>
      <c r="R158" s="320"/>
      <c r="S158" s="320"/>
      <c r="T158" s="320"/>
      <c r="Y158" s="320"/>
      <c r="Z158" s="320"/>
      <c r="AA158" s="320"/>
    </row>
    <row r="159" spans="14:27">
      <c r="N159" s="320"/>
      <c r="O159" s="320"/>
      <c r="P159" s="320"/>
      <c r="Q159" s="320"/>
      <c r="R159" s="320"/>
      <c r="S159" s="320"/>
      <c r="T159" s="320"/>
      <c r="Y159" s="320"/>
      <c r="Z159" s="320"/>
      <c r="AA159" s="320"/>
    </row>
    <row r="160" spans="14:27">
      <c r="N160" s="320"/>
      <c r="O160" s="320"/>
      <c r="P160" s="320"/>
      <c r="Q160" s="320"/>
      <c r="R160" s="320"/>
      <c r="S160" s="320"/>
      <c r="T160" s="320"/>
      <c r="Y160" s="320"/>
      <c r="Z160" s="320"/>
      <c r="AA160" s="320"/>
    </row>
    <row r="161" spans="14:27">
      <c r="N161" s="320"/>
      <c r="O161" s="320"/>
      <c r="P161" s="320"/>
      <c r="Q161" s="320"/>
      <c r="R161" s="320"/>
      <c r="S161" s="320"/>
      <c r="T161" s="320"/>
      <c r="Y161" s="320"/>
      <c r="Z161" s="320"/>
      <c r="AA161" s="320"/>
    </row>
    <row r="162" spans="14:27">
      <c r="N162" s="320"/>
      <c r="O162" s="320"/>
      <c r="P162" s="320"/>
      <c r="Q162" s="320"/>
      <c r="R162" s="320"/>
      <c r="S162" s="320"/>
      <c r="T162" s="320"/>
      <c r="Y162" s="320"/>
      <c r="Z162" s="320"/>
      <c r="AA162" s="320"/>
    </row>
    <row r="163" spans="14:27">
      <c r="N163" s="320"/>
      <c r="O163" s="320"/>
      <c r="P163" s="320"/>
      <c r="Q163" s="320"/>
      <c r="R163" s="320"/>
      <c r="S163" s="320"/>
      <c r="T163" s="320"/>
      <c r="Y163" s="320"/>
      <c r="Z163" s="320"/>
      <c r="AA163" s="320"/>
    </row>
    <row r="164" spans="14:27">
      <c r="N164" s="320"/>
      <c r="O164" s="320"/>
      <c r="P164" s="320"/>
      <c r="Q164" s="320"/>
      <c r="R164" s="320"/>
      <c r="S164" s="320"/>
      <c r="T164" s="320"/>
      <c r="Y164" s="320"/>
      <c r="Z164" s="320"/>
      <c r="AA164" s="320"/>
    </row>
    <row r="165" spans="14:27">
      <c r="N165" s="320"/>
      <c r="O165" s="320"/>
      <c r="P165" s="320"/>
      <c r="Q165" s="320"/>
      <c r="R165" s="320"/>
      <c r="S165" s="320"/>
      <c r="T165" s="320"/>
      <c r="Y165" s="320"/>
      <c r="Z165" s="320"/>
      <c r="AA165" s="320"/>
    </row>
    <row r="166" spans="14:27">
      <c r="N166" s="320"/>
      <c r="O166" s="320"/>
      <c r="P166" s="320"/>
      <c r="Q166" s="320"/>
      <c r="R166" s="320"/>
      <c r="S166" s="320"/>
      <c r="T166" s="320"/>
      <c r="Y166" s="320"/>
      <c r="Z166" s="320"/>
      <c r="AA166" s="320"/>
    </row>
    <row r="167" spans="14:27">
      <c r="N167" s="320"/>
      <c r="O167" s="320"/>
      <c r="P167" s="320"/>
      <c r="Q167" s="320"/>
      <c r="R167" s="320"/>
      <c r="S167" s="320"/>
      <c r="T167" s="320"/>
      <c r="Y167" s="320"/>
      <c r="Z167" s="320"/>
      <c r="AA167" s="320"/>
    </row>
    <row r="168" spans="14:27">
      <c r="N168" s="320"/>
      <c r="O168" s="320"/>
      <c r="P168" s="320"/>
      <c r="Q168" s="320"/>
      <c r="R168" s="320"/>
      <c r="S168" s="320"/>
      <c r="T168" s="320"/>
      <c r="Y168" s="320"/>
      <c r="Z168" s="320"/>
      <c r="AA168" s="320"/>
    </row>
    <row r="169" spans="14:27">
      <c r="N169" s="320"/>
      <c r="O169" s="320"/>
      <c r="P169" s="320"/>
      <c r="Q169" s="320"/>
      <c r="R169" s="320"/>
      <c r="S169" s="320"/>
      <c r="T169" s="320"/>
      <c r="Y169" s="320"/>
      <c r="Z169" s="320"/>
      <c r="AA169" s="320"/>
    </row>
    <row r="170" spans="14:27">
      <c r="N170" s="320"/>
      <c r="O170" s="320"/>
      <c r="P170" s="320"/>
      <c r="Q170" s="320"/>
      <c r="R170" s="320"/>
      <c r="S170" s="320"/>
      <c r="T170" s="320"/>
      <c r="Y170" s="320"/>
      <c r="Z170" s="320"/>
      <c r="AA170" s="320"/>
    </row>
    <row r="171" spans="14:27">
      <c r="N171" s="320"/>
      <c r="O171" s="320"/>
      <c r="P171" s="320"/>
      <c r="Q171" s="320"/>
      <c r="R171" s="320"/>
      <c r="S171" s="320"/>
      <c r="T171" s="320"/>
      <c r="Y171" s="320"/>
      <c r="Z171" s="320"/>
      <c r="AA171" s="320"/>
    </row>
    <row r="172" spans="14:27">
      <c r="N172" s="320"/>
      <c r="O172" s="320"/>
      <c r="P172" s="320"/>
      <c r="Q172" s="320"/>
      <c r="R172" s="320"/>
      <c r="S172" s="320"/>
      <c r="T172" s="320"/>
      <c r="Y172" s="320"/>
      <c r="Z172" s="320"/>
      <c r="AA172" s="320"/>
    </row>
    <row r="173" spans="14:27">
      <c r="N173" s="320"/>
      <c r="O173" s="320"/>
      <c r="P173" s="320"/>
      <c r="Q173" s="320"/>
      <c r="R173" s="320"/>
      <c r="S173" s="320"/>
      <c r="T173" s="320"/>
      <c r="Y173" s="320"/>
      <c r="Z173" s="320"/>
      <c r="AA173" s="320"/>
    </row>
    <row r="174" spans="14:27">
      <c r="N174" s="320"/>
      <c r="O174" s="320"/>
      <c r="P174" s="320"/>
      <c r="Q174" s="320"/>
      <c r="R174" s="320"/>
      <c r="S174" s="320"/>
      <c r="T174" s="320"/>
      <c r="Y174" s="320"/>
      <c r="Z174" s="320"/>
      <c r="AA174" s="320"/>
    </row>
    <row r="175" spans="14:27">
      <c r="N175" s="320"/>
      <c r="O175" s="320"/>
      <c r="P175" s="320"/>
      <c r="Q175" s="320"/>
      <c r="R175" s="320"/>
      <c r="S175" s="320"/>
      <c r="T175" s="320"/>
      <c r="Y175" s="320"/>
      <c r="Z175" s="320"/>
      <c r="AA175" s="320"/>
    </row>
    <row r="176" spans="14:27">
      <c r="N176" s="320"/>
      <c r="O176" s="320"/>
      <c r="P176" s="320"/>
      <c r="Q176" s="320"/>
      <c r="R176" s="320"/>
      <c r="S176" s="320"/>
      <c r="T176" s="320"/>
      <c r="Y176" s="320"/>
      <c r="Z176" s="320"/>
      <c r="AA176" s="320"/>
    </row>
    <row r="177" spans="14:27">
      <c r="N177" s="320"/>
      <c r="O177" s="320"/>
      <c r="P177" s="320"/>
      <c r="Q177" s="320"/>
      <c r="R177" s="320"/>
      <c r="S177" s="320"/>
      <c r="T177" s="320"/>
      <c r="Y177" s="320"/>
      <c r="Z177" s="320"/>
      <c r="AA177" s="320"/>
    </row>
    <row r="178" spans="14:27">
      <c r="N178" s="320"/>
      <c r="O178" s="320"/>
      <c r="P178" s="320"/>
      <c r="Q178" s="320"/>
      <c r="R178" s="320"/>
      <c r="S178" s="320"/>
      <c r="T178" s="320"/>
      <c r="Y178" s="320"/>
      <c r="Z178" s="320"/>
      <c r="AA178" s="320"/>
    </row>
    <row r="179" spans="14:27">
      <c r="N179" s="320"/>
      <c r="O179" s="320"/>
      <c r="P179" s="320"/>
      <c r="Q179" s="320"/>
      <c r="R179" s="320"/>
      <c r="S179" s="320"/>
      <c r="T179" s="320"/>
      <c r="Y179" s="320"/>
      <c r="Z179" s="320"/>
      <c r="AA179" s="320"/>
    </row>
    <row r="180" spans="14:27">
      <c r="N180" s="320"/>
      <c r="O180" s="320"/>
      <c r="P180" s="320"/>
      <c r="Q180" s="320"/>
      <c r="R180" s="320"/>
      <c r="S180" s="320"/>
      <c r="T180" s="320"/>
      <c r="Y180" s="320"/>
      <c r="Z180" s="320"/>
      <c r="AA180" s="320"/>
    </row>
    <row r="181" spans="14:27">
      <c r="N181" s="320"/>
      <c r="O181" s="320"/>
      <c r="P181" s="320"/>
      <c r="Q181" s="320"/>
      <c r="R181" s="320"/>
      <c r="S181" s="320"/>
      <c r="Y181" s="320"/>
      <c r="Z181" s="320"/>
    </row>
    <row r="182" spans="14:27">
      <c r="N182" s="320"/>
      <c r="O182" s="320"/>
      <c r="P182" s="320"/>
      <c r="Q182" s="320"/>
      <c r="R182" s="320"/>
      <c r="S182" s="320"/>
      <c r="Y182" s="320"/>
      <c r="Z182" s="320"/>
    </row>
    <row r="183" spans="14:27">
      <c r="N183" s="320"/>
      <c r="O183" s="320"/>
      <c r="P183" s="320"/>
      <c r="Q183" s="320"/>
      <c r="R183" s="320"/>
      <c r="S183" s="320"/>
      <c r="Y183" s="320"/>
      <c r="Z183" s="320"/>
    </row>
    <row r="184" spans="14:27">
      <c r="N184" s="320"/>
      <c r="O184" s="320"/>
      <c r="P184" s="320"/>
      <c r="Q184" s="320"/>
      <c r="R184" s="320"/>
      <c r="S184" s="320"/>
      <c r="Y184" s="320"/>
      <c r="Z184" s="320"/>
    </row>
    <row r="185" spans="14:27">
      <c r="N185" s="320"/>
      <c r="O185" s="320"/>
      <c r="P185" s="320"/>
      <c r="Q185" s="320"/>
      <c r="R185" s="320"/>
      <c r="S185" s="320"/>
      <c r="Y185" s="320"/>
      <c r="Z185" s="320"/>
    </row>
    <row r="186" spans="14:27">
      <c r="N186" s="320"/>
      <c r="O186" s="320"/>
      <c r="P186" s="320"/>
      <c r="Q186" s="320"/>
      <c r="R186" s="320"/>
      <c r="S186" s="320"/>
      <c r="Y186" s="320"/>
      <c r="Z186" s="320"/>
    </row>
    <row r="187" spans="14:27">
      <c r="N187" s="320"/>
      <c r="O187" s="320"/>
      <c r="P187" s="320"/>
      <c r="Q187" s="320"/>
      <c r="R187" s="320"/>
      <c r="S187" s="320"/>
      <c r="Y187" s="320"/>
      <c r="Z187" s="320"/>
    </row>
    <row r="188" spans="14:27">
      <c r="N188" s="320"/>
      <c r="O188" s="320"/>
      <c r="P188" s="320"/>
      <c r="Q188" s="320"/>
      <c r="R188" s="320"/>
      <c r="S188" s="320"/>
      <c r="Y188" s="320"/>
      <c r="Z188" s="320"/>
    </row>
    <row r="189" spans="14:27">
      <c r="N189" s="320"/>
      <c r="O189" s="320"/>
      <c r="P189" s="320"/>
      <c r="Q189" s="320"/>
      <c r="R189" s="320"/>
      <c r="S189" s="320"/>
      <c r="Y189" s="320"/>
      <c r="Z189" s="320"/>
    </row>
    <row r="190" spans="14:27">
      <c r="N190" s="320"/>
      <c r="O190" s="320"/>
      <c r="P190" s="320"/>
      <c r="Q190" s="320"/>
      <c r="R190" s="320"/>
      <c r="S190" s="320"/>
      <c r="Y190" s="320"/>
      <c r="Z190" s="320"/>
    </row>
    <row r="191" spans="14:27">
      <c r="N191" s="320"/>
      <c r="O191" s="320"/>
      <c r="P191" s="320"/>
      <c r="Q191" s="320"/>
      <c r="R191" s="320"/>
      <c r="S191" s="320"/>
      <c r="Y191" s="320"/>
      <c r="Z191" s="320"/>
    </row>
    <row r="192" spans="14:27">
      <c r="N192" s="320"/>
      <c r="O192" s="320"/>
      <c r="P192" s="320"/>
      <c r="Q192" s="320"/>
      <c r="R192" s="320"/>
      <c r="S192" s="320"/>
      <c r="Y192" s="320"/>
      <c r="Z192" s="320"/>
    </row>
    <row r="193" spans="14:26">
      <c r="N193" s="320"/>
      <c r="O193" s="320"/>
      <c r="P193" s="320"/>
      <c r="Q193" s="320"/>
      <c r="R193" s="320"/>
      <c r="S193" s="320"/>
      <c r="Y193" s="320"/>
      <c r="Z193" s="320"/>
    </row>
    <row r="194" spans="14:26">
      <c r="N194" s="320"/>
      <c r="O194" s="320"/>
      <c r="P194" s="320"/>
      <c r="Q194" s="320"/>
      <c r="R194" s="320"/>
      <c r="S194" s="320"/>
      <c r="Y194" s="320"/>
      <c r="Z194" s="320"/>
    </row>
    <row r="195" spans="14:26">
      <c r="N195" s="320"/>
      <c r="O195" s="320"/>
      <c r="P195" s="320"/>
      <c r="Q195" s="320"/>
      <c r="R195" s="320"/>
      <c r="S195" s="320"/>
      <c r="Y195" s="320"/>
      <c r="Z195" s="320"/>
    </row>
    <row r="196" spans="14:26">
      <c r="N196" s="320"/>
      <c r="O196" s="320"/>
      <c r="P196" s="320"/>
      <c r="Q196" s="320"/>
      <c r="R196" s="320"/>
      <c r="S196" s="320"/>
      <c r="Y196" s="320"/>
      <c r="Z196" s="320"/>
    </row>
    <row r="197" spans="14:26">
      <c r="N197" s="320"/>
      <c r="O197" s="320"/>
      <c r="P197" s="320"/>
      <c r="Q197" s="320"/>
      <c r="R197" s="320"/>
      <c r="S197" s="320"/>
      <c r="Y197" s="320"/>
      <c r="Z197" s="320"/>
    </row>
    <row r="198" spans="14:26">
      <c r="N198" s="320"/>
      <c r="O198" s="320"/>
      <c r="P198" s="320"/>
      <c r="Q198" s="320"/>
      <c r="R198" s="320"/>
      <c r="S198" s="320"/>
      <c r="Y198" s="320"/>
      <c r="Z198" s="320"/>
    </row>
    <row r="199" spans="14:26">
      <c r="N199" s="320"/>
      <c r="O199" s="320"/>
      <c r="P199" s="320"/>
      <c r="Q199" s="320"/>
      <c r="R199" s="320"/>
      <c r="S199" s="320"/>
      <c r="Y199" s="320"/>
      <c r="Z199" s="320"/>
    </row>
    <row r="200" spans="14:26">
      <c r="N200" s="320"/>
      <c r="O200" s="320"/>
      <c r="P200" s="320"/>
      <c r="Q200" s="320"/>
      <c r="R200" s="320"/>
      <c r="S200" s="320"/>
      <c r="Y200" s="320"/>
      <c r="Z200" s="320"/>
    </row>
    <row r="201" spans="14:26">
      <c r="N201" s="320"/>
      <c r="O201" s="320"/>
      <c r="P201" s="320"/>
      <c r="Q201" s="320"/>
      <c r="R201" s="320"/>
      <c r="S201" s="320"/>
      <c r="Y201" s="320"/>
      <c r="Z201" s="320"/>
    </row>
    <row r="202" spans="14:26">
      <c r="N202" s="320"/>
      <c r="O202" s="320"/>
      <c r="P202" s="320"/>
      <c r="Q202" s="320"/>
      <c r="R202" s="320"/>
      <c r="S202" s="320"/>
      <c r="Y202" s="320"/>
      <c r="Z202" s="320"/>
    </row>
    <row r="203" spans="14:26">
      <c r="N203" s="320"/>
      <c r="O203" s="320"/>
      <c r="P203" s="320"/>
      <c r="Q203" s="320"/>
      <c r="R203" s="320"/>
      <c r="Y203" s="320"/>
    </row>
    <row r="204" spans="14:26">
      <c r="N204" s="320"/>
      <c r="O204" s="320"/>
      <c r="P204" s="320"/>
      <c r="Q204" s="320"/>
      <c r="R204" s="320"/>
      <c r="Y204" s="320"/>
    </row>
    <row r="205" spans="14:26">
      <c r="N205" s="320"/>
      <c r="O205" s="320"/>
      <c r="P205" s="320"/>
      <c r="Q205" s="320"/>
      <c r="R205" s="320"/>
      <c r="Y205" s="320"/>
    </row>
    <row r="206" spans="14:26">
      <c r="N206" s="320"/>
      <c r="O206" s="320"/>
      <c r="P206" s="320"/>
      <c r="Q206" s="320"/>
      <c r="R206" s="320"/>
      <c r="Y206" s="320"/>
    </row>
    <row r="207" spans="14:26">
      <c r="N207" s="320"/>
      <c r="O207" s="320"/>
      <c r="P207" s="320"/>
      <c r="Q207" s="320"/>
      <c r="R207" s="320"/>
      <c r="Y207" s="320"/>
    </row>
    <row r="208" spans="14:26">
      <c r="N208" s="320"/>
      <c r="O208" s="320"/>
      <c r="P208" s="320"/>
      <c r="Q208" s="320"/>
      <c r="R208" s="320"/>
      <c r="Y208" s="320"/>
    </row>
    <row r="209" spans="14:25">
      <c r="N209" s="320"/>
      <c r="O209" s="320"/>
      <c r="P209" s="320"/>
      <c r="Q209" s="320"/>
      <c r="R209" s="320"/>
      <c r="Y209" s="320"/>
    </row>
    <row r="210" spans="14:25">
      <c r="N210" s="320"/>
      <c r="O210" s="320"/>
      <c r="P210" s="320"/>
      <c r="Q210" s="320"/>
      <c r="R210" s="320"/>
      <c r="Y210" s="320"/>
    </row>
    <row r="211" spans="14:25">
      <c r="N211" s="320"/>
      <c r="O211" s="320"/>
      <c r="P211" s="320"/>
      <c r="Q211" s="320"/>
      <c r="R211" s="320"/>
      <c r="Y211" s="320"/>
    </row>
    <row r="212" spans="14:25">
      <c r="N212" s="320"/>
      <c r="O212" s="320"/>
      <c r="P212" s="320"/>
      <c r="Q212" s="320"/>
      <c r="R212" s="320"/>
      <c r="Y212" s="320"/>
    </row>
    <row r="213" spans="14:25">
      <c r="N213" s="320"/>
      <c r="O213" s="320"/>
      <c r="P213" s="320"/>
      <c r="Q213" s="320"/>
      <c r="R213" s="320"/>
      <c r="Y213" s="320"/>
    </row>
    <row r="214" spans="14:25">
      <c r="N214" s="320"/>
      <c r="O214" s="320"/>
      <c r="P214" s="320"/>
      <c r="Q214" s="320"/>
      <c r="R214" s="320"/>
      <c r="Y214" s="320"/>
    </row>
    <row r="215" spans="14:25">
      <c r="N215" s="320"/>
      <c r="O215" s="320"/>
      <c r="P215" s="320"/>
      <c r="Q215" s="320"/>
      <c r="R215" s="320"/>
      <c r="Y215" s="320"/>
    </row>
    <row r="216" spans="14:25">
      <c r="N216" s="320"/>
      <c r="O216" s="320"/>
      <c r="P216" s="320"/>
      <c r="Q216" s="320"/>
      <c r="R216" s="320"/>
      <c r="Y216" s="320"/>
    </row>
    <row r="217" spans="14:25">
      <c r="N217" s="320"/>
      <c r="O217" s="320"/>
      <c r="P217" s="320"/>
      <c r="Q217" s="320"/>
      <c r="R217" s="320"/>
      <c r="Y217" s="320"/>
    </row>
    <row r="218" spans="14:25">
      <c r="N218" s="320"/>
      <c r="O218" s="320"/>
      <c r="P218" s="320"/>
      <c r="Q218" s="320"/>
      <c r="R218" s="320"/>
      <c r="Y218" s="320"/>
    </row>
    <row r="219" spans="14:25">
      <c r="N219" s="320"/>
      <c r="O219" s="320"/>
      <c r="P219" s="320"/>
      <c r="Q219" s="320"/>
      <c r="R219" s="320"/>
      <c r="Y219" s="320"/>
    </row>
    <row r="220" spans="14:25">
      <c r="N220" s="320"/>
      <c r="O220" s="320"/>
      <c r="P220" s="320"/>
      <c r="Q220" s="320"/>
      <c r="R220" s="320"/>
      <c r="Y220" s="320"/>
    </row>
    <row r="221" spans="14:25">
      <c r="N221" s="320"/>
      <c r="O221" s="320"/>
      <c r="P221" s="320"/>
      <c r="Q221" s="320"/>
      <c r="R221" s="320"/>
      <c r="Y221" s="320"/>
    </row>
    <row r="222" spans="14:25">
      <c r="N222" s="320"/>
      <c r="O222" s="320"/>
      <c r="P222" s="320"/>
      <c r="Q222" s="320"/>
      <c r="R222" s="320"/>
      <c r="Y222" s="320"/>
    </row>
    <row r="223" spans="14:25">
      <c r="N223" s="320"/>
      <c r="O223" s="320"/>
      <c r="P223" s="320"/>
      <c r="Q223" s="320"/>
      <c r="R223" s="320"/>
      <c r="Y223" s="320"/>
    </row>
    <row r="224" spans="14:25">
      <c r="N224" s="320"/>
      <c r="O224" s="320"/>
      <c r="P224" s="320"/>
      <c r="Q224" s="320"/>
      <c r="R224" s="320"/>
      <c r="Y224" s="320"/>
    </row>
    <row r="225" spans="14:25">
      <c r="N225" s="320"/>
      <c r="O225" s="320"/>
      <c r="P225" s="320"/>
      <c r="Q225" s="320"/>
      <c r="R225" s="320"/>
      <c r="Y225" s="320"/>
    </row>
    <row r="226" spans="14:25">
      <c r="N226" s="320"/>
      <c r="O226" s="320"/>
      <c r="P226" s="320"/>
      <c r="Q226" s="320"/>
      <c r="R226" s="320"/>
      <c r="Y226" s="320"/>
    </row>
    <row r="227" spans="14:25">
      <c r="N227" s="320"/>
      <c r="O227" s="320"/>
      <c r="P227" s="320"/>
      <c r="Q227" s="320"/>
      <c r="R227" s="320"/>
      <c r="Y227" s="320"/>
    </row>
    <row r="228" spans="14:25">
      <c r="N228" s="320"/>
      <c r="O228" s="320"/>
      <c r="P228" s="320"/>
      <c r="Q228" s="320"/>
      <c r="R228" s="320"/>
      <c r="Y228" s="320"/>
    </row>
    <row r="229" spans="14:25">
      <c r="N229" s="320"/>
      <c r="O229" s="320"/>
      <c r="P229" s="320"/>
      <c r="Q229" s="320"/>
      <c r="R229" s="320"/>
      <c r="Y229" s="320"/>
    </row>
    <row r="230" spans="14:25">
      <c r="N230" s="320"/>
      <c r="O230" s="320"/>
      <c r="P230" s="320"/>
      <c r="Q230" s="320"/>
      <c r="R230" s="320"/>
      <c r="Y230" s="320"/>
    </row>
    <row r="231" spans="14:25">
      <c r="N231" s="320"/>
      <c r="O231" s="320"/>
      <c r="P231" s="320"/>
      <c r="Q231" s="320"/>
      <c r="R231" s="320"/>
      <c r="Y231" s="320"/>
    </row>
    <row r="232" spans="14:25">
      <c r="N232" s="320"/>
      <c r="O232" s="320"/>
      <c r="P232" s="320"/>
      <c r="Q232" s="320"/>
      <c r="R232" s="320"/>
      <c r="Y232" s="320"/>
    </row>
    <row r="233" spans="14:25">
      <c r="N233" s="320"/>
      <c r="O233" s="320"/>
      <c r="P233" s="320"/>
      <c r="Q233" s="320"/>
      <c r="R233" s="320"/>
      <c r="Y233" s="320"/>
    </row>
    <row r="234" spans="14:25">
      <c r="N234" s="320"/>
      <c r="O234" s="320"/>
      <c r="P234" s="320"/>
      <c r="Q234" s="320"/>
      <c r="R234" s="320"/>
      <c r="Y234" s="320"/>
    </row>
    <row r="235" spans="14:25">
      <c r="N235" s="320"/>
      <c r="O235" s="320"/>
      <c r="P235" s="320"/>
      <c r="Q235" s="320"/>
      <c r="R235" s="320"/>
      <c r="Y235" s="320"/>
    </row>
    <row r="236" spans="14:25">
      <c r="N236" s="320"/>
      <c r="O236" s="320"/>
      <c r="P236" s="320"/>
      <c r="Q236" s="320"/>
      <c r="R236" s="320"/>
      <c r="Y236" s="320"/>
    </row>
    <row r="237" spans="14:25">
      <c r="N237" s="320"/>
      <c r="O237" s="320"/>
      <c r="P237" s="320"/>
      <c r="Q237" s="320"/>
      <c r="R237" s="320"/>
      <c r="Y237" s="320"/>
    </row>
    <row r="238" spans="14:25">
      <c r="N238" s="320"/>
      <c r="O238" s="320"/>
      <c r="P238" s="320"/>
      <c r="Q238" s="320"/>
      <c r="R238" s="320"/>
      <c r="Y238" s="320"/>
    </row>
    <row r="239" spans="14:25">
      <c r="N239" s="320"/>
      <c r="O239" s="320"/>
      <c r="P239" s="320"/>
      <c r="Q239" s="320"/>
      <c r="R239" s="320"/>
      <c r="Y239" s="320"/>
    </row>
    <row r="240" spans="14:25">
      <c r="N240" s="320"/>
      <c r="O240" s="320"/>
      <c r="P240" s="320"/>
      <c r="Q240" s="320"/>
      <c r="R240" s="320"/>
      <c r="Y240" s="320"/>
    </row>
    <row r="241" spans="14:25">
      <c r="N241" s="320"/>
      <c r="O241" s="320"/>
      <c r="P241" s="320"/>
      <c r="Q241" s="320"/>
      <c r="R241" s="320"/>
      <c r="Y241" s="320"/>
    </row>
    <row r="242" spans="14:25">
      <c r="N242" s="320"/>
      <c r="O242" s="320"/>
      <c r="P242" s="320"/>
      <c r="Q242" s="320"/>
      <c r="R242" s="320"/>
      <c r="Y242" s="320"/>
    </row>
    <row r="243" spans="14:25">
      <c r="N243" s="320"/>
      <c r="O243" s="320"/>
      <c r="P243" s="320"/>
      <c r="Q243" s="320"/>
      <c r="R243" s="320"/>
      <c r="Y243" s="320"/>
    </row>
    <row r="244" spans="14:25">
      <c r="N244" s="320"/>
      <c r="O244" s="320"/>
      <c r="P244" s="320"/>
      <c r="Q244" s="320"/>
      <c r="R244" s="320"/>
      <c r="Y244" s="320"/>
    </row>
    <row r="245" spans="14:25">
      <c r="N245" s="320"/>
      <c r="O245" s="320"/>
      <c r="P245" s="320"/>
      <c r="Q245" s="320"/>
      <c r="R245" s="320"/>
      <c r="Y245" s="320"/>
    </row>
    <row r="246" spans="14:25">
      <c r="N246" s="320"/>
      <c r="O246" s="320"/>
      <c r="P246" s="320"/>
      <c r="Q246" s="320"/>
      <c r="R246" s="320"/>
      <c r="Y246" s="320"/>
    </row>
    <row r="247" spans="14:25">
      <c r="N247" s="320"/>
      <c r="O247" s="320"/>
      <c r="P247" s="320"/>
      <c r="Q247" s="320"/>
      <c r="R247" s="320"/>
      <c r="Y247" s="320"/>
    </row>
    <row r="248" spans="14:25">
      <c r="N248" s="320"/>
      <c r="O248" s="320"/>
      <c r="P248" s="320"/>
      <c r="Q248" s="320"/>
      <c r="R248" s="320"/>
      <c r="Y248" s="320"/>
    </row>
    <row r="249" spans="14:25">
      <c r="N249" s="320"/>
      <c r="O249" s="320"/>
      <c r="P249" s="320"/>
      <c r="Q249" s="320"/>
      <c r="R249" s="320"/>
      <c r="Y249" s="320"/>
    </row>
    <row r="250" spans="14:25">
      <c r="N250" s="320"/>
      <c r="O250" s="320"/>
      <c r="P250" s="320"/>
      <c r="Q250" s="320"/>
      <c r="R250" s="320"/>
      <c r="Y250" s="320"/>
    </row>
    <row r="251" spans="14:25">
      <c r="N251" s="320"/>
      <c r="O251" s="320"/>
      <c r="P251" s="320"/>
      <c r="Q251" s="320"/>
      <c r="R251" s="320"/>
      <c r="Y251" s="320"/>
    </row>
    <row r="252" spans="14:25">
      <c r="N252" s="320"/>
      <c r="O252" s="320"/>
      <c r="P252" s="320"/>
      <c r="Q252" s="320"/>
      <c r="R252" s="320"/>
      <c r="Y252" s="320"/>
    </row>
    <row r="253" spans="14:25">
      <c r="N253" s="320"/>
      <c r="O253" s="320"/>
      <c r="P253" s="320"/>
      <c r="Q253" s="320"/>
      <c r="R253" s="320"/>
      <c r="Y253" s="320"/>
    </row>
    <row r="254" spans="14:25">
      <c r="N254" s="320"/>
      <c r="O254" s="320"/>
      <c r="P254" s="320"/>
      <c r="Q254" s="320"/>
      <c r="R254" s="320"/>
      <c r="Y254" s="320"/>
    </row>
    <row r="255" spans="14:25">
      <c r="N255" s="320"/>
      <c r="O255" s="320"/>
      <c r="P255" s="320"/>
      <c r="Q255" s="320"/>
      <c r="R255" s="320"/>
      <c r="Y255" s="320"/>
    </row>
    <row r="256" spans="14:25">
      <c r="N256" s="320"/>
      <c r="O256" s="320"/>
      <c r="P256" s="320"/>
      <c r="Q256" s="320"/>
      <c r="R256" s="320"/>
      <c r="Y256" s="320"/>
    </row>
    <row r="257" spans="14:25">
      <c r="N257" s="320"/>
      <c r="O257" s="320"/>
      <c r="P257" s="320"/>
      <c r="Q257" s="320"/>
      <c r="R257" s="320"/>
      <c r="Y257" s="320"/>
    </row>
    <row r="258" spans="14:25">
      <c r="N258" s="320"/>
      <c r="O258" s="320"/>
      <c r="P258" s="320"/>
      <c r="Q258" s="320"/>
      <c r="R258" s="320"/>
      <c r="Y258" s="320"/>
    </row>
    <row r="259" spans="14:25">
      <c r="N259" s="320"/>
      <c r="O259" s="320"/>
      <c r="P259" s="320"/>
      <c r="Q259" s="320"/>
      <c r="R259" s="320"/>
      <c r="Y259" s="320"/>
    </row>
    <row r="260" spans="14:25">
      <c r="N260" s="320"/>
      <c r="O260" s="320"/>
      <c r="P260" s="320"/>
      <c r="Q260" s="320"/>
      <c r="R260" s="320"/>
      <c r="Y260" s="320"/>
    </row>
    <row r="261" spans="14:25">
      <c r="N261" s="320"/>
      <c r="O261" s="320"/>
      <c r="P261" s="320"/>
      <c r="Q261" s="320"/>
      <c r="R261" s="320"/>
      <c r="Y261" s="320"/>
    </row>
    <row r="262" spans="14:25">
      <c r="N262" s="320"/>
      <c r="O262" s="320"/>
      <c r="P262" s="320"/>
      <c r="Q262" s="320"/>
      <c r="R262" s="320"/>
      <c r="Y262" s="320"/>
    </row>
    <row r="263" spans="14:25">
      <c r="N263" s="320"/>
      <c r="O263" s="320"/>
      <c r="P263" s="320"/>
      <c r="Q263" s="320"/>
      <c r="R263" s="320"/>
      <c r="Y263" s="320"/>
    </row>
    <row r="264" spans="14:25">
      <c r="N264" s="320"/>
      <c r="O264" s="320"/>
      <c r="P264" s="320"/>
      <c r="Q264" s="320"/>
      <c r="R264" s="320"/>
      <c r="Y264" s="320"/>
    </row>
    <row r="265" spans="14:25">
      <c r="N265" s="320"/>
      <c r="O265" s="320"/>
      <c r="P265" s="320"/>
      <c r="Q265" s="320"/>
      <c r="R265" s="320"/>
      <c r="Y265" s="320"/>
    </row>
    <row r="266" spans="14:25">
      <c r="N266" s="320"/>
      <c r="O266" s="320"/>
      <c r="P266" s="320"/>
      <c r="Q266" s="320"/>
      <c r="R266" s="320"/>
      <c r="Y266" s="320"/>
    </row>
    <row r="267" spans="14:25">
      <c r="N267" s="320"/>
      <c r="O267" s="320"/>
      <c r="P267" s="320"/>
      <c r="Q267" s="320"/>
      <c r="R267" s="320"/>
      <c r="Y267" s="320"/>
    </row>
    <row r="268" spans="14:25">
      <c r="N268" s="320"/>
      <c r="O268" s="320"/>
      <c r="P268" s="320"/>
      <c r="Q268" s="320"/>
      <c r="R268" s="320"/>
      <c r="Y268" s="320"/>
    </row>
    <row r="269" spans="14:25">
      <c r="N269" s="320"/>
      <c r="O269" s="320"/>
      <c r="P269" s="320"/>
      <c r="Q269" s="320"/>
      <c r="R269" s="320"/>
      <c r="Y269" s="320"/>
    </row>
    <row r="270" spans="14:25">
      <c r="N270" s="320"/>
      <c r="O270" s="320"/>
      <c r="P270" s="320"/>
      <c r="Q270" s="320"/>
      <c r="R270" s="320"/>
      <c r="Y270" s="320"/>
    </row>
    <row r="271" spans="14:25">
      <c r="N271" s="320"/>
      <c r="O271" s="320"/>
      <c r="P271" s="320"/>
      <c r="Q271" s="320"/>
      <c r="R271" s="320"/>
      <c r="Y271" s="320"/>
    </row>
    <row r="272" spans="14:25">
      <c r="N272" s="320"/>
      <c r="O272" s="320"/>
      <c r="P272" s="320"/>
      <c r="Q272" s="320"/>
      <c r="R272" s="320"/>
      <c r="Y272" s="320"/>
    </row>
    <row r="273" spans="14:25">
      <c r="N273" s="320"/>
      <c r="O273" s="320"/>
      <c r="P273" s="320"/>
      <c r="Q273" s="320"/>
      <c r="R273" s="320"/>
      <c r="Y273" s="320"/>
    </row>
    <row r="274" spans="14:25">
      <c r="N274" s="320"/>
      <c r="O274" s="320"/>
      <c r="P274" s="320"/>
      <c r="Q274" s="320"/>
      <c r="R274" s="320"/>
      <c r="Y274" s="320"/>
    </row>
    <row r="275" spans="14:25">
      <c r="N275" s="320"/>
      <c r="O275" s="320"/>
      <c r="P275" s="320"/>
      <c r="Q275" s="320"/>
      <c r="R275" s="320"/>
      <c r="Y275" s="320"/>
    </row>
    <row r="276" spans="14:25">
      <c r="N276" s="320"/>
      <c r="O276" s="320"/>
      <c r="P276" s="320"/>
      <c r="Q276" s="320"/>
      <c r="R276" s="320"/>
      <c r="Y276" s="320"/>
    </row>
    <row r="277" spans="14:25">
      <c r="N277" s="320"/>
      <c r="O277" s="320"/>
      <c r="P277" s="320"/>
      <c r="Q277" s="320"/>
      <c r="R277" s="320"/>
      <c r="Y277" s="320"/>
    </row>
    <row r="278" spans="14:25">
      <c r="N278" s="320"/>
      <c r="O278" s="320"/>
      <c r="P278" s="320"/>
      <c r="Q278" s="320"/>
      <c r="R278" s="320"/>
      <c r="Y278" s="320"/>
    </row>
    <row r="279" spans="14:25">
      <c r="N279" s="320"/>
      <c r="O279" s="320"/>
      <c r="P279" s="320"/>
      <c r="Q279" s="320"/>
      <c r="R279" s="320"/>
      <c r="Y279" s="320"/>
    </row>
    <row r="280" spans="14:25">
      <c r="N280" s="320"/>
      <c r="O280" s="320"/>
      <c r="P280" s="320"/>
      <c r="Q280" s="320"/>
      <c r="R280" s="320"/>
      <c r="Y280" s="320"/>
    </row>
    <row r="281" spans="14:25">
      <c r="N281" s="320"/>
      <c r="O281" s="320"/>
      <c r="P281" s="320"/>
      <c r="Q281" s="320"/>
      <c r="R281" s="320"/>
      <c r="Y281" s="320"/>
    </row>
    <row r="282" spans="14:25">
      <c r="N282" s="320"/>
      <c r="O282" s="320"/>
      <c r="P282" s="320"/>
      <c r="Q282" s="320"/>
      <c r="R282" s="320"/>
      <c r="Y282" s="320"/>
    </row>
    <row r="283" spans="14:25">
      <c r="N283" s="320"/>
      <c r="O283" s="320"/>
      <c r="P283" s="320"/>
      <c r="Q283" s="320"/>
      <c r="R283" s="320"/>
      <c r="Y283" s="320"/>
    </row>
    <row r="284" spans="14:25">
      <c r="N284" s="320"/>
      <c r="O284" s="320"/>
      <c r="P284" s="320"/>
      <c r="Q284" s="320"/>
      <c r="R284" s="320"/>
      <c r="Y284" s="320"/>
    </row>
    <row r="285" spans="14:25">
      <c r="N285" s="320"/>
      <c r="O285" s="320"/>
      <c r="P285" s="320"/>
      <c r="Q285" s="320"/>
      <c r="R285" s="320"/>
      <c r="Y285" s="320"/>
    </row>
    <row r="286" spans="14:25">
      <c r="N286" s="320"/>
      <c r="O286" s="320"/>
      <c r="P286" s="320"/>
      <c r="Q286" s="320"/>
      <c r="R286" s="320"/>
      <c r="Y286" s="320"/>
    </row>
    <row r="287" spans="14:25">
      <c r="N287" s="320"/>
      <c r="O287" s="320"/>
      <c r="P287" s="320"/>
      <c r="Q287" s="320"/>
      <c r="R287" s="320"/>
      <c r="Y287" s="320"/>
    </row>
    <row r="288" spans="14:25">
      <c r="N288" s="320"/>
      <c r="O288" s="320"/>
      <c r="P288" s="320"/>
      <c r="Q288" s="320"/>
      <c r="R288" s="320"/>
      <c r="Y288" s="320"/>
    </row>
    <row r="289" spans="14:25">
      <c r="N289" s="320"/>
      <c r="O289" s="320"/>
      <c r="P289" s="320"/>
      <c r="Q289" s="320"/>
      <c r="R289" s="320"/>
      <c r="Y289" s="320"/>
    </row>
    <row r="290" spans="14:25">
      <c r="N290" s="320"/>
      <c r="O290" s="320"/>
      <c r="P290" s="320"/>
      <c r="Q290" s="320"/>
      <c r="R290" s="320"/>
      <c r="Y290" s="320"/>
    </row>
    <row r="291" spans="14:25">
      <c r="N291" s="320"/>
      <c r="O291" s="320"/>
      <c r="P291" s="320"/>
      <c r="Q291" s="320"/>
      <c r="R291" s="320"/>
      <c r="Y291" s="320"/>
    </row>
    <row r="292" spans="14:25">
      <c r="N292" s="320"/>
      <c r="O292" s="320"/>
      <c r="P292" s="320"/>
      <c r="Q292" s="320"/>
      <c r="R292" s="320"/>
      <c r="Y292" s="320"/>
    </row>
    <row r="293" spans="14:25">
      <c r="N293" s="320"/>
      <c r="O293" s="320"/>
      <c r="P293" s="320"/>
      <c r="Q293" s="320"/>
      <c r="R293" s="320"/>
      <c r="Y293" s="320"/>
    </row>
    <row r="294" spans="14:25">
      <c r="N294" s="320"/>
      <c r="O294" s="320"/>
      <c r="P294" s="320"/>
      <c r="Q294" s="320"/>
      <c r="R294" s="320"/>
      <c r="Y294" s="320"/>
    </row>
    <row r="295" spans="14:25">
      <c r="N295" s="320"/>
      <c r="O295" s="320"/>
      <c r="P295" s="320"/>
      <c r="Q295" s="320"/>
      <c r="R295" s="320"/>
      <c r="Y295" s="320"/>
    </row>
    <row r="296" spans="14:25">
      <c r="N296" s="320"/>
      <c r="O296" s="320"/>
      <c r="P296" s="320"/>
      <c r="Q296" s="320"/>
      <c r="R296" s="320"/>
      <c r="Y296" s="320"/>
    </row>
    <row r="297" spans="14:25">
      <c r="N297" s="320"/>
      <c r="O297" s="320"/>
      <c r="P297" s="320"/>
      <c r="Q297" s="320"/>
      <c r="R297" s="320"/>
      <c r="Y297" s="320"/>
    </row>
    <row r="298" spans="14:25">
      <c r="N298" s="320"/>
      <c r="O298" s="320"/>
      <c r="P298" s="320"/>
      <c r="Q298" s="320"/>
      <c r="R298" s="320"/>
      <c r="Y298" s="320"/>
    </row>
    <row r="299" spans="14:25">
      <c r="N299" s="320"/>
      <c r="O299" s="320"/>
      <c r="P299" s="320"/>
      <c r="Q299" s="320"/>
      <c r="R299" s="320"/>
      <c r="Y299" s="320"/>
    </row>
    <row r="300" spans="14:25">
      <c r="N300" s="320"/>
      <c r="O300" s="320"/>
      <c r="P300" s="320"/>
      <c r="Q300" s="320"/>
      <c r="R300" s="320"/>
      <c r="Y300" s="320"/>
    </row>
    <row r="301" spans="14:25">
      <c r="N301" s="320"/>
      <c r="O301" s="320"/>
      <c r="P301" s="320"/>
      <c r="Q301" s="320"/>
      <c r="R301" s="320"/>
      <c r="Y301" s="320"/>
    </row>
    <row r="302" spans="14:25">
      <c r="N302" s="320"/>
      <c r="O302" s="320"/>
      <c r="P302" s="320"/>
      <c r="Q302" s="320"/>
      <c r="R302" s="320"/>
      <c r="Y302" s="320"/>
    </row>
    <row r="303" spans="14:25">
      <c r="N303" s="320"/>
      <c r="O303" s="320"/>
      <c r="P303" s="320"/>
      <c r="Q303" s="320"/>
      <c r="R303" s="320"/>
      <c r="Y303" s="320"/>
    </row>
    <row r="304" spans="14:25">
      <c r="N304" s="320"/>
      <c r="O304" s="320"/>
      <c r="P304" s="320"/>
      <c r="Q304" s="320"/>
      <c r="R304" s="320"/>
      <c r="Y304" s="320"/>
    </row>
    <row r="305" spans="14:25">
      <c r="N305" s="320"/>
      <c r="O305" s="320"/>
      <c r="P305" s="320"/>
      <c r="Q305" s="320"/>
      <c r="R305" s="320"/>
      <c r="Y305" s="320"/>
    </row>
    <row r="306" spans="14:25">
      <c r="N306" s="320"/>
      <c r="O306" s="320"/>
      <c r="P306" s="320"/>
      <c r="Q306" s="320"/>
      <c r="R306" s="320"/>
      <c r="Y306" s="320"/>
    </row>
    <row r="307" spans="14:25">
      <c r="N307" s="320"/>
      <c r="O307" s="320"/>
      <c r="P307" s="320"/>
      <c r="Q307" s="320"/>
    </row>
    <row r="308" spans="14:25">
      <c r="N308" s="320"/>
      <c r="O308" s="320"/>
      <c r="P308" s="320"/>
      <c r="Q308" s="320"/>
    </row>
    <row r="309" spans="14:25">
      <c r="N309" s="320"/>
      <c r="O309" s="320"/>
      <c r="P309" s="320"/>
      <c r="Q309" s="320"/>
    </row>
    <row r="310" spans="14:25">
      <c r="N310" s="320"/>
      <c r="O310" s="320"/>
      <c r="P310" s="320"/>
      <c r="Q310" s="320"/>
    </row>
    <row r="311" spans="14:25">
      <c r="N311" s="320"/>
      <c r="O311" s="320"/>
      <c r="P311" s="320"/>
      <c r="Q311" s="320"/>
    </row>
    <row r="312" spans="14:25">
      <c r="N312" s="320"/>
      <c r="O312" s="320"/>
      <c r="P312" s="320"/>
      <c r="Q312" s="320"/>
    </row>
    <row r="313" spans="14:25">
      <c r="N313" s="320"/>
      <c r="O313" s="320"/>
      <c r="P313" s="320"/>
      <c r="Q313" s="320"/>
    </row>
    <row r="314" spans="14:25">
      <c r="N314" s="320"/>
      <c r="O314" s="320"/>
      <c r="P314" s="320"/>
      <c r="Q314" s="320"/>
    </row>
    <row r="315" spans="14:25">
      <c r="N315" s="320"/>
      <c r="O315" s="320"/>
      <c r="P315" s="320"/>
      <c r="Q315" s="320"/>
    </row>
    <row r="316" spans="14:25">
      <c r="N316" s="320"/>
      <c r="O316" s="320"/>
      <c r="P316" s="320"/>
      <c r="Q316" s="320"/>
    </row>
    <row r="317" spans="14:25">
      <c r="N317" s="320"/>
      <c r="O317" s="320"/>
      <c r="P317" s="320"/>
      <c r="Q317" s="320"/>
    </row>
    <row r="318" spans="14:25">
      <c r="N318" s="320"/>
      <c r="O318" s="320"/>
      <c r="P318" s="320"/>
      <c r="Q318" s="320"/>
    </row>
    <row r="319" spans="14:25">
      <c r="N319" s="320"/>
      <c r="O319" s="320"/>
      <c r="P319" s="320"/>
      <c r="Q319" s="320"/>
    </row>
    <row r="320" spans="14:25">
      <c r="N320" s="320"/>
      <c r="O320" s="320"/>
      <c r="P320" s="320"/>
      <c r="Q320" s="320"/>
    </row>
    <row r="321" spans="14:17">
      <c r="N321" s="320"/>
      <c r="O321" s="320"/>
      <c r="P321" s="320"/>
      <c r="Q321" s="320"/>
    </row>
    <row r="322" spans="14:17">
      <c r="N322" s="320"/>
      <c r="O322" s="320"/>
      <c r="P322" s="320"/>
      <c r="Q322" s="320"/>
    </row>
    <row r="323" spans="14:17">
      <c r="N323" s="320"/>
      <c r="O323" s="320"/>
      <c r="P323" s="320"/>
      <c r="Q323" s="320"/>
    </row>
    <row r="324" spans="14:17">
      <c r="N324" s="320"/>
      <c r="O324" s="320"/>
      <c r="P324" s="320"/>
      <c r="Q324" s="320"/>
    </row>
    <row r="325" spans="14:17">
      <c r="N325" s="320"/>
      <c r="O325" s="320"/>
      <c r="P325" s="320"/>
      <c r="Q325" s="320"/>
    </row>
    <row r="326" spans="14:17">
      <c r="N326" s="320"/>
      <c r="O326" s="320"/>
      <c r="P326" s="320"/>
      <c r="Q326" s="320"/>
    </row>
    <row r="327" spans="14:17">
      <c r="N327" s="320"/>
      <c r="O327" s="320"/>
      <c r="P327" s="320"/>
      <c r="Q327" s="320"/>
    </row>
    <row r="328" spans="14:17">
      <c r="N328" s="320"/>
      <c r="O328" s="320"/>
      <c r="P328" s="320"/>
      <c r="Q328" s="320"/>
    </row>
    <row r="329" spans="14:17">
      <c r="N329" s="320"/>
      <c r="O329" s="320"/>
      <c r="P329" s="320"/>
      <c r="Q329" s="320"/>
    </row>
    <row r="330" spans="14:17">
      <c r="N330" s="320"/>
      <c r="O330" s="320"/>
      <c r="P330" s="320"/>
      <c r="Q330" s="320"/>
    </row>
    <row r="331" spans="14:17">
      <c r="N331" s="320"/>
      <c r="O331" s="320"/>
      <c r="P331" s="320"/>
      <c r="Q331" s="320"/>
    </row>
    <row r="332" spans="14:17">
      <c r="N332" s="320"/>
      <c r="O332" s="320"/>
      <c r="P332" s="320"/>
      <c r="Q332" s="320"/>
    </row>
    <row r="333" spans="14:17">
      <c r="N333" s="320"/>
      <c r="O333" s="320"/>
      <c r="P333" s="320"/>
      <c r="Q333" s="320"/>
    </row>
    <row r="334" spans="14:17">
      <c r="N334" s="320"/>
      <c r="O334" s="320"/>
      <c r="P334" s="320"/>
      <c r="Q334" s="320"/>
    </row>
    <row r="335" spans="14:17">
      <c r="N335" s="320"/>
      <c r="O335" s="320"/>
      <c r="P335" s="320"/>
      <c r="Q335" s="320"/>
    </row>
    <row r="336" spans="14:17">
      <c r="N336" s="320"/>
      <c r="O336" s="320"/>
      <c r="P336" s="320"/>
      <c r="Q336" s="320"/>
    </row>
    <row r="337" spans="14:17">
      <c r="N337" s="320"/>
      <c r="O337" s="320"/>
      <c r="P337" s="320"/>
      <c r="Q337" s="320"/>
    </row>
    <row r="338" spans="14:17">
      <c r="N338" s="320"/>
      <c r="O338" s="320"/>
      <c r="P338" s="320"/>
      <c r="Q338" s="320"/>
    </row>
    <row r="339" spans="14:17">
      <c r="N339" s="320"/>
      <c r="O339" s="320"/>
      <c r="P339" s="320"/>
      <c r="Q339" s="320"/>
    </row>
    <row r="340" spans="14:17">
      <c r="N340" s="320"/>
      <c r="O340" s="320"/>
      <c r="P340" s="320"/>
      <c r="Q340" s="320"/>
    </row>
    <row r="341" spans="14:17">
      <c r="N341" s="320"/>
      <c r="O341" s="320"/>
      <c r="P341" s="320"/>
      <c r="Q341" s="320"/>
    </row>
    <row r="342" spans="14:17">
      <c r="N342" s="320"/>
      <c r="O342" s="320"/>
      <c r="P342" s="320"/>
      <c r="Q342" s="320"/>
    </row>
    <row r="343" spans="14:17">
      <c r="N343" s="320"/>
      <c r="O343" s="320"/>
      <c r="P343" s="320"/>
      <c r="Q343" s="320"/>
    </row>
    <row r="344" spans="14:17">
      <c r="N344" s="320"/>
      <c r="O344" s="320"/>
      <c r="P344" s="320"/>
      <c r="Q344" s="320"/>
    </row>
    <row r="345" spans="14:17">
      <c r="N345" s="320"/>
      <c r="O345" s="320"/>
      <c r="P345" s="320"/>
      <c r="Q345" s="320"/>
    </row>
    <row r="346" spans="14:17">
      <c r="N346" s="320"/>
      <c r="O346" s="320"/>
      <c r="P346" s="320"/>
      <c r="Q346" s="320"/>
    </row>
    <row r="347" spans="14:17">
      <c r="N347" s="320"/>
      <c r="O347" s="320"/>
      <c r="P347" s="320"/>
      <c r="Q347" s="320"/>
    </row>
    <row r="348" spans="14:17">
      <c r="N348" s="320"/>
      <c r="O348" s="320"/>
      <c r="P348" s="320"/>
      <c r="Q348" s="320"/>
    </row>
    <row r="349" spans="14:17">
      <c r="N349" s="320"/>
      <c r="O349" s="320"/>
      <c r="P349" s="320"/>
      <c r="Q349" s="320"/>
    </row>
    <row r="350" spans="14:17">
      <c r="N350" s="320"/>
      <c r="O350" s="320"/>
      <c r="P350" s="320"/>
      <c r="Q350" s="320"/>
    </row>
    <row r="351" spans="14:17">
      <c r="N351" s="320"/>
      <c r="O351" s="320"/>
      <c r="P351" s="320"/>
      <c r="Q351" s="320"/>
    </row>
    <row r="352" spans="14:17">
      <c r="N352" s="320"/>
      <c r="O352" s="320"/>
      <c r="P352" s="320"/>
      <c r="Q352" s="320"/>
    </row>
    <row r="353" spans="14:17">
      <c r="N353" s="320"/>
      <c r="O353" s="320"/>
      <c r="P353" s="320"/>
      <c r="Q353" s="320"/>
    </row>
    <row r="354" spans="14:17">
      <c r="N354" s="320"/>
      <c r="O354" s="320"/>
      <c r="P354" s="320"/>
      <c r="Q354" s="320"/>
    </row>
    <row r="355" spans="14:17">
      <c r="N355" s="320"/>
      <c r="O355" s="320"/>
      <c r="P355" s="320"/>
      <c r="Q355" s="320"/>
    </row>
    <row r="356" spans="14:17">
      <c r="N356" s="320"/>
      <c r="O356" s="320"/>
      <c r="P356" s="320"/>
      <c r="Q356" s="320"/>
    </row>
    <row r="357" spans="14:17">
      <c r="N357" s="320"/>
      <c r="O357" s="320"/>
      <c r="P357" s="320"/>
      <c r="Q357" s="320"/>
    </row>
    <row r="358" spans="14:17">
      <c r="N358" s="320"/>
      <c r="O358" s="320"/>
      <c r="P358" s="320"/>
      <c r="Q358" s="320"/>
    </row>
    <row r="359" spans="14:17">
      <c r="N359" s="320"/>
      <c r="O359" s="320"/>
      <c r="P359" s="320"/>
      <c r="Q359" s="320"/>
    </row>
    <row r="360" spans="14:17">
      <c r="N360" s="320"/>
      <c r="O360" s="320"/>
      <c r="P360" s="320"/>
      <c r="Q360" s="320"/>
    </row>
    <row r="361" spans="14:17">
      <c r="N361" s="320"/>
      <c r="O361" s="320"/>
      <c r="P361" s="320"/>
      <c r="Q361" s="320"/>
    </row>
    <row r="362" spans="14:17">
      <c r="N362" s="320"/>
      <c r="O362" s="320"/>
      <c r="P362" s="320"/>
      <c r="Q362" s="320"/>
    </row>
    <row r="363" spans="14:17">
      <c r="N363" s="320"/>
      <c r="O363" s="320"/>
      <c r="P363" s="320"/>
      <c r="Q363" s="320"/>
    </row>
    <row r="364" spans="14:17">
      <c r="N364" s="320"/>
      <c r="O364" s="320"/>
      <c r="P364" s="320"/>
      <c r="Q364" s="320"/>
    </row>
    <row r="365" spans="14:17">
      <c r="N365" s="320"/>
      <c r="O365" s="320"/>
      <c r="P365" s="320"/>
      <c r="Q365" s="320"/>
    </row>
    <row r="366" spans="14:17">
      <c r="N366" s="320"/>
      <c r="O366" s="320"/>
      <c r="P366" s="320"/>
      <c r="Q366" s="320"/>
    </row>
    <row r="367" spans="14:17">
      <c r="N367" s="320"/>
      <c r="O367" s="320"/>
      <c r="P367" s="320"/>
      <c r="Q367" s="320"/>
    </row>
    <row r="368" spans="14:17">
      <c r="N368" s="320"/>
      <c r="O368" s="320"/>
      <c r="P368" s="320"/>
      <c r="Q368" s="320"/>
    </row>
    <row r="369" spans="14:17">
      <c r="N369" s="320"/>
      <c r="O369" s="320"/>
      <c r="P369" s="320"/>
      <c r="Q369" s="320"/>
    </row>
    <row r="370" spans="14:17">
      <c r="N370" s="320"/>
      <c r="O370" s="320"/>
      <c r="P370" s="320"/>
      <c r="Q370" s="320"/>
    </row>
    <row r="371" spans="14:17">
      <c r="N371" s="320"/>
      <c r="O371" s="320"/>
      <c r="P371" s="320"/>
      <c r="Q371" s="320"/>
    </row>
    <row r="372" spans="14:17">
      <c r="N372" s="320"/>
      <c r="O372" s="320"/>
      <c r="P372" s="320"/>
      <c r="Q372" s="320"/>
    </row>
    <row r="373" spans="14:17">
      <c r="N373" s="320"/>
      <c r="O373" s="320"/>
      <c r="P373" s="320"/>
      <c r="Q373" s="320"/>
    </row>
    <row r="374" spans="14:17">
      <c r="N374" s="320"/>
      <c r="O374" s="320"/>
      <c r="P374" s="320"/>
      <c r="Q374" s="320"/>
    </row>
    <row r="375" spans="14:17">
      <c r="N375" s="320"/>
      <c r="O375" s="320"/>
      <c r="P375" s="320"/>
      <c r="Q375" s="320"/>
    </row>
    <row r="376" spans="14:17">
      <c r="N376" s="320"/>
      <c r="O376" s="320"/>
      <c r="P376" s="320"/>
      <c r="Q376" s="320"/>
    </row>
    <row r="377" spans="14:17">
      <c r="N377" s="320"/>
      <c r="O377" s="320"/>
      <c r="P377" s="320"/>
    </row>
    <row r="378" spans="14:17">
      <c r="N378" s="320"/>
      <c r="O378" s="320"/>
      <c r="P378" s="320"/>
    </row>
    <row r="379" spans="14:17">
      <c r="N379" s="320"/>
      <c r="O379" s="320"/>
      <c r="P379" s="320"/>
    </row>
    <row r="380" spans="14:17">
      <c r="N380" s="320"/>
      <c r="O380" s="320"/>
      <c r="P380" s="320"/>
    </row>
    <row r="381" spans="14:17">
      <c r="N381" s="320"/>
      <c r="O381" s="320"/>
      <c r="P381" s="320"/>
    </row>
    <row r="382" spans="14:17">
      <c r="N382" s="320"/>
      <c r="O382" s="320"/>
      <c r="P382" s="320"/>
    </row>
    <row r="383" spans="14:17">
      <c r="N383" s="320"/>
      <c r="O383" s="320"/>
      <c r="P383" s="320"/>
    </row>
    <row r="384" spans="14:17">
      <c r="N384" s="320"/>
      <c r="O384" s="320"/>
      <c r="P384" s="320"/>
    </row>
    <row r="385" spans="14:16">
      <c r="N385" s="320"/>
      <c r="O385" s="320"/>
      <c r="P385" s="320"/>
    </row>
    <row r="386" spans="14:16">
      <c r="N386" s="320"/>
      <c r="O386" s="320"/>
      <c r="P386" s="320"/>
    </row>
    <row r="387" spans="14:16">
      <c r="N387" s="320"/>
      <c r="O387" s="320"/>
      <c r="P387" s="320"/>
    </row>
    <row r="388" spans="14:16">
      <c r="N388" s="320"/>
      <c r="O388" s="320"/>
      <c r="P388" s="320"/>
    </row>
    <row r="389" spans="14:16">
      <c r="N389" s="320"/>
      <c r="O389" s="320"/>
    </row>
    <row r="390" spans="14:16">
      <c r="N390" s="320"/>
      <c r="O390" s="320"/>
    </row>
    <row r="391" spans="14:16">
      <c r="N391" s="320"/>
      <c r="O391" s="320"/>
    </row>
    <row r="392" spans="14:16">
      <c r="N392" s="320"/>
      <c r="O392" s="320"/>
    </row>
    <row r="393" spans="14:16">
      <c r="N393" s="320"/>
      <c r="O393" s="320"/>
    </row>
    <row r="394" spans="14:16">
      <c r="N394" s="320"/>
      <c r="O394" s="320"/>
    </row>
    <row r="395" spans="14:16">
      <c r="N395" s="320"/>
      <c r="O395" s="320"/>
    </row>
    <row r="396" spans="14:16">
      <c r="N396" s="320"/>
      <c r="O396" s="320"/>
    </row>
    <row r="397" spans="14:16">
      <c r="N397" s="320"/>
      <c r="O397" s="320"/>
    </row>
    <row r="398" spans="14:16">
      <c r="N398" s="320"/>
      <c r="O398" s="320"/>
    </row>
    <row r="399" spans="14:16">
      <c r="N399" s="320"/>
      <c r="O399" s="320"/>
    </row>
    <row r="400" spans="14:16">
      <c r="N400" s="320"/>
      <c r="O400" s="320"/>
    </row>
    <row r="401" spans="14:15">
      <c r="N401" s="320"/>
      <c r="O401" s="320"/>
    </row>
    <row r="402" spans="14:15">
      <c r="N402" s="320"/>
      <c r="O402" s="320"/>
    </row>
    <row r="403" spans="14:15">
      <c r="N403" s="320"/>
      <c r="O403" s="320"/>
    </row>
    <row r="404" spans="14:15">
      <c r="N404" s="320"/>
      <c r="O404" s="320"/>
    </row>
    <row r="405" spans="14:15">
      <c r="N405" s="320"/>
      <c r="O405" s="320"/>
    </row>
    <row r="406" spans="14:15">
      <c r="N406" s="320"/>
      <c r="O406" s="320"/>
    </row>
    <row r="407" spans="14:15">
      <c r="N407" s="320"/>
      <c r="O407" s="320"/>
    </row>
    <row r="408" spans="14:15">
      <c r="N408" s="320"/>
      <c r="O408" s="320"/>
    </row>
    <row r="409" spans="14:15">
      <c r="N409" s="320"/>
      <c r="O409" s="320"/>
    </row>
    <row r="410" spans="14:15">
      <c r="N410" s="320"/>
      <c r="O410" s="320"/>
    </row>
    <row r="411" spans="14:15">
      <c r="N411" s="320"/>
      <c r="O411" s="320"/>
    </row>
    <row r="412" spans="14:15">
      <c r="N412" s="320"/>
      <c r="O412" s="320"/>
    </row>
    <row r="413" spans="14:15">
      <c r="N413" s="320"/>
      <c r="O413" s="320"/>
    </row>
    <row r="414" spans="14:15">
      <c r="N414" s="320"/>
      <c r="O414" s="320"/>
    </row>
    <row r="415" spans="14:15">
      <c r="N415" s="320"/>
      <c r="O415" s="320"/>
    </row>
    <row r="416" spans="14:15">
      <c r="N416" s="320"/>
      <c r="O416" s="320"/>
    </row>
    <row r="417" spans="14:15">
      <c r="N417" s="320"/>
      <c r="O417" s="320"/>
    </row>
    <row r="418" spans="14:15">
      <c r="N418" s="320"/>
      <c r="O418" s="320"/>
    </row>
    <row r="419" spans="14:15">
      <c r="N419" s="320"/>
      <c r="O419" s="320"/>
    </row>
    <row r="420" spans="14:15">
      <c r="N420" s="320"/>
      <c r="O420" s="320"/>
    </row>
    <row r="421" spans="14:15">
      <c r="N421" s="320"/>
      <c r="O421" s="320"/>
    </row>
    <row r="422" spans="14:15">
      <c r="N422" s="320"/>
      <c r="O422" s="320"/>
    </row>
    <row r="423" spans="14:15">
      <c r="N423" s="320"/>
      <c r="O423" s="320"/>
    </row>
    <row r="424" spans="14:15">
      <c r="N424" s="320"/>
      <c r="O424" s="320"/>
    </row>
    <row r="425" spans="14:15">
      <c r="N425" s="320"/>
      <c r="O425" s="320"/>
    </row>
    <row r="426" spans="14:15">
      <c r="N426" s="320"/>
      <c r="O426" s="320"/>
    </row>
    <row r="427" spans="14:15">
      <c r="N427" s="320"/>
      <c r="O427" s="320"/>
    </row>
    <row r="428" spans="14:15">
      <c r="N428" s="320"/>
      <c r="O428" s="320"/>
    </row>
    <row r="429" spans="14:15">
      <c r="N429" s="320"/>
      <c r="O429" s="320"/>
    </row>
    <row r="430" spans="14:15">
      <c r="N430" s="320"/>
      <c r="O430" s="320"/>
    </row>
    <row r="431" spans="14:15">
      <c r="N431" s="320"/>
      <c r="O431" s="320"/>
    </row>
    <row r="432" spans="14:15">
      <c r="N432" s="320"/>
      <c r="O432" s="320"/>
    </row>
    <row r="433" spans="14:15">
      <c r="N433" s="320"/>
      <c r="O433" s="320"/>
    </row>
    <row r="434" spans="14:15">
      <c r="N434" s="320"/>
      <c r="O434" s="320"/>
    </row>
    <row r="435" spans="14:15">
      <c r="N435" s="320"/>
      <c r="O435" s="320"/>
    </row>
    <row r="436" spans="14:15">
      <c r="N436" s="320"/>
      <c r="O436" s="320"/>
    </row>
    <row r="437" spans="14:15">
      <c r="N437" s="320"/>
      <c r="O437" s="320"/>
    </row>
    <row r="438" spans="14:15">
      <c r="N438" s="320"/>
      <c r="O438" s="320"/>
    </row>
    <row r="439" spans="14:15">
      <c r="N439" s="320"/>
      <c r="O439" s="320"/>
    </row>
    <row r="440" spans="14:15">
      <c r="N440" s="320"/>
      <c r="O440" s="320"/>
    </row>
    <row r="441" spans="14:15">
      <c r="N441" s="320"/>
      <c r="O441" s="320"/>
    </row>
    <row r="442" spans="14:15">
      <c r="N442" s="320"/>
      <c r="O442" s="320"/>
    </row>
    <row r="443" spans="14:15">
      <c r="N443" s="320"/>
      <c r="O443" s="320"/>
    </row>
    <row r="444" spans="14:15">
      <c r="N444" s="320"/>
      <c r="O444" s="320"/>
    </row>
    <row r="445" spans="14:15">
      <c r="N445" s="320"/>
      <c r="O445" s="320"/>
    </row>
    <row r="446" spans="14:15">
      <c r="N446" s="320"/>
      <c r="O446" s="320"/>
    </row>
    <row r="447" spans="14:15">
      <c r="N447" s="320"/>
      <c r="O447" s="320"/>
    </row>
    <row r="448" spans="14:15">
      <c r="N448" s="320"/>
      <c r="O448" s="320"/>
    </row>
    <row r="449" spans="14:15">
      <c r="N449" s="320"/>
      <c r="O449" s="320"/>
    </row>
    <row r="450" spans="14:15">
      <c r="N450" s="320"/>
      <c r="O450" s="320"/>
    </row>
    <row r="451" spans="14:15">
      <c r="N451" s="320"/>
      <c r="O451" s="320"/>
    </row>
    <row r="452" spans="14:15">
      <c r="N452" s="320"/>
      <c r="O452" s="320"/>
    </row>
    <row r="453" spans="14:15">
      <c r="N453" s="320"/>
      <c r="O453" s="320"/>
    </row>
    <row r="454" spans="14:15">
      <c r="N454" s="320"/>
      <c r="O454" s="320"/>
    </row>
    <row r="455" spans="14:15">
      <c r="N455" s="320"/>
      <c r="O455" s="320"/>
    </row>
    <row r="456" spans="14:15">
      <c r="N456" s="320"/>
      <c r="O456" s="320"/>
    </row>
    <row r="457" spans="14:15">
      <c r="N457" s="320"/>
      <c r="O457" s="320"/>
    </row>
    <row r="458" spans="14:15">
      <c r="N458" s="320"/>
      <c r="O458" s="320"/>
    </row>
    <row r="459" spans="14:15">
      <c r="N459" s="320"/>
      <c r="O459" s="320"/>
    </row>
    <row r="460" spans="14:15">
      <c r="N460" s="320"/>
      <c r="O460" s="320"/>
    </row>
    <row r="461" spans="14:15">
      <c r="N461" s="320"/>
      <c r="O461" s="320"/>
    </row>
    <row r="462" spans="14:15">
      <c r="N462" s="320"/>
      <c r="O462" s="320"/>
    </row>
    <row r="463" spans="14:15">
      <c r="N463" s="320"/>
      <c r="O463" s="320"/>
    </row>
    <row r="464" spans="14:15">
      <c r="N464" s="320"/>
      <c r="O464" s="320"/>
    </row>
    <row r="465" spans="14:15">
      <c r="N465" s="320"/>
      <c r="O465" s="320"/>
    </row>
    <row r="466" spans="14:15">
      <c r="N466" s="320"/>
      <c r="O466" s="320"/>
    </row>
    <row r="467" spans="14:15">
      <c r="N467" s="320"/>
      <c r="O467" s="320"/>
    </row>
    <row r="468" spans="14:15">
      <c r="N468" s="320"/>
      <c r="O468" s="320"/>
    </row>
    <row r="469" spans="14:15">
      <c r="N469" s="320"/>
      <c r="O469" s="320"/>
    </row>
    <row r="470" spans="14:15">
      <c r="N470" s="320"/>
      <c r="O470" s="320"/>
    </row>
    <row r="471" spans="14:15">
      <c r="N471" s="320"/>
      <c r="O471" s="320"/>
    </row>
    <row r="472" spans="14:15">
      <c r="N472" s="320"/>
      <c r="O472" s="320"/>
    </row>
    <row r="473" spans="14:15">
      <c r="N473" s="320"/>
      <c r="O473" s="320"/>
    </row>
    <row r="474" spans="14:15">
      <c r="N474" s="320"/>
      <c r="O474" s="320"/>
    </row>
    <row r="475" spans="14:15">
      <c r="N475" s="320"/>
      <c r="O475" s="320"/>
    </row>
    <row r="476" spans="14:15">
      <c r="N476" s="320"/>
      <c r="O476" s="320"/>
    </row>
    <row r="477" spans="14:15">
      <c r="N477" s="320"/>
      <c r="O477" s="320"/>
    </row>
    <row r="478" spans="14:15">
      <c r="N478" s="320"/>
      <c r="O478" s="320"/>
    </row>
    <row r="479" spans="14:15">
      <c r="N479" s="320"/>
      <c r="O479" s="320"/>
    </row>
    <row r="480" spans="14:15">
      <c r="N480" s="320"/>
      <c r="O480" s="320"/>
    </row>
    <row r="481" spans="14:15">
      <c r="N481" s="320"/>
      <c r="O481" s="320"/>
    </row>
    <row r="482" spans="14:15">
      <c r="N482" s="320"/>
      <c r="O482" s="320"/>
    </row>
    <row r="483" spans="14:15">
      <c r="N483" s="320"/>
      <c r="O483" s="320"/>
    </row>
    <row r="484" spans="14:15">
      <c r="N484" s="320"/>
      <c r="O484" s="320"/>
    </row>
    <row r="485" spans="14:15">
      <c r="N485" s="320"/>
      <c r="O485" s="320"/>
    </row>
    <row r="486" spans="14:15">
      <c r="N486" s="320"/>
      <c r="O486" s="320"/>
    </row>
    <row r="487" spans="14:15">
      <c r="N487" s="320"/>
      <c r="O487" s="320"/>
    </row>
    <row r="488" spans="14:15">
      <c r="N488" s="320"/>
      <c r="O488" s="320"/>
    </row>
    <row r="489" spans="14:15">
      <c r="N489" s="320"/>
      <c r="O489" s="320"/>
    </row>
    <row r="490" spans="14:15">
      <c r="N490" s="320"/>
      <c r="O490" s="320"/>
    </row>
    <row r="491" spans="14:15">
      <c r="N491" s="320"/>
      <c r="O491" s="320"/>
    </row>
    <row r="492" spans="14:15">
      <c r="N492" s="320"/>
      <c r="O492" s="320"/>
    </row>
    <row r="493" spans="14:15">
      <c r="N493" s="320"/>
      <c r="O493" s="320"/>
    </row>
    <row r="494" spans="14:15">
      <c r="N494" s="320"/>
      <c r="O494" s="320"/>
    </row>
    <row r="495" spans="14:15">
      <c r="N495" s="320"/>
      <c r="O495" s="320"/>
    </row>
    <row r="496" spans="14:15">
      <c r="N496" s="320"/>
      <c r="O496" s="320"/>
    </row>
    <row r="497" spans="14:15">
      <c r="N497" s="320"/>
      <c r="O497" s="320"/>
    </row>
    <row r="498" spans="14:15">
      <c r="N498" s="320"/>
      <c r="O498" s="320"/>
    </row>
    <row r="499" spans="14:15">
      <c r="N499" s="320"/>
      <c r="O499" s="320"/>
    </row>
    <row r="500" spans="14:15">
      <c r="N500" s="320"/>
      <c r="O500" s="320"/>
    </row>
    <row r="501" spans="14:15">
      <c r="N501" s="320"/>
      <c r="O501" s="320"/>
    </row>
    <row r="502" spans="14:15">
      <c r="N502" s="320"/>
    </row>
    <row r="503" spans="14:15">
      <c r="N503" s="320"/>
    </row>
    <row r="504" spans="14:15">
      <c r="N504" s="320"/>
    </row>
    <row r="505" spans="14:15">
      <c r="N505" s="320"/>
    </row>
    <row r="506" spans="14:15">
      <c r="N506" s="320"/>
    </row>
    <row r="507" spans="14:15">
      <c r="N507" s="320"/>
    </row>
    <row r="508" spans="14:15">
      <c r="N508" s="320"/>
    </row>
    <row r="509" spans="14:15">
      <c r="N509" s="320"/>
    </row>
    <row r="510" spans="14:15">
      <c r="N510" s="320"/>
    </row>
    <row r="511" spans="14:15">
      <c r="N511" s="320"/>
    </row>
    <row r="512" spans="14:15">
      <c r="N512" s="320"/>
    </row>
    <row r="513" spans="14:14">
      <c r="N513" s="320"/>
    </row>
    <row r="514" spans="14:14">
      <c r="N514" s="320"/>
    </row>
    <row r="515" spans="14:14">
      <c r="N515" s="320"/>
    </row>
    <row r="516" spans="14:14">
      <c r="N516" s="320"/>
    </row>
    <row r="517" spans="14:14">
      <c r="N517" s="320"/>
    </row>
    <row r="518" spans="14:14">
      <c r="N518" s="320"/>
    </row>
    <row r="519" spans="14:14">
      <c r="N519" s="320"/>
    </row>
    <row r="520" spans="14:14">
      <c r="N520" s="320"/>
    </row>
    <row r="521" spans="14:14">
      <c r="N521" s="320"/>
    </row>
    <row r="522" spans="14:14">
      <c r="N522" s="320"/>
    </row>
    <row r="523" spans="14:14">
      <c r="N523" s="320"/>
    </row>
    <row r="524" spans="14:14">
      <c r="N524" s="320"/>
    </row>
    <row r="525" spans="14:14">
      <c r="N525" s="320"/>
    </row>
    <row r="526" spans="14:14">
      <c r="N526" s="320"/>
    </row>
    <row r="527" spans="14:14">
      <c r="N527" s="320"/>
    </row>
    <row r="528" spans="14:14">
      <c r="N528" s="320"/>
    </row>
    <row r="529" spans="14:14">
      <c r="N529" s="320"/>
    </row>
    <row r="530" spans="14:14">
      <c r="N530" s="320"/>
    </row>
    <row r="531" spans="14:14">
      <c r="N531" s="320"/>
    </row>
    <row r="532" spans="14:14">
      <c r="N532" s="320"/>
    </row>
    <row r="533" spans="14:14">
      <c r="N533" s="320"/>
    </row>
    <row r="534" spans="14:14">
      <c r="N534" s="320"/>
    </row>
    <row r="535" spans="14:14">
      <c r="N535" s="320"/>
    </row>
    <row r="536" spans="14:14">
      <c r="N536" s="320"/>
    </row>
    <row r="537" spans="14:14">
      <c r="N537" s="320"/>
    </row>
    <row r="538" spans="14:14">
      <c r="N538" s="320"/>
    </row>
    <row r="539" spans="14:14">
      <c r="N539" s="320"/>
    </row>
    <row r="540" spans="14:14">
      <c r="N540" s="320"/>
    </row>
    <row r="541" spans="14:14">
      <c r="N541" s="320"/>
    </row>
    <row r="542" spans="14:14">
      <c r="N542" s="320"/>
    </row>
    <row r="543" spans="14:14">
      <c r="N543" s="320"/>
    </row>
    <row r="544" spans="14:14">
      <c r="N544" s="320"/>
    </row>
    <row r="545" spans="14:14">
      <c r="N545" s="320"/>
    </row>
    <row r="546" spans="14:14">
      <c r="N546" s="320"/>
    </row>
    <row r="547" spans="14:14">
      <c r="N547" s="320"/>
    </row>
    <row r="548" spans="14:14">
      <c r="N548" s="320"/>
    </row>
    <row r="549" spans="14:14">
      <c r="N549" s="320"/>
    </row>
    <row r="550" spans="14:14">
      <c r="N550" s="320"/>
    </row>
    <row r="551" spans="14:14">
      <c r="N551" s="320"/>
    </row>
    <row r="552" spans="14:14">
      <c r="N552" s="320"/>
    </row>
    <row r="553" spans="14:14">
      <c r="N553" s="320"/>
    </row>
    <row r="554" spans="14:14">
      <c r="N554" s="320"/>
    </row>
    <row r="555" spans="14:14">
      <c r="N555" s="320"/>
    </row>
    <row r="556" spans="14:14">
      <c r="N556" s="320"/>
    </row>
    <row r="557" spans="14:14">
      <c r="N557" s="320"/>
    </row>
    <row r="558" spans="14:14">
      <c r="N558" s="320"/>
    </row>
    <row r="559" spans="14:14">
      <c r="N559" s="320"/>
    </row>
    <row r="560" spans="14:14">
      <c r="N560" s="320"/>
    </row>
    <row r="561" spans="14:14">
      <c r="N561" s="320"/>
    </row>
    <row r="562" spans="14:14">
      <c r="N562" s="320"/>
    </row>
    <row r="563" spans="14:14">
      <c r="N563" s="320"/>
    </row>
    <row r="564" spans="14:14">
      <c r="N564" s="320"/>
    </row>
    <row r="565" spans="14:14">
      <c r="N565" s="320"/>
    </row>
    <row r="566" spans="14:14">
      <c r="N566" s="320"/>
    </row>
    <row r="567" spans="14:14">
      <c r="N567" s="320"/>
    </row>
    <row r="568" spans="14:14">
      <c r="N568" s="320"/>
    </row>
    <row r="569" spans="14:14">
      <c r="N569" s="320"/>
    </row>
    <row r="570" spans="14:14">
      <c r="N570" s="320"/>
    </row>
    <row r="571" spans="14:14">
      <c r="N571" s="320"/>
    </row>
    <row r="572" spans="14:14">
      <c r="N572" s="320"/>
    </row>
    <row r="573" spans="14:14">
      <c r="N573" s="320"/>
    </row>
    <row r="574" spans="14:14">
      <c r="N574" s="320"/>
    </row>
    <row r="575" spans="14:14">
      <c r="N575" s="320"/>
    </row>
    <row r="576" spans="14:14">
      <c r="N576" s="320"/>
    </row>
    <row r="577" spans="14:14">
      <c r="N577" s="320"/>
    </row>
    <row r="578" spans="14:14">
      <c r="N578" s="320"/>
    </row>
    <row r="579" spans="14:14">
      <c r="N579" s="320"/>
    </row>
    <row r="580" spans="14:14">
      <c r="N580" s="320"/>
    </row>
    <row r="581" spans="14:14">
      <c r="N581" s="320"/>
    </row>
    <row r="582" spans="14:14">
      <c r="N582" s="320"/>
    </row>
    <row r="583" spans="14:14">
      <c r="N583" s="320"/>
    </row>
    <row r="584" spans="14:14">
      <c r="N584" s="320"/>
    </row>
    <row r="585" spans="14:14">
      <c r="N585" s="320"/>
    </row>
    <row r="586" spans="14:14">
      <c r="N586" s="320"/>
    </row>
    <row r="587" spans="14:14">
      <c r="N587" s="320"/>
    </row>
    <row r="588" spans="14:14">
      <c r="N588" s="320"/>
    </row>
    <row r="589" spans="14:14">
      <c r="N589" s="320"/>
    </row>
    <row r="590" spans="14:14">
      <c r="N590" s="320"/>
    </row>
    <row r="591" spans="14:14">
      <c r="N591" s="320"/>
    </row>
    <row r="592" spans="14:14">
      <c r="N592" s="320"/>
    </row>
    <row r="593" spans="14:14">
      <c r="N593" s="320"/>
    </row>
    <row r="594" spans="14:14">
      <c r="N594" s="320"/>
    </row>
    <row r="595" spans="14:14">
      <c r="N595" s="320"/>
    </row>
    <row r="596" spans="14:14">
      <c r="N596" s="320"/>
    </row>
    <row r="597" spans="14:14">
      <c r="N597" s="320"/>
    </row>
    <row r="598" spans="14:14">
      <c r="N598" s="320"/>
    </row>
    <row r="599" spans="14:14">
      <c r="N599" s="320"/>
    </row>
    <row r="600" spans="14:14">
      <c r="N600" s="320"/>
    </row>
    <row r="601" spans="14:14">
      <c r="N601" s="320"/>
    </row>
    <row r="602" spans="14:14">
      <c r="N602" s="320"/>
    </row>
    <row r="603" spans="14:14">
      <c r="N603" s="320"/>
    </row>
    <row r="604" spans="14:14">
      <c r="N604" s="320"/>
    </row>
    <row r="605" spans="14:14">
      <c r="N605" s="320"/>
    </row>
    <row r="606" spans="14:14">
      <c r="N606" s="320"/>
    </row>
    <row r="607" spans="14:14">
      <c r="N607" s="320"/>
    </row>
    <row r="608" spans="14:14">
      <c r="N608" s="320"/>
    </row>
    <row r="609" spans="14:14">
      <c r="N609" s="320"/>
    </row>
    <row r="610" spans="14:14">
      <c r="N610" s="320"/>
    </row>
    <row r="611" spans="14:14">
      <c r="N611" s="320"/>
    </row>
    <row r="612" spans="14:14">
      <c r="N612" s="320"/>
    </row>
    <row r="613" spans="14:14">
      <c r="N613" s="320"/>
    </row>
    <row r="614" spans="14:14">
      <c r="N614" s="320"/>
    </row>
    <row r="615" spans="14:14">
      <c r="N615" s="320"/>
    </row>
    <row r="616" spans="14:14">
      <c r="N616" s="320"/>
    </row>
    <row r="617" spans="14:14">
      <c r="N617" s="320"/>
    </row>
    <row r="618" spans="14:14">
      <c r="N618" s="320"/>
    </row>
    <row r="619" spans="14:14">
      <c r="N619" s="320"/>
    </row>
    <row r="620" spans="14:14">
      <c r="N620" s="320"/>
    </row>
    <row r="621" spans="14:14">
      <c r="N621" s="320"/>
    </row>
    <row r="622" spans="14:14">
      <c r="N622" s="320"/>
    </row>
    <row r="623" spans="14:14">
      <c r="N623" s="320"/>
    </row>
    <row r="624" spans="14:14">
      <c r="N624" s="320"/>
    </row>
    <row r="625" spans="14:14">
      <c r="N625" s="320"/>
    </row>
    <row r="626" spans="14:14">
      <c r="N626" s="320"/>
    </row>
    <row r="627" spans="14:14">
      <c r="N627" s="320"/>
    </row>
    <row r="628" spans="14:14">
      <c r="N628" s="320"/>
    </row>
    <row r="629" spans="14:14">
      <c r="N629" s="320"/>
    </row>
    <row r="630" spans="14:14">
      <c r="N630" s="320"/>
    </row>
    <row r="631" spans="14:14">
      <c r="N631" s="320"/>
    </row>
    <row r="632" spans="14:14">
      <c r="N632" s="320"/>
    </row>
    <row r="633" spans="14:14">
      <c r="N633" s="320"/>
    </row>
    <row r="634" spans="14:14">
      <c r="N634" s="320"/>
    </row>
    <row r="635" spans="14:14">
      <c r="N635" s="320"/>
    </row>
    <row r="636" spans="14:14">
      <c r="N636" s="320"/>
    </row>
    <row r="637" spans="14:14">
      <c r="N637" s="320"/>
    </row>
    <row r="638" spans="14:14">
      <c r="N638" s="320"/>
    </row>
    <row r="639" spans="14:14">
      <c r="N639" s="320"/>
    </row>
    <row r="640" spans="14:14">
      <c r="N640" s="320"/>
    </row>
    <row r="641" spans="14:14">
      <c r="N641" s="320"/>
    </row>
    <row r="642" spans="14:14">
      <c r="N642" s="320"/>
    </row>
    <row r="643" spans="14:14">
      <c r="N643" s="320"/>
    </row>
    <row r="644" spans="14:14">
      <c r="N644" s="320"/>
    </row>
    <row r="645" spans="14:14">
      <c r="N645" s="320"/>
    </row>
    <row r="646" spans="14:14">
      <c r="N646" s="320"/>
    </row>
    <row r="647" spans="14:14">
      <c r="N647" s="320"/>
    </row>
    <row r="648" spans="14:14">
      <c r="N648" s="320"/>
    </row>
    <row r="649" spans="14:14">
      <c r="N649" s="320"/>
    </row>
    <row r="650" spans="14:14">
      <c r="N650" s="320"/>
    </row>
    <row r="651" spans="14:14">
      <c r="N651" s="320"/>
    </row>
    <row r="652" spans="14:14">
      <c r="N652" s="320"/>
    </row>
    <row r="653" spans="14:14">
      <c r="N653" s="320"/>
    </row>
    <row r="654" spans="14:14">
      <c r="N654" s="320"/>
    </row>
  </sheetData>
  <autoFilter ref="A2:M86" xr:uid="{00000000-0009-0000-0000-000014000000}"/>
  <mergeCells count="24">
    <mergeCell ref="A2:A3"/>
    <mergeCell ref="B2:B3"/>
    <mergeCell ref="C2:C3"/>
    <mergeCell ref="D2:D3"/>
    <mergeCell ref="E2:E3"/>
    <mergeCell ref="AI2:AI3"/>
    <mergeCell ref="L78:M78"/>
    <mergeCell ref="L79:M79"/>
    <mergeCell ref="L80:M80"/>
    <mergeCell ref="G2:G3"/>
    <mergeCell ref="H2:H3"/>
    <mergeCell ref="I2:I3"/>
    <mergeCell ref="J2:J3"/>
    <mergeCell ref="K2:K3"/>
    <mergeCell ref="L2:L3"/>
    <mergeCell ref="F2:F3"/>
    <mergeCell ref="L87:L92"/>
    <mergeCell ref="M2:M3"/>
    <mergeCell ref="L81:M81"/>
    <mergeCell ref="L82:M82"/>
    <mergeCell ref="L83:M83"/>
    <mergeCell ref="L85:M85"/>
    <mergeCell ref="L86:M86"/>
    <mergeCell ref="L84:M84"/>
  </mergeCells>
  <phoneticPr fontId="19" type="noConversion"/>
  <conditionalFormatting sqref="N3:X3 AF3:AG3">
    <cfRule type="containsText" dxfId="4172" priority="104" operator="containsText" text="日">
      <formula>NOT(ISERROR(SEARCH("日",N3)))</formula>
    </cfRule>
    <cfRule type="containsText" dxfId="4171" priority="105" operator="containsText" text="六">
      <formula>NOT(ISERROR(SEARCH("六",N3)))</formula>
    </cfRule>
  </conditionalFormatting>
  <conditionalFormatting sqref="N78:X78 AF78:AH78">
    <cfRule type="containsText" dxfId="4170" priority="100" operator="containsText" text="日">
      <formula>NOT(ISERROR(SEARCH("日",N78)))</formula>
    </cfRule>
    <cfRule type="containsText" dxfId="4169" priority="101" operator="containsText" text="六">
      <formula>NOT(ISERROR(SEARCH("六",N78)))</formula>
    </cfRule>
  </conditionalFormatting>
  <conditionalFormatting sqref="N86:X86 AF86:AH86">
    <cfRule type="cellIs" dxfId="4168" priority="87" operator="greaterThan">
      <formula>0</formula>
    </cfRule>
  </conditionalFormatting>
  <conditionalFormatting sqref="G4:G77">
    <cfRule type="cellIs" dxfId="4167" priority="93" operator="equal">
      <formula>"重要不紧急"</formula>
    </cfRule>
    <cfRule type="cellIs" dxfId="4166" priority="94" operator="equal">
      <formula>"重要且紧急"</formula>
    </cfRule>
    <cfRule type="cellIs" dxfId="4165" priority="95" operator="equal">
      <formula>"紧急不重要"</formula>
    </cfRule>
  </conditionalFormatting>
  <conditionalFormatting sqref="L4:L77">
    <cfRule type="containsText" dxfId="4164" priority="96" operator="containsText" text="进行中">
      <formula>NOT(ISERROR(SEARCH("进行中",L4)))</formula>
    </cfRule>
    <cfRule type="containsText" dxfId="4163" priority="97" operator="containsText" text="延迟">
      <formula>NOT(ISERROR(SEARCH("延迟",L4)))</formula>
    </cfRule>
    <cfRule type="containsText" dxfId="4162" priority="98" operator="containsText" text="已完成">
      <formula>NOT(ISERROR(SEARCH("已完成",L4)))</formula>
    </cfRule>
    <cfRule type="containsText" dxfId="4161" priority="99" operator="containsText" text="已中止">
      <formula>NOT(ISERROR(SEARCH("已中止",L4)))</formula>
    </cfRule>
  </conditionalFormatting>
  <conditionalFormatting sqref="F5:X5 G6:X7 F8:X12 A37:A51 G13:X16 Y4:AI16 D14:F16 A4:A34 C5:C16 C4:X4 E53 E55:F55 A58:A76">
    <cfRule type="expression" dxfId="4160" priority="90">
      <formula>CELL("row")=ROW()</formula>
    </cfRule>
    <cfRule type="expression" dxfId="4159" priority="91">
      <formula>$A4&lt;&gt;""</formula>
    </cfRule>
  </conditionalFormatting>
  <conditionalFormatting sqref="N4:AH77">
    <cfRule type="cellIs" dxfId="4158" priority="92" operator="greaterThan">
      <formula>0</formula>
    </cfRule>
  </conditionalFormatting>
  <conditionalFormatting sqref="J79:K86 F63:X64 C59:C64 G59:X62 C43:X52 G37:X40 C21:X25 F19:X20 C58:E58 C18:C20 G18:X18 Y18:AI25 B36:X36 C31 C26:AI28 G31 C32:G33 C29:G30 H29:AI33 X41:Y41 C37:C42 E41:X42 L38:L42 C35:X35 B4:B35 C54:D56 F57:X58 G55:X56 F53:X54 Y35:AI75 B77:AI77 C65:X75 B37:B75">
    <cfRule type="expression" dxfId="4157" priority="85">
      <formula>CELL("row")=ROW()</formula>
    </cfRule>
    <cfRule type="expression" dxfId="4156" priority="86">
      <formula>$A3&lt;&gt;""</formula>
    </cfRule>
  </conditionalFormatting>
  <conditionalFormatting sqref="N79:X85 AF79:AH85">
    <cfRule type="cellIs" dxfId="4155" priority="102" operator="greaterThanOrEqual">
      <formula>8</formula>
    </cfRule>
    <cfRule type="cellIs" dxfId="4154" priority="103" operator="between">
      <formula>0.01</formula>
      <formula>7.99</formula>
    </cfRule>
  </conditionalFormatting>
  <conditionalFormatting sqref="N655:X1048576 O502:X654 P389:X501 Q377:X388 R307:X376 S203:X306 T181:X202 U134:X180 V122:X133 W110:X121 X98:X109 AF94:AH1048576">
    <cfRule type="cellIs" dxfId="4153" priority="106" operator="between">
      <formula>6</formula>
      <formula>24</formula>
    </cfRule>
    <cfRule type="cellIs" dxfId="4152" priority="107" operator="between">
      <formula>4</formula>
      <formula>6</formula>
    </cfRule>
    <cfRule type="cellIs" dxfId="4151" priority="108" operator="between">
      <formula>0.01</formula>
      <formula>3</formula>
    </cfRule>
  </conditionalFormatting>
  <conditionalFormatting sqref="N87:X92 AF87:AH92">
    <cfRule type="cellIs" dxfId="4150" priority="84" operator="greaterThan">
      <formula>0</formula>
    </cfRule>
  </conditionalFormatting>
  <conditionalFormatting sqref="D5:E5">
    <cfRule type="expression" dxfId="4149" priority="82">
      <formula>CELL("row")=ROW()</formula>
    </cfRule>
    <cfRule type="expression" dxfId="4148" priority="83">
      <formula>$A5&lt;&gt;""</formula>
    </cfRule>
  </conditionalFormatting>
  <conditionalFormatting sqref="D6:F6">
    <cfRule type="expression" dxfId="4147" priority="80">
      <formula>CELL("row")=ROW()</formula>
    </cfRule>
    <cfRule type="expression" dxfId="4146" priority="81">
      <formula>$A6&lt;&gt;""</formula>
    </cfRule>
  </conditionalFormatting>
  <conditionalFormatting sqref="D7:F7">
    <cfRule type="expression" dxfId="4145" priority="78">
      <formula>CELL("row")=ROW()</formula>
    </cfRule>
    <cfRule type="expression" dxfId="4144" priority="79">
      <formula>$A7&lt;&gt;""</formula>
    </cfRule>
  </conditionalFormatting>
  <conditionalFormatting sqref="D8:E8">
    <cfRule type="expression" dxfId="4143" priority="76">
      <formula>CELL("row")=ROW()</formula>
    </cfRule>
    <cfRule type="expression" dxfId="4142" priority="77">
      <formula>$A8&lt;&gt;""</formula>
    </cfRule>
  </conditionalFormatting>
  <conditionalFormatting sqref="D9:E9">
    <cfRule type="expression" dxfId="4141" priority="74">
      <formula>CELL("row")=ROW()</formula>
    </cfRule>
    <cfRule type="expression" dxfId="4140" priority="75">
      <formula>$A9&lt;&gt;""</formula>
    </cfRule>
  </conditionalFormatting>
  <conditionalFormatting sqref="D10:E12">
    <cfRule type="expression" dxfId="4139" priority="72">
      <formula>CELL("row")=ROW()</formula>
    </cfRule>
    <cfRule type="expression" dxfId="4138" priority="73">
      <formula>$A10&lt;&gt;""</formula>
    </cfRule>
  </conditionalFormatting>
  <conditionalFormatting sqref="D13:F13">
    <cfRule type="expression" dxfId="4137" priority="70">
      <formula>CELL("row")=ROW()</formula>
    </cfRule>
    <cfRule type="expression" dxfId="4136" priority="71">
      <formula>$A13&lt;&gt;""</formula>
    </cfRule>
  </conditionalFormatting>
  <conditionalFormatting sqref="D18:F18">
    <cfRule type="expression" dxfId="4135" priority="66">
      <formula>CELL("row")=ROW()</formula>
    </cfRule>
    <cfRule type="expression" dxfId="4134" priority="67">
      <formula>$A17&lt;&gt;""</formula>
    </cfRule>
  </conditionalFormatting>
  <conditionalFormatting sqref="D19:E20">
    <cfRule type="expression" dxfId="4133" priority="64">
      <formula>CELL("row")=ROW()</formula>
    </cfRule>
    <cfRule type="expression" dxfId="4132" priority="65">
      <formula>$A18&lt;&gt;""</formula>
    </cfRule>
  </conditionalFormatting>
  <conditionalFormatting sqref="D64:E64">
    <cfRule type="expression" dxfId="4131" priority="62">
      <formula>CELL("row")=ROW()</formula>
    </cfRule>
    <cfRule type="expression" dxfId="4130" priority="63">
      <formula>$A63&lt;&gt;""</formula>
    </cfRule>
  </conditionalFormatting>
  <conditionalFormatting sqref="D63:E63">
    <cfRule type="expression" dxfId="4129" priority="60">
      <formula>CELL("row")=ROW()</formula>
    </cfRule>
    <cfRule type="expression" dxfId="4128" priority="61">
      <formula>$A62&lt;&gt;""</formula>
    </cfRule>
  </conditionalFormatting>
  <conditionalFormatting sqref="D62">
    <cfRule type="expression" dxfId="4127" priority="46">
      <formula>$A61&lt;&gt;""</formula>
    </cfRule>
  </conditionalFormatting>
  <conditionalFormatting sqref="F59:F62">
    <cfRule type="expression" dxfId="4126" priority="58">
      <formula>CELL("row")=ROW()</formula>
    </cfRule>
    <cfRule type="expression" dxfId="4125" priority="59">
      <formula>$A58&lt;&gt;""</formula>
    </cfRule>
  </conditionalFormatting>
  <conditionalFormatting sqref="E62">
    <cfRule type="expression" dxfId="4124" priority="56">
      <formula>CELL("row")=ROW()</formula>
    </cfRule>
    <cfRule type="expression" dxfId="4123" priority="57">
      <formula>$A61&lt;&gt;""</formula>
    </cfRule>
  </conditionalFormatting>
  <conditionalFormatting sqref="D62">
    <cfRule type="expression" dxfId="4122" priority="55">
      <formula>CELL("row")=ROW()</formula>
    </cfRule>
  </conditionalFormatting>
  <conditionalFormatting sqref="D59:E59">
    <cfRule type="expression" dxfId="4121" priority="53">
      <formula>CELL("row")=ROW()</formula>
    </cfRule>
    <cfRule type="expression" dxfId="4120" priority="54">
      <formula>$A58&lt;&gt;""</formula>
    </cfRule>
  </conditionalFormatting>
  <conditionalFormatting sqref="E61">
    <cfRule type="expression" dxfId="4119" priority="49">
      <formula>CELL("row")=ROW()</formula>
    </cfRule>
    <cfRule type="expression" dxfId="4118" priority="50">
      <formula>$A60&lt;&gt;""</formula>
    </cfRule>
  </conditionalFormatting>
  <conditionalFormatting sqref="D61">
    <cfRule type="expression" dxfId="4117" priority="52">
      <formula>$A60&lt;&gt;""</formula>
    </cfRule>
  </conditionalFormatting>
  <conditionalFormatting sqref="D61">
    <cfRule type="expression" dxfId="4116" priority="51">
      <formula>CELL("row")=ROW()</formula>
    </cfRule>
  </conditionalFormatting>
  <conditionalFormatting sqref="D60:E60">
    <cfRule type="expression" dxfId="4115" priority="47">
      <formula>CELL("row")=ROW()</formula>
    </cfRule>
    <cfRule type="expression" dxfId="4114" priority="48">
      <formula>$A59&lt;&gt;""</formula>
    </cfRule>
  </conditionalFormatting>
  <conditionalFormatting sqref="D37:F40 D41:D42">
    <cfRule type="expression" dxfId="4113" priority="2157">
      <formula>CELL("row")=ROW()</formula>
    </cfRule>
    <cfRule type="expression" dxfId="4112" priority="2158">
      <formula>$A26&lt;&gt;""</formula>
    </cfRule>
  </conditionalFormatting>
  <conditionalFormatting sqref="A35">
    <cfRule type="expression" dxfId="4111" priority="44">
      <formula>CELL("row")=ROW()</formula>
    </cfRule>
    <cfRule type="expression" dxfId="4110" priority="45">
      <formula>$A35&lt;&gt;""</formula>
    </cfRule>
  </conditionalFormatting>
  <conditionalFormatting sqref="A53">
    <cfRule type="expression" dxfId="4109" priority="40">
      <formula>CELL("row")=ROW()</formula>
    </cfRule>
    <cfRule type="expression" dxfId="4108" priority="41">
      <formula>$A53&lt;&gt;""</formula>
    </cfRule>
  </conditionalFormatting>
  <conditionalFormatting sqref="A54:A55">
    <cfRule type="expression" dxfId="4107" priority="39">
      <formula>MOD(ROW(),2)=1</formula>
    </cfRule>
  </conditionalFormatting>
  <conditionalFormatting sqref="C57:E57">
    <cfRule type="expression" dxfId="4106" priority="37">
      <formula>CELL("row")=ROW()</formula>
    </cfRule>
    <cfRule type="expression" dxfId="4105" priority="38">
      <formula>$A56&lt;&gt;""</formula>
    </cfRule>
  </conditionalFormatting>
  <conditionalFormatting sqref="A56">
    <cfRule type="expression" dxfId="4104" priority="36">
      <formula>MOD(ROW(),2)=1</formula>
    </cfRule>
  </conditionalFormatting>
  <conditionalFormatting sqref="A57">
    <cfRule type="expression" dxfId="4103" priority="34">
      <formula>CELL("row")=ROW()</formula>
    </cfRule>
    <cfRule type="expression" dxfId="4102" priority="35">
      <formula>$A57&lt;&gt;""</formula>
    </cfRule>
  </conditionalFormatting>
  <conditionalFormatting sqref="C53:E53">
    <cfRule type="expression" dxfId="4101" priority="32">
      <formula>CELL("row")=ROW()</formula>
    </cfRule>
    <cfRule type="expression" dxfId="4100" priority="33">
      <formula>$A52&lt;&gt;""</formula>
    </cfRule>
  </conditionalFormatting>
  <conditionalFormatting sqref="A52">
    <cfRule type="expression" dxfId="4099" priority="31">
      <formula>MOD(ROW(),2)=1</formula>
    </cfRule>
  </conditionalFormatting>
  <conditionalFormatting sqref="Y3:AE3 AH3">
    <cfRule type="containsText" dxfId="4098" priority="26" operator="containsText" text="日">
      <formula>NOT(ISERROR(SEARCH("日",Y3)))</formula>
    </cfRule>
    <cfRule type="containsText" dxfId="4097" priority="27" operator="containsText" text="六">
      <formula>NOT(ISERROR(SEARCH("六",Y3)))</formula>
    </cfRule>
  </conditionalFormatting>
  <conditionalFormatting sqref="Y78:AE78">
    <cfRule type="containsText" dxfId="4096" priority="22" operator="containsText" text="日">
      <formula>NOT(ISERROR(SEARCH("日",Y78)))</formula>
    </cfRule>
    <cfRule type="containsText" dxfId="4095" priority="23" operator="containsText" text="六">
      <formula>NOT(ISERROR(SEARCH("六",Y78)))</formula>
    </cfRule>
  </conditionalFormatting>
  <conditionalFormatting sqref="Y86:AE86">
    <cfRule type="cellIs" dxfId="4094" priority="18" operator="greaterThan">
      <formula>0</formula>
    </cfRule>
  </conditionalFormatting>
  <conditionalFormatting sqref="Y79:AE85">
    <cfRule type="cellIs" dxfId="4093" priority="24" operator="greaterThanOrEqual">
      <formula>8</formula>
    </cfRule>
    <cfRule type="cellIs" dxfId="4092" priority="25" operator="between">
      <formula>0.01</formula>
      <formula>7.99</formula>
    </cfRule>
  </conditionalFormatting>
  <conditionalFormatting sqref="Y307:AE1048576 Z203:AE306 AA181:AE202 AB134:AE180 AC122:AE133 AD110:AE121 AE98:AE109">
    <cfRule type="cellIs" dxfId="4091" priority="28" operator="between">
      <formula>6</formula>
      <formula>24</formula>
    </cfRule>
    <cfRule type="cellIs" dxfId="4090" priority="29" operator="between">
      <formula>4</formula>
      <formula>6</formula>
    </cfRule>
    <cfRule type="cellIs" dxfId="4089" priority="30" operator="between">
      <formula>0.01</formula>
      <formula>3</formula>
    </cfRule>
  </conditionalFormatting>
  <conditionalFormatting sqref="Y87:AE92">
    <cfRule type="cellIs" dxfId="4088" priority="17" operator="greaterThan">
      <formula>0</formula>
    </cfRule>
  </conditionalFormatting>
  <conditionalFormatting sqref="C17:AI17">
    <cfRule type="expression" dxfId="4087" priority="2229">
      <formula>CELL("row")=ROW()</formula>
    </cfRule>
    <cfRule type="expression" dxfId="4086" priority="2230">
      <formula>#REF!&lt;&gt;""</formula>
    </cfRule>
  </conditionalFormatting>
  <conditionalFormatting sqref="C34:E34 G34:AI34">
    <cfRule type="expression" dxfId="4085" priority="2247">
      <formula>CELL("row")=ROW()</formula>
    </cfRule>
    <cfRule type="expression" dxfId="4084" priority="2248">
      <formula>$A30&lt;&gt;""</formula>
    </cfRule>
  </conditionalFormatting>
  <conditionalFormatting sqref="D31">
    <cfRule type="expression" dxfId="4083" priority="15">
      <formula>CELL("row")=ROW()</formula>
    </cfRule>
    <cfRule type="expression" dxfId="4082" priority="16">
      <formula>$A27&lt;&gt;""</formula>
    </cfRule>
  </conditionalFormatting>
  <conditionalFormatting sqref="E31">
    <cfRule type="expression" dxfId="4081" priority="13">
      <formula>CELL("row")=ROW()</formula>
    </cfRule>
    <cfRule type="expression" dxfId="4080" priority="14">
      <formula>$A27&lt;&gt;""</formula>
    </cfRule>
  </conditionalFormatting>
  <conditionalFormatting sqref="F31">
    <cfRule type="expression" dxfId="4079" priority="11">
      <formula>CELL("row")=ROW()</formula>
    </cfRule>
    <cfRule type="expression" dxfId="4078" priority="12">
      <formula>$A27&lt;&gt;""</formula>
    </cfRule>
  </conditionalFormatting>
  <conditionalFormatting sqref="I31">
    <cfRule type="expression" dxfId="4077" priority="9">
      <formula>CELL("row")=ROW()</formula>
    </cfRule>
    <cfRule type="expression" dxfId="4076" priority="10">
      <formula>$A29&lt;&gt;""</formula>
    </cfRule>
  </conditionalFormatting>
  <conditionalFormatting sqref="I32">
    <cfRule type="expression" dxfId="4075" priority="7">
      <formula>CELL("row")=ROW()</formula>
    </cfRule>
    <cfRule type="expression" dxfId="4074" priority="8">
      <formula>$A30&lt;&gt;""</formula>
    </cfRule>
  </conditionalFormatting>
  <conditionalFormatting sqref="A36">
    <cfRule type="expression" dxfId="4073" priority="3">
      <formula>CELL("row")=ROW()</formula>
    </cfRule>
    <cfRule type="expression" dxfId="4072" priority="4">
      <formula>$A36&lt;&gt;""</formula>
    </cfRule>
  </conditionalFormatting>
  <conditionalFormatting sqref="F34">
    <cfRule type="expression" dxfId="4071" priority="1">
      <formula>CELL("row")=ROW()</formula>
    </cfRule>
    <cfRule type="expression" dxfId="4070" priority="2">
      <formula>$A33&lt;&gt;""</formula>
    </cfRule>
  </conditionalFormatting>
  <conditionalFormatting sqref="B76:AI76">
    <cfRule type="expression" dxfId="4069" priority="2323">
      <formula>CELL("row")=ROW()</formula>
    </cfRule>
    <cfRule type="expression" dxfId="4068" priority="2324">
      <formula>#REF!&lt;&gt;""</formula>
    </cfRule>
  </conditionalFormatting>
  <conditionalFormatting sqref="M4:M77">
    <cfRule type="dataBar" priority="23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{3DD5B7E1-05BC-4933-B148-7A36855A2ECB}</x14:id>
        </ext>
      </extLst>
    </cfRule>
    <cfRule type="dataBar" priority="23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{BDFB4275-02E0-499F-8769-BB3A3C4BD26E}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D5B7E1-05BC-4933-B148-7A36855A2EC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FB4275-02E0-499F-8769-BB3A3C4BD2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M4:M77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400-000000000000}">
          <x14:formula1>
            <xm:f>Data!$H$2:$H$6</xm:f>
          </x14:formula1>
          <xm:sqref>G4:G77</xm:sqref>
        </x14:dataValidation>
        <x14:dataValidation type="list" allowBlank="1" showInputMessage="1" showErrorMessage="1" xr:uid="{00000000-0002-0000-1400-000001000000}">
          <x14:formula1>
            <xm:f>Data!$I$2:$I$7</xm:f>
          </x14:formula1>
          <xm:sqref>L4:L77</xm:sqref>
        </x14:dataValidation>
        <x14:dataValidation type="list" allowBlank="1" showInputMessage="1" showErrorMessage="1" xr:uid="{00000000-0002-0000-1400-000002000000}">
          <x14:formula1>
            <xm:f>Data!$J$2:$J$11</xm:f>
          </x14:formula1>
          <xm:sqref>F4:F55 F57:F77</xm:sqref>
        </x14:dataValidation>
        <x14:dataValidation type="list" allowBlank="1" showInputMessage="1" showErrorMessage="1" xr:uid="{00000000-0002-0000-1400-000003000000}">
          <x14:formula1>
            <xm:f>Data!$A$2:$A$25</xm:f>
          </x14:formula1>
          <xm:sqref>D4:D77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Q667"/>
  <sheetViews>
    <sheetView zoomScaleNormal="100" workbookViewId="0">
      <pane xSplit="6" ySplit="3" topLeftCell="M4" activePane="bottomRight" state="frozen"/>
      <selection pane="topRight" activeCell="G1" sqref="G1"/>
      <selection pane="bottomLeft" activeCell="A4" sqref="A4"/>
      <selection pane="bottomRight" activeCell="V6" sqref="V6"/>
    </sheetView>
  </sheetViews>
  <sheetFormatPr defaultColWidth="9" defaultRowHeight="14.25"/>
  <cols>
    <col min="1" max="1" width="5.25" style="261" customWidth="1"/>
    <col min="2" max="2" width="4.75" style="261" customWidth="1"/>
    <col min="3" max="3" width="4.125" style="270" customWidth="1"/>
    <col min="4" max="4" width="9.25" style="261" customWidth="1"/>
    <col min="5" max="5" width="41.75" style="261" customWidth="1"/>
    <col min="6" max="6" width="8.25" style="270" customWidth="1"/>
    <col min="7" max="7" width="10" style="261" customWidth="1"/>
    <col min="8" max="9" width="13" style="261" bestFit="1" customWidth="1"/>
    <col min="10" max="10" width="5.25" style="307" customWidth="1"/>
    <col min="11" max="11" width="5.375" style="307" customWidth="1"/>
    <col min="12" max="12" width="6.875" style="261" customWidth="1"/>
    <col min="13" max="13" width="5.625" style="261" customWidth="1"/>
    <col min="14" max="14" width="3.5" style="308" bestFit="1" customWidth="1"/>
    <col min="15" max="16" width="3.75" style="308" bestFit="1" customWidth="1"/>
    <col min="17" max="18" width="3.5" style="308" bestFit="1" customWidth="1"/>
    <col min="19" max="19" width="3.75" style="308" bestFit="1" customWidth="1"/>
    <col min="20" max="27" width="3.5" style="308" bestFit="1" customWidth="1"/>
    <col min="28" max="28" width="3.75" style="308" bestFit="1" customWidth="1"/>
    <col min="29" max="30" width="3.5" style="308" bestFit="1" customWidth="1"/>
    <col min="31" max="31" width="3.75" style="308" bestFit="1" customWidth="1"/>
    <col min="32" max="32" width="3.375" style="308" bestFit="1" customWidth="1"/>
    <col min="33" max="33" width="37.75" style="307" customWidth="1"/>
    <col min="34" max="40" width="15.625" style="261" customWidth="1"/>
    <col min="41" max="42" width="19.875" style="261" customWidth="1"/>
    <col min="43" max="43" width="6.75" style="261" customWidth="1"/>
    <col min="44" max="44" width="8.25" style="261" customWidth="1"/>
    <col min="45" max="46" width="10.875" style="261" customWidth="1"/>
    <col min="47" max="47" width="5.25" style="261" customWidth="1"/>
    <col min="48" max="16384" width="9" style="261"/>
  </cols>
  <sheetData>
    <row r="1" spans="1:43" s="257" customFormat="1">
      <c r="A1" s="254" t="s">
        <v>186</v>
      </c>
      <c r="B1" s="255" t="s">
        <v>1290</v>
      </c>
      <c r="C1" s="256"/>
      <c r="D1" s="255"/>
      <c r="F1" s="258"/>
      <c r="G1" s="254" t="s">
        <v>69</v>
      </c>
      <c r="H1" s="259">
        <f>VLOOKUP(B1,与!A4:C10001,2,FALSE)</f>
        <v>43052</v>
      </c>
      <c r="I1" s="259">
        <f>VLOOKUP(B1,与!A4:C10001,3,FALSE)</f>
        <v>43070</v>
      </c>
      <c r="J1" s="301"/>
      <c r="K1" s="301"/>
      <c r="L1" s="260"/>
      <c r="M1" s="260"/>
      <c r="N1" s="300"/>
      <c r="O1" s="300"/>
      <c r="P1" s="300"/>
      <c r="Q1" s="300"/>
      <c r="R1" s="300"/>
      <c r="S1" s="300"/>
      <c r="T1" s="300"/>
      <c r="U1" s="300"/>
      <c r="V1" s="300"/>
      <c r="W1" s="300"/>
      <c r="X1" s="300"/>
      <c r="Y1" s="300"/>
      <c r="Z1" s="300"/>
      <c r="AA1" s="300"/>
      <c r="AB1" s="300"/>
      <c r="AC1" s="300"/>
      <c r="AD1" s="300"/>
      <c r="AE1" s="300"/>
      <c r="AF1" s="300"/>
      <c r="AG1" s="301"/>
    </row>
    <row r="2" spans="1:43" s="262" customFormat="1" ht="14.25" customHeight="1">
      <c r="A2" s="628" t="s">
        <v>92</v>
      </c>
      <c r="B2" s="624" t="s">
        <v>93</v>
      </c>
      <c r="C2" s="624" t="s">
        <v>51</v>
      </c>
      <c r="D2" s="628" t="s">
        <v>187</v>
      </c>
      <c r="E2" s="624" t="s">
        <v>37</v>
      </c>
      <c r="F2" s="624" t="s">
        <v>188</v>
      </c>
      <c r="G2" s="624" t="s">
        <v>70</v>
      </c>
      <c r="H2" s="624" t="s">
        <v>2</v>
      </c>
      <c r="I2" s="624" t="s">
        <v>3</v>
      </c>
      <c r="J2" s="626" t="s">
        <v>189</v>
      </c>
      <c r="K2" s="626" t="s">
        <v>190</v>
      </c>
      <c r="L2" s="627" t="s">
        <v>4</v>
      </c>
      <c r="M2" s="627" t="s">
        <v>191</v>
      </c>
      <c r="N2" s="302">
        <f>DAY(H1)</f>
        <v>13</v>
      </c>
      <c r="O2" s="302">
        <f>DAY($H$1+(COLUMN(O2)-COLUMN($N$2)))</f>
        <v>14</v>
      </c>
      <c r="P2" s="302">
        <f t="shared" ref="P2:AF2" si="0">DAY($H$1+(COLUMN(P2)-COLUMN($N$2)))</f>
        <v>15</v>
      </c>
      <c r="Q2" s="302">
        <f t="shared" si="0"/>
        <v>16</v>
      </c>
      <c r="R2" s="302">
        <f t="shared" si="0"/>
        <v>17</v>
      </c>
      <c r="S2" s="302">
        <f t="shared" si="0"/>
        <v>18</v>
      </c>
      <c r="T2" s="302">
        <f t="shared" si="0"/>
        <v>19</v>
      </c>
      <c r="U2" s="302">
        <f t="shared" si="0"/>
        <v>20</v>
      </c>
      <c r="V2" s="302">
        <f t="shared" si="0"/>
        <v>21</v>
      </c>
      <c r="W2" s="302">
        <f t="shared" si="0"/>
        <v>22</v>
      </c>
      <c r="X2" s="302">
        <f t="shared" si="0"/>
        <v>23</v>
      </c>
      <c r="Y2" s="302">
        <f t="shared" si="0"/>
        <v>24</v>
      </c>
      <c r="Z2" s="302">
        <f t="shared" si="0"/>
        <v>25</v>
      </c>
      <c r="AA2" s="302">
        <f t="shared" si="0"/>
        <v>26</v>
      </c>
      <c r="AB2" s="302">
        <f t="shared" si="0"/>
        <v>27</v>
      </c>
      <c r="AC2" s="302">
        <f t="shared" si="0"/>
        <v>28</v>
      </c>
      <c r="AD2" s="302">
        <f t="shared" si="0"/>
        <v>29</v>
      </c>
      <c r="AE2" s="302">
        <f t="shared" si="0"/>
        <v>30</v>
      </c>
      <c r="AF2" s="302">
        <f t="shared" si="0"/>
        <v>1</v>
      </c>
      <c r="AG2" s="617" t="s">
        <v>6</v>
      </c>
      <c r="AH2" s="261"/>
      <c r="AI2" s="261"/>
      <c r="AJ2" s="261"/>
      <c r="AK2" s="261"/>
      <c r="AL2" s="261"/>
      <c r="AM2" s="261"/>
      <c r="AN2" s="261"/>
      <c r="AO2" s="261"/>
      <c r="AP2" s="261"/>
      <c r="AQ2" s="261"/>
    </row>
    <row r="3" spans="1:43" s="262" customFormat="1">
      <c r="A3" s="629"/>
      <c r="B3" s="625"/>
      <c r="C3" s="625"/>
      <c r="D3" s="629"/>
      <c r="E3" s="625"/>
      <c r="F3" s="625"/>
      <c r="G3" s="625"/>
      <c r="H3" s="625"/>
      <c r="I3" s="625"/>
      <c r="J3" s="617"/>
      <c r="K3" s="617"/>
      <c r="L3" s="627"/>
      <c r="M3" s="627"/>
      <c r="N3" s="303" t="str">
        <f>MID("一二三四五六日",WEEKDAY($H$1,2),1)</f>
        <v>一</v>
      </c>
      <c r="O3" s="303" t="str">
        <f>MID("一二三四五六日",WEEKDAY($H$1+(COLUMN(O2)-COLUMN($N$2)),2),1)</f>
        <v>二</v>
      </c>
      <c r="P3" s="303" t="str">
        <f t="shared" ref="P3:AF3" si="1">MID("一二三四五六日",WEEKDAY($H$1+(COLUMN(P2)-COLUMN($N$2)),2),1)</f>
        <v>三</v>
      </c>
      <c r="Q3" s="303" t="str">
        <f t="shared" si="1"/>
        <v>四</v>
      </c>
      <c r="R3" s="303" t="str">
        <f t="shared" si="1"/>
        <v>五</v>
      </c>
      <c r="S3" s="303" t="str">
        <f t="shared" si="1"/>
        <v>六</v>
      </c>
      <c r="T3" s="303" t="str">
        <f t="shared" si="1"/>
        <v>日</v>
      </c>
      <c r="U3" s="303" t="str">
        <f t="shared" si="1"/>
        <v>一</v>
      </c>
      <c r="V3" s="303" t="str">
        <f t="shared" si="1"/>
        <v>二</v>
      </c>
      <c r="W3" s="303" t="str">
        <f t="shared" si="1"/>
        <v>三</v>
      </c>
      <c r="X3" s="303" t="str">
        <f t="shared" si="1"/>
        <v>四</v>
      </c>
      <c r="Y3" s="303" t="str">
        <f t="shared" si="1"/>
        <v>五</v>
      </c>
      <c r="Z3" s="303" t="str">
        <f t="shared" si="1"/>
        <v>六</v>
      </c>
      <c r="AA3" s="303" t="str">
        <f t="shared" si="1"/>
        <v>日</v>
      </c>
      <c r="AB3" s="303" t="str">
        <f t="shared" si="1"/>
        <v>一</v>
      </c>
      <c r="AC3" s="303" t="str">
        <f t="shared" si="1"/>
        <v>二</v>
      </c>
      <c r="AD3" s="303" t="str">
        <f t="shared" si="1"/>
        <v>三</v>
      </c>
      <c r="AE3" s="303" t="str">
        <f t="shared" si="1"/>
        <v>四</v>
      </c>
      <c r="AF3" s="303" t="str">
        <f t="shared" si="1"/>
        <v>五</v>
      </c>
      <c r="AG3" s="617"/>
      <c r="AH3" s="261"/>
      <c r="AI3" s="261"/>
      <c r="AJ3" s="261"/>
      <c r="AK3" s="261"/>
      <c r="AL3" s="261"/>
      <c r="AM3" s="261"/>
      <c r="AN3" s="261"/>
      <c r="AO3" s="261"/>
      <c r="AP3" s="261"/>
      <c r="AQ3" s="261"/>
    </row>
    <row r="4" spans="1:43">
      <c r="A4" s="263"/>
      <c r="B4" s="264" t="str">
        <f>IF(A4="","",IFERROR(VLOOKUP(A4,Story!C:D,2,FALSE),""))</f>
        <v/>
      </c>
      <c r="C4" s="265"/>
      <c r="D4" s="263"/>
      <c r="E4" s="264"/>
      <c r="F4" s="265"/>
      <c r="G4" s="263"/>
      <c r="H4" s="266" t="str">
        <f>IF(E4="","",$H$1)</f>
        <v/>
      </c>
      <c r="I4" s="266" t="str">
        <f t="shared" ref="I4:I89" si="2">IF(E4="","",IF(H4+J4/8&gt;$I$1,$I$1,H4+J4/8))</f>
        <v/>
      </c>
      <c r="J4" s="309"/>
      <c r="K4" s="309">
        <f>SUM(N4:AF4)</f>
        <v>0</v>
      </c>
      <c r="L4" s="263" t="s">
        <v>18</v>
      </c>
      <c r="M4" s="267">
        <f t="shared" ref="M4:M74" si="3">IF(L4="未开始",0,IF(L4="已完成",1, 0.1))</f>
        <v>0</v>
      </c>
      <c r="N4" s="304"/>
      <c r="O4" s="304"/>
      <c r="P4" s="304"/>
      <c r="Q4" s="304"/>
      <c r="R4" s="304"/>
      <c r="S4" s="304"/>
      <c r="T4" s="304"/>
      <c r="U4" s="304"/>
      <c r="V4" s="304"/>
      <c r="W4" s="304"/>
      <c r="X4" s="304"/>
      <c r="Y4" s="304"/>
      <c r="Z4" s="304"/>
      <c r="AA4" s="304"/>
      <c r="AB4" s="304"/>
      <c r="AC4" s="304"/>
      <c r="AD4" s="304"/>
      <c r="AE4" s="304"/>
      <c r="AF4" s="304"/>
      <c r="AG4" s="305"/>
    </row>
    <row r="5" spans="1:43" s="268" customFormat="1" ht="42.75">
      <c r="A5" s="263"/>
      <c r="B5" s="264" t="str">
        <f>IF(A5="","",IFERROR(VLOOKUP(A5,Story!C:D,2,FALSE),""))</f>
        <v/>
      </c>
      <c r="C5" s="265"/>
      <c r="D5" s="242" t="s">
        <v>196</v>
      </c>
      <c r="E5" s="243" t="s">
        <v>1154</v>
      </c>
      <c r="F5" s="238" t="s">
        <v>77</v>
      </c>
      <c r="G5" s="263"/>
      <c r="H5" s="266">
        <f t="shared" ref="H5:H90" si="4">IF(E5="","",$H$1)</f>
        <v>43052</v>
      </c>
      <c r="I5" s="266">
        <f t="shared" si="2"/>
        <v>43052</v>
      </c>
      <c r="J5" s="309"/>
      <c r="K5" s="309">
        <f t="shared" ref="K5:K90" si="5">SUM(N5:AF5)</f>
        <v>0</v>
      </c>
      <c r="L5" s="263" t="s">
        <v>248</v>
      </c>
      <c r="M5" s="267">
        <f t="shared" si="3"/>
        <v>0.1</v>
      </c>
      <c r="N5" s="304"/>
      <c r="O5" s="304"/>
      <c r="P5" s="304"/>
      <c r="Q5" s="304"/>
      <c r="R5" s="304"/>
      <c r="S5" s="304"/>
      <c r="T5" s="304"/>
      <c r="U5" s="304"/>
      <c r="V5" s="304"/>
      <c r="W5" s="304"/>
      <c r="X5" s="304"/>
      <c r="Y5" s="304"/>
      <c r="Z5" s="304"/>
      <c r="AA5" s="304"/>
      <c r="AB5" s="304"/>
      <c r="AC5" s="304"/>
      <c r="AD5" s="304"/>
      <c r="AE5" s="304"/>
      <c r="AF5" s="304"/>
      <c r="AG5" s="305"/>
    </row>
    <row r="6" spans="1:43" s="268" customFormat="1" ht="85.5">
      <c r="A6" s="263"/>
      <c r="B6" s="264" t="str">
        <f>IF(A6="","",IFERROR(VLOOKUP(A6,Story!C:D,2,FALSE),""))</f>
        <v/>
      </c>
      <c r="C6" s="265"/>
      <c r="D6" s="242" t="s">
        <v>196</v>
      </c>
      <c r="E6" s="243" t="s">
        <v>1242</v>
      </c>
      <c r="F6" s="238" t="s">
        <v>30</v>
      </c>
      <c r="G6" s="263"/>
      <c r="H6" s="266">
        <f t="shared" si="4"/>
        <v>43052</v>
      </c>
      <c r="I6" s="266">
        <f t="shared" si="2"/>
        <v>43052</v>
      </c>
      <c r="J6" s="309"/>
      <c r="K6" s="309">
        <f t="shared" si="5"/>
        <v>7</v>
      </c>
      <c r="L6" s="263" t="s">
        <v>9</v>
      </c>
      <c r="M6" s="267">
        <f t="shared" si="3"/>
        <v>1</v>
      </c>
      <c r="N6" s="304"/>
      <c r="O6" s="304">
        <v>4</v>
      </c>
      <c r="P6" s="304">
        <v>3</v>
      </c>
      <c r="Q6" s="304"/>
      <c r="R6" s="304"/>
      <c r="S6" s="304"/>
      <c r="T6" s="304"/>
      <c r="U6" s="304"/>
      <c r="V6" s="304"/>
      <c r="W6" s="304"/>
      <c r="X6" s="304"/>
      <c r="Y6" s="304"/>
      <c r="Z6" s="304"/>
      <c r="AA6" s="304"/>
      <c r="AB6" s="304"/>
      <c r="AC6" s="304"/>
      <c r="AD6" s="304"/>
      <c r="AE6" s="304"/>
      <c r="AF6" s="304"/>
      <c r="AG6" s="305"/>
    </row>
    <row r="7" spans="1:43" s="268" customFormat="1">
      <c r="A7" s="263"/>
      <c r="B7" s="264"/>
      <c r="C7" s="265"/>
      <c r="D7" s="242" t="s">
        <v>326</v>
      </c>
      <c r="E7" s="160" t="s">
        <v>1329</v>
      </c>
      <c r="F7" s="274" t="s">
        <v>1330</v>
      </c>
      <c r="G7" s="263"/>
      <c r="H7" s="266"/>
      <c r="I7" s="266"/>
      <c r="J7" s="309"/>
      <c r="K7" s="309">
        <v>20</v>
      </c>
      <c r="L7" s="263" t="s">
        <v>9</v>
      </c>
      <c r="M7" s="267"/>
      <c r="N7" s="304"/>
      <c r="O7" s="304"/>
      <c r="P7" s="304"/>
      <c r="Q7" s="304"/>
      <c r="R7" s="304"/>
      <c r="S7" s="304"/>
      <c r="T7" s="304"/>
      <c r="U7" s="304"/>
      <c r="V7" s="304"/>
      <c r="W7" s="304"/>
      <c r="X7" s="304">
        <v>8</v>
      </c>
      <c r="Y7" s="304">
        <v>4</v>
      </c>
      <c r="Z7" s="304"/>
      <c r="AA7" s="304"/>
      <c r="AB7" s="304"/>
      <c r="AC7" s="304"/>
      <c r="AD7" s="304"/>
      <c r="AE7" s="304"/>
      <c r="AF7" s="304"/>
      <c r="AG7" s="305"/>
    </row>
    <row r="8" spans="1:43" s="268" customFormat="1" ht="85.5">
      <c r="A8" s="263"/>
      <c r="B8" s="264" t="str">
        <f>IF(A8="","",IFERROR(VLOOKUP(A8,Story!C:D,2,FALSE),""))</f>
        <v/>
      </c>
      <c r="C8" s="265"/>
      <c r="D8" s="242" t="s">
        <v>196</v>
      </c>
      <c r="E8" s="243" t="s">
        <v>1214</v>
      </c>
      <c r="F8" s="245" t="s">
        <v>1181</v>
      </c>
      <c r="G8" s="263"/>
      <c r="H8" s="266">
        <f t="shared" si="4"/>
        <v>43052</v>
      </c>
      <c r="I8" s="266">
        <f t="shared" si="2"/>
        <v>43052</v>
      </c>
      <c r="J8" s="309"/>
      <c r="K8" s="309">
        <f t="shared" si="5"/>
        <v>0</v>
      </c>
      <c r="L8" s="263" t="s">
        <v>248</v>
      </c>
      <c r="M8" s="267">
        <f t="shared" si="3"/>
        <v>0.1</v>
      </c>
      <c r="N8" s="304"/>
      <c r="O8" s="304"/>
      <c r="P8" s="304"/>
      <c r="Q8" s="304"/>
      <c r="R8" s="304"/>
      <c r="S8" s="304"/>
      <c r="T8" s="304"/>
      <c r="U8" s="304"/>
      <c r="V8" s="304"/>
      <c r="W8" s="304"/>
      <c r="X8" s="304"/>
      <c r="Y8" s="304"/>
      <c r="Z8" s="304"/>
      <c r="AA8" s="304"/>
      <c r="AB8" s="304"/>
      <c r="AC8" s="304"/>
      <c r="AD8" s="304"/>
      <c r="AE8" s="304"/>
      <c r="AF8" s="304"/>
      <c r="AG8" s="305"/>
    </row>
    <row r="9" spans="1:43" s="268" customFormat="1">
      <c r="A9" s="263"/>
      <c r="B9" s="264"/>
      <c r="C9" s="265"/>
      <c r="D9" s="242" t="s">
        <v>196</v>
      </c>
      <c r="E9" s="160" t="s">
        <v>1378</v>
      </c>
      <c r="F9" s="245" t="s">
        <v>1181</v>
      </c>
      <c r="G9" s="263"/>
      <c r="H9" s="266">
        <v>43068</v>
      </c>
      <c r="I9" s="266">
        <v>43070</v>
      </c>
      <c r="J9" s="309">
        <v>24</v>
      </c>
      <c r="K9" s="309">
        <v>24</v>
      </c>
      <c r="L9" s="263" t="s">
        <v>9</v>
      </c>
      <c r="M9" s="267"/>
      <c r="N9" s="304"/>
      <c r="O9" s="304"/>
      <c r="P9" s="304"/>
      <c r="Q9" s="304"/>
      <c r="R9" s="304"/>
      <c r="S9" s="304"/>
      <c r="T9" s="304"/>
      <c r="U9" s="304"/>
      <c r="V9" s="304"/>
      <c r="W9" s="304"/>
      <c r="X9" s="304"/>
      <c r="Y9" s="304"/>
      <c r="Z9" s="304"/>
      <c r="AA9" s="304"/>
      <c r="AB9" s="304"/>
      <c r="AC9" s="304"/>
      <c r="AD9" s="304">
        <v>8</v>
      </c>
      <c r="AE9" s="304">
        <v>7.5</v>
      </c>
      <c r="AF9" s="304">
        <v>8</v>
      </c>
      <c r="AG9" s="305"/>
    </row>
    <row r="10" spans="1:43" s="268" customFormat="1" ht="57">
      <c r="A10" s="263"/>
      <c r="B10" s="264" t="str">
        <f>IF(A10="","",IFERROR(VLOOKUP(A10,Story!C:D,2,FALSE),""))</f>
        <v/>
      </c>
      <c r="C10" s="265"/>
      <c r="D10" s="242" t="s">
        <v>196</v>
      </c>
      <c r="E10" s="160" t="s">
        <v>1259</v>
      </c>
      <c r="F10" s="245" t="s">
        <v>1181</v>
      </c>
      <c r="G10" s="263"/>
      <c r="H10" s="266">
        <f t="shared" si="4"/>
        <v>43052</v>
      </c>
      <c r="I10" s="266">
        <f t="shared" si="2"/>
        <v>43052</v>
      </c>
      <c r="J10" s="309"/>
      <c r="K10" s="309">
        <f t="shared" si="5"/>
        <v>89.5</v>
      </c>
      <c r="L10" s="263" t="s">
        <v>9</v>
      </c>
      <c r="M10" s="267">
        <f t="shared" si="3"/>
        <v>1</v>
      </c>
      <c r="N10" s="304">
        <v>8</v>
      </c>
      <c r="O10" s="304">
        <v>5.5</v>
      </c>
      <c r="P10" s="304">
        <v>8</v>
      </c>
      <c r="Q10" s="304">
        <v>8</v>
      </c>
      <c r="R10" s="304">
        <v>8</v>
      </c>
      <c r="S10" s="304">
        <v>8</v>
      </c>
      <c r="T10" s="304"/>
      <c r="U10" s="304">
        <v>8</v>
      </c>
      <c r="V10" s="304">
        <v>8</v>
      </c>
      <c r="W10" s="304">
        <v>8</v>
      </c>
      <c r="X10" s="304"/>
      <c r="Y10" s="304">
        <v>4</v>
      </c>
      <c r="Z10" s="304"/>
      <c r="AA10" s="304"/>
      <c r="AB10" s="304">
        <v>8</v>
      </c>
      <c r="AC10" s="304">
        <v>8</v>
      </c>
      <c r="AD10" s="304"/>
      <c r="AE10" s="304"/>
      <c r="AF10" s="304"/>
      <c r="AG10" s="305"/>
    </row>
    <row r="11" spans="1:43" s="268" customFormat="1" ht="28.5">
      <c r="A11" s="263"/>
      <c r="B11" s="264" t="str">
        <f>IF(A11="","",IFERROR(VLOOKUP(A11,Story!C:D,2,FALSE),""))</f>
        <v/>
      </c>
      <c r="C11" s="265"/>
      <c r="D11" s="242" t="s">
        <v>196</v>
      </c>
      <c r="E11" s="243" t="s">
        <v>1159</v>
      </c>
      <c r="F11" s="245" t="s">
        <v>77</v>
      </c>
      <c r="G11" s="263"/>
      <c r="H11" s="266">
        <f t="shared" si="4"/>
        <v>43052</v>
      </c>
      <c r="I11" s="266">
        <f t="shared" si="2"/>
        <v>43052</v>
      </c>
      <c r="J11" s="309"/>
      <c r="K11" s="309">
        <f t="shared" si="5"/>
        <v>0</v>
      </c>
      <c r="L11" s="263" t="s">
        <v>248</v>
      </c>
      <c r="M11" s="267">
        <f t="shared" si="3"/>
        <v>0.1</v>
      </c>
      <c r="N11" s="304"/>
      <c r="O11" s="304"/>
      <c r="P11" s="304"/>
      <c r="Q11" s="304"/>
      <c r="R11" s="304"/>
      <c r="S11" s="304"/>
      <c r="T11" s="304"/>
      <c r="U11" s="304"/>
      <c r="V11" s="304"/>
      <c r="W11" s="304"/>
      <c r="X11" s="304"/>
      <c r="Y11" s="304"/>
      <c r="Z11" s="304"/>
      <c r="AA11" s="304"/>
      <c r="AB11" s="304"/>
      <c r="AC11" s="304"/>
      <c r="AD11" s="304"/>
      <c r="AE11" s="304"/>
      <c r="AF11" s="304"/>
      <c r="AG11" s="305"/>
    </row>
    <row r="12" spans="1:43" s="268" customFormat="1" ht="28.5">
      <c r="A12" s="263"/>
      <c r="B12" s="264" t="str">
        <f>IF(A12="","",IFERROR(VLOOKUP(A12,Story!C:D,2,FALSE),""))</f>
        <v/>
      </c>
      <c r="C12" s="265"/>
      <c r="D12" s="242" t="s">
        <v>196</v>
      </c>
      <c r="E12" s="160" t="s">
        <v>1295</v>
      </c>
      <c r="F12" s="238" t="s">
        <v>77</v>
      </c>
      <c r="G12" s="263"/>
      <c r="H12" s="266">
        <f t="shared" si="4"/>
        <v>43052</v>
      </c>
      <c r="I12" s="266">
        <f t="shared" si="2"/>
        <v>43052</v>
      </c>
      <c r="J12" s="309"/>
      <c r="K12" s="309">
        <f t="shared" si="5"/>
        <v>0</v>
      </c>
      <c r="L12" s="263" t="s">
        <v>9</v>
      </c>
      <c r="M12" s="267">
        <f t="shared" si="3"/>
        <v>1</v>
      </c>
      <c r="N12" s="304"/>
      <c r="O12" s="304"/>
      <c r="P12" s="304"/>
      <c r="Q12" s="304"/>
      <c r="R12" s="304"/>
      <c r="S12" s="304"/>
      <c r="T12" s="304"/>
      <c r="U12" s="304"/>
      <c r="V12" s="304"/>
      <c r="W12" s="304"/>
      <c r="X12" s="304"/>
      <c r="Y12" s="304"/>
      <c r="Z12" s="304"/>
      <c r="AA12" s="304"/>
      <c r="AB12" s="304"/>
      <c r="AC12" s="304"/>
      <c r="AD12" s="304"/>
      <c r="AE12" s="304"/>
      <c r="AF12" s="304"/>
      <c r="AG12" s="305"/>
    </row>
    <row r="13" spans="1:43" s="268" customFormat="1">
      <c r="A13" s="263"/>
      <c r="B13" s="264" t="str">
        <f>IF(A13="","",IFERROR(VLOOKUP(A13,Story!C:D,2,FALSE),""))</f>
        <v/>
      </c>
      <c r="C13" s="265"/>
      <c r="D13" s="236" t="s">
        <v>254</v>
      </c>
      <c r="E13" s="237" t="s">
        <v>1253</v>
      </c>
      <c r="F13" s="238" t="s">
        <v>233</v>
      </c>
      <c r="G13" s="263"/>
      <c r="H13" s="266">
        <f t="shared" si="4"/>
        <v>43052</v>
      </c>
      <c r="I13" s="266">
        <f t="shared" si="2"/>
        <v>43052</v>
      </c>
      <c r="J13" s="309"/>
      <c r="K13" s="309">
        <f t="shared" si="5"/>
        <v>0</v>
      </c>
      <c r="L13" s="263" t="s">
        <v>248</v>
      </c>
      <c r="M13" s="267">
        <f t="shared" si="3"/>
        <v>0.1</v>
      </c>
      <c r="N13" s="304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5"/>
    </row>
    <row r="14" spans="1:43" s="268" customFormat="1">
      <c r="A14" s="263"/>
      <c r="B14" s="264" t="str">
        <f>IF(A14="","",IFERROR(VLOOKUP(A14,Story!C:D,2,FALSE),""))</f>
        <v/>
      </c>
      <c r="C14" s="265"/>
      <c r="D14" s="236" t="s">
        <v>254</v>
      </c>
      <c r="E14" s="237" t="s">
        <v>1254</v>
      </c>
      <c r="F14" s="238" t="s">
        <v>233</v>
      </c>
      <c r="G14" s="263"/>
      <c r="H14" s="266">
        <f t="shared" si="4"/>
        <v>43052</v>
      </c>
      <c r="I14" s="266">
        <f t="shared" si="2"/>
        <v>43052</v>
      </c>
      <c r="J14" s="309"/>
      <c r="K14" s="309">
        <f t="shared" si="5"/>
        <v>0</v>
      </c>
      <c r="L14" s="263" t="s">
        <v>248</v>
      </c>
      <c r="M14" s="267">
        <f t="shared" si="3"/>
        <v>0.1</v>
      </c>
      <c r="N14" s="304"/>
      <c r="O14" s="304"/>
      <c r="P14" s="304"/>
      <c r="Q14" s="304"/>
      <c r="R14" s="304"/>
      <c r="S14" s="304"/>
      <c r="T14" s="304"/>
      <c r="U14" s="304"/>
      <c r="V14" s="304"/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305"/>
    </row>
    <row r="15" spans="1:43">
      <c r="A15" s="263"/>
      <c r="B15" s="264" t="str">
        <f>IF(A15="","",IFERROR(VLOOKUP(A15,Story!C:D,2,FALSE),""))</f>
        <v/>
      </c>
      <c r="C15" s="265"/>
      <c r="D15" s="236" t="s">
        <v>254</v>
      </c>
      <c r="E15" s="56" t="s">
        <v>1309</v>
      </c>
      <c r="F15" s="238" t="s">
        <v>233</v>
      </c>
      <c r="G15" s="263"/>
      <c r="H15" s="266">
        <f t="shared" si="4"/>
        <v>43052</v>
      </c>
      <c r="I15" s="266">
        <f t="shared" si="2"/>
        <v>43052</v>
      </c>
      <c r="J15" s="309"/>
      <c r="K15" s="309">
        <f t="shared" si="5"/>
        <v>37.5</v>
      </c>
      <c r="L15" s="263" t="s">
        <v>9</v>
      </c>
      <c r="M15" s="267">
        <f t="shared" si="3"/>
        <v>1</v>
      </c>
      <c r="N15" s="304">
        <v>8</v>
      </c>
      <c r="O15" s="304">
        <v>5.5</v>
      </c>
      <c r="P15" s="304">
        <v>8</v>
      </c>
      <c r="Q15" s="304">
        <v>8</v>
      </c>
      <c r="R15" s="304">
        <v>8</v>
      </c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5"/>
    </row>
    <row r="16" spans="1:43">
      <c r="A16" s="263"/>
      <c r="B16" s="264" t="str">
        <f>IF(A16="","",IFERROR(VLOOKUP(A16,Story!C:D,2,FALSE),""))</f>
        <v/>
      </c>
      <c r="C16" s="265"/>
      <c r="D16" s="236" t="s">
        <v>235</v>
      </c>
      <c r="E16" s="56" t="s">
        <v>1322</v>
      </c>
      <c r="F16" s="238" t="s">
        <v>233</v>
      </c>
      <c r="G16" s="263"/>
      <c r="H16" s="266">
        <f t="shared" ref="H16:H17" si="6">IF(E16="","",$H$1)</f>
        <v>43052</v>
      </c>
      <c r="I16" s="266">
        <f t="shared" ref="I16:I17" si="7">IF(E16="","",IF(H16+J16/8&gt;$I$1,$I$1,H16+J16/8))</f>
        <v>43052</v>
      </c>
      <c r="J16" s="309"/>
      <c r="K16" s="309">
        <f t="shared" ref="K16" si="8">SUM(N16:AF16)</f>
        <v>8</v>
      </c>
      <c r="L16" s="263" t="s">
        <v>9</v>
      </c>
      <c r="M16" s="267">
        <f t="shared" ref="M16" si="9">IF(L16="未开始",0,IF(L16="已完成",1, 0.1))</f>
        <v>1</v>
      </c>
      <c r="N16" s="304"/>
      <c r="O16" s="304"/>
      <c r="P16" s="304"/>
      <c r="Q16" s="304"/>
      <c r="R16" s="304"/>
      <c r="S16" s="304"/>
      <c r="T16" s="304"/>
      <c r="U16" s="304"/>
      <c r="V16" s="304">
        <v>8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305"/>
    </row>
    <row r="17" spans="1:33">
      <c r="A17" s="263"/>
      <c r="B17" s="264"/>
      <c r="C17" s="265"/>
      <c r="D17" s="236" t="s">
        <v>254</v>
      </c>
      <c r="E17" s="56" t="s">
        <v>1323</v>
      </c>
      <c r="F17" s="238" t="s">
        <v>233</v>
      </c>
      <c r="G17" s="263"/>
      <c r="H17" s="266">
        <f t="shared" si="6"/>
        <v>43052</v>
      </c>
      <c r="I17" s="266">
        <f t="shared" si="7"/>
        <v>43052</v>
      </c>
      <c r="J17" s="309"/>
      <c r="K17" s="309"/>
      <c r="L17" s="263" t="s">
        <v>9</v>
      </c>
      <c r="M17" s="267">
        <f t="shared" ref="M17" si="10">IF(L17="未开始",0,IF(L17="已完成",1, 0.1))</f>
        <v>1</v>
      </c>
      <c r="N17" s="304"/>
      <c r="O17" s="304"/>
      <c r="P17" s="304"/>
      <c r="Q17" s="304"/>
      <c r="R17" s="304"/>
      <c r="S17" s="304"/>
      <c r="T17" s="304"/>
      <c r="U17" s="304">
        <v>8</v>
      </c>
      <c r="V17" s="304"/>
      <c r="W17" s="304"/>
      <c r="X17" s="304"/>
      <c r="Y17" s="304"/>
      <c r="Z17" s="304"/>
      <c r="AA17" s="304"/>
      <c r="AB17" s="304"/>
      <c r="AC17" s="304"/>
      <c r="AD17" s="304"/>
      <c r="AE17" s="304"/>
      <c r="AF17" s="304"/>
      <c r="AG17" s="305"/>
    </row>
    <row r="18" spans="1:33">
      <c r="A18" s="263"/>
      <c r="B18" s="264"/>
      <c r="C18" s="265"/>
      <c r="D18" s="236" t="s">
        <v>254</v>
      </c>
      <c r="E18" s="56" t="s">
        <v>1337</v>
      </c>
      <c r="F18" s="238" t="s">
        <v>233</v>
      </c>
      <c r="G18" s="263"/>
      <c r="H18" s="266">
        <f t="shared" ref="H18:H21" si="11">IF(E18="","",$H$1)</f>
        <v>43052</v>
      </c>
      <c r="I18" s="266">
        <f t="shared" ref="I18:I21" si="12">IF(E18="","",IF(H18+J18/8&gt;$I$1,$I$1,H18+J18/8))</f>
        <v>43052</v>
      </c>
      <c r="J18" s="309"/>
      <c r="K18" s="309"/>
      <c r="L18" s="263" t="s">
        <v>9</v>
      </c>
      <c r="M18" s="267">
        <f t="shared" ref="M18" si="13">IF(L18="未开始",0,IF(L18="已完成",1, 0.1))</f>
        <v>1</v>
      </c>
      <c r="N18" s="304"/>
      <c r="O18" s="304"/>
      <c r="P18" s="304"/>
      <c r="Q18" s="304"/>
      <c r="R18" s="304"/>
      <c r="S18" s="304"/>
      <c r="T18" s="304"/>
      <c r="U18" s="304"/>
      <c r="V18" s="304"/>
      <c r="W18" s="304"/>
      <c r="X18" s="304"/>
      <c r="Y18" s="304"/>
      <c r="Z18" s="304"/>
      <c r="AA18" s="304"/>
      <c r="AB18" s="304">
        <v>8</v>
      </c>
      <c r="AC18" s="304">
        <v>8</v>
      </c>
      <c r="AD18" s="304"/>
      <c r="AE18" s="304"/>
      <c r="AF18" s="304"/>
      <c r="AG18" s="305"/>
    </row>
    <row r="19" spans="1:33">
      <c r="A19" s="263"/>
      <c r="B19" s="264"/>
      <c r="C19" s="265"/>
      <c r="D19" s="236" t="s">
        <v>196</v>
      </c>
      <c r="E19" s="56" t="s">
        <v>1338</v>
      </c>
      <c r="F19" s="238" t="s">
        <v>30</v>
      </c>
      <c r="G19" s="263"/>
      <c r="H19" s="266">
        <f t="shared" si="11"/>
        <v>43052</v>
      </c>
      <c r="I19" s="266">
        <f t="shared" si="12"/>
        <v>43052</v>
      </c>
      <c r="J19" s="309"/>
      <c r="K19" s="309"/>
      <c r="L19" s="263" t="s">
        <v>9</v>
      </c>
      <c r="M19" s="267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  <c r="Z19" s="304"/>
      <c r="AA19" s="304"/>
      <c r="AB19" s="304"/>
      <c r="AC19" s="304">
        <v>8</v>
      </c>
      <c r="AD19" s="304"/>
      <c r="AE19" s="304"/>
      <c r="AF19" s="304"/>
      <c r="AG19" s="305"/>
    </row>
    <row r="20" spans="1:33">
      <c r="A20" s="263"/>
      <c r="B20" s="264"/>
      <c r="C20" s="265"/>
      <c r="D20" s="236" t="s">
        <v>196</v>
      </c>
      <c r="E20" s="56" t="s">
        <v>1339</v>
      </c>
      <c r="F20" s="238" t="s">
        <v>30</v>
      </c>
      <c r="G20" s="263"/>
      <c r="H20" s="266">
        <f t="shared" si="11"/>
        <v>43052</v>
      </c>
      <c r="I20" s="266">
        <f t="shared" si="12"/>
        <v>43052</v>
      </c>
      <c r="J20" s="309"/>
      <c r="K20" s="309"/>
      <c r="L20" s="263" t="s">
        <v>9</v>
      </c>
      <c r="M20" s="267"/>
      <c r="N20" s="304"/>
      <c r="O20" s="304"/>
      <c r="P20" s="304"/>
      <c r="Q20" s="304"/>
      <c r="R20" s="304"/>
      <c r="S20" s="304"/>
      <c r="T20" s="304"/>
      <c r="U20" s="304"/>
      <c r="V20" s="304"/>
      <c r="W20" s="304">
        <v>8</v>
      </c>
      <c r="X20" s="304">
        <v>8</v>
      </c>
      <c r="Y20" s="304"/>
      <c r="Z20" s="304"/>
      <c r="AA20" s="304"/>
      <c r="AB20" s="304"/>
      <c r="AC20" s="304"/>
      <c r="AD20" s="304"/>
      <c r="AE20" s="304"/>
      <c r="AF20" s="304"/>
      <c r="AG20" s="305"/>
    </row>
    <row r="21" spans="1:33">
      <c r="A21" s="263"/>
      <c r="B21" s="264"/>
      <c r="C21" s="265"/>
      <c r="D21" s="236" t="s">
        <v>196</v>
      </c>
      <c r="E21" s="56" t="s">
        <v>1340</v>
      </c>
      <c r="F21" s="238" t="s">
        <v>30</v>
      </c>
      <c r="G21" s="263"/>
      <c r="H21" s="266">
        <f t="shared" si="11"/>
        <v>43052</v>
      </c>
      <c r="I21" s="266">
        <f t="shared" si="12"/>
        <v>43052</v>
      </c>
      <c r="J21" s="309"/>
      <c r="K21" s="309"/>
      <c r="L21" s="263" t="s">
        <v>9</v>
      </c>
      <c r="M21" s="267"/>
      <c r="N21" s="304"/>
      <c r="O21" s="304"/>
      <c r="P21" s="304"/>
      <c r="Q21" s="304">
        <v>8</v>
      </c>
      <c r="R21" s="304">
        <v>8</v>
      </c>
      <c r="S21" s="304">
        <v>6.5</v>
      </c>
      <c r="T21" s="304"/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05"/>
    </row>
    <row r="22" spans="1:33" s="268" customFormat="1">
      <c r="A22" s="263"/>
      <c r="B22" s="264" t="str">
        <f>IF(A22="","",IFERROR(VLOOKUP(A22,Story!C:D,2,FALSE),""))</f>
        <v/>
      </c>
      <c r="C22" s="265"/>
      <c r="D22" s="236" t="s">
        <v>223</v>
      </c>
      <c r="E22" s="56" t="s">
        <v>1341</v>
      </c>
      <c r="F22" s="238" t="s">
        <v>30</v>
      </c>
      <c r="G22" s="263"/>
      <c r="H22" s="266">
        <f t="shared" si="4"/>
        <v>43052</v>
      </c>
      <c r="I22" s="266">
        <f t="shared" si="2"/>
        <v>43052</v>
      </c>
      <c r="J22" s="309"/>
      <c r="K22" s="309">
        <f t="shared" si="5"/>
        <v>46.5</v>
      </c>
      <c r="L22" s="263" t="s">
        <v>9</v>
      </c>
      <c r="M22" s="267">
        <f t="shared" si="3"/>
        <v>1</v>
      </c>
      <c r="N22" s="304">
        <v>8</v>
      </c>
      <c r="O22" s="304">
        <v>1.5</v>
      </c>
      <c r="P22" s="304">
        <v>5</v>
      </c>
      <c r="Q22" s="304"/>
      <c r="R22" s="304"/>
      <c r="S22" s="304"/>
      <c r="T22" s="304"/>
      <c r="U22" s="304">
        <v>8</v>
      </c>
      <c r="V22" s="304">
        <v>8</v>
      </c>
      <c r="W22" s="304"/>
      <c r="X22" s="304"/>
      <c r="Y22" s="304">
        <v>8</v>
      </c>
      <c r="Z22" s="304"/>
      <c r="AA22" s="304"/>
      <c r="AB22" s="304">
        <v>8</v>
      </c>
      <c r="AC22" s="304"/>
      <c r="AD22" s="304"/>
      <c r="AE22" s="304"/>
      <c r="AF22" s="304"/>
      <c r="AG22" s="305"/>
    </row>
    <row r="23" spans="1:33" s="268" customFormat="1">
      <c r="A23" s="263"/>
      <c r="B23" s="264"/>
      <c r="C23" s="265"/>
      <c r="D23" s="236" t="s">
        <v>899</v>
      </c>
      <c r="E23" s="56" t="s">
        <v>1342</v>
      </c>
      <c r="F23" s="238" t="s">
        <v>30</v>
      </c>
      <c r="G23" s="263"/>
      <c r="H23" s="266">
        <f t="shared" si="4"/>
        <v>43052</v>
      </c>
      <c r="I23" s="266">
        <f t="shared" si="2"/>
        <v>43052</v>
      </c>
      <c r="J23" s="309"/>
      <c r="K23" s="309"/>
      <c r="L23" s="263" t="s">
        <v>9</v>
      </c>
      <c r="M23" s="267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>
        <v>8</v>
      </c>
      <c r="AE23" s="304"/>
      <c r="AF23" s="304"/>
      <c r="AG23" s="305"/>
    </row>
    <row r="24" spans="1:33" s="268" customFormat="1">
      <c r="A24" s="263"/>
      <c r="B24" s="264"/>
      <c r="C24" s="265"/>
      <c r="D24" s="236" t="s">
        <v>196</v>
      </c>
      <c r="E24" s="56" t="s">
        <v>1404</v>
      </c>
      <c r="F24" s="238" t="s">
        <v>30</v>
      </c>
      <c r="G24" s="263"/>
      <c r="H24" s="266">
        <f t="shared" si="4"/>
        <v>43052</v>
      </c>
      <c r="I24" s="266">
        <f t="shared" si="2"/>
        <v>43052</v>
      </c>
      <c r="J24" s="309"/>
      <c r="K24" s="309"/>
      <c r="L24" s="263"/>
      <c r="M24" s="267"/>
      <c r="N24" s="304"/>
      <c r="O24" s="304"/>
      <c r="P24" s="304"/>
      <c r="Q24" s="304"/>
      <c r="R24" s="304"/>
      <c r="S24" s="304"/>
      <c r="T24" s="304"/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>
        <v>7.5</v>
      </c>
      <c r="AF24" s="304">
        <v>8</v>
      </c>
      <c r="AG24" s="305"/>
    </row>
    <row r="25" spans="1:33" s="268" customFormat="1">
      <c r="A25" s="263"/>
      <c r="B25" s="264"/>
      <c r="C25" s="265"/>
      <c r="D25" s="236" t="s">
        <v>204</v>
      </c>
      <c r="E25" s="56" t="s">
        <v>1384</v>
      </c>
      <c r="F25" s="238" t="s">
        <v>233</v>
      </c>
      <c r="G25" s="263"/>
      <c r="H25" s="266">
        <f t="shared" ref="H25" si="14">IF(E25="","",$H$1)</f>
        <v>43052</v>
      </c>
      <c r="I25" s="266">
        <f t="shared" ref="I25" si="15">IF(E25="","",IF(H25+J25/8&gt;$I$1,$I$1,H25+J25/8))</f>
        <v>43052</v>
      </c>
      <c r="J25" s="309"/>
      <c r="K25" s="309"/>
      <c r="L25" s="263" t="s">
        <v>16</v>
      </c>
      <c r="M25" s="267"/>
      <c r="N25" s="304"/>
      <c r="O25" s="304"/>
      <c r="P25" s="304"/>
      <c r="Q25" s="304"/>
      <c r="R25" s="304"/>
      <c r="S25" s="304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>
        <v>8</v>
      </c>
      <c r="AE25" s="304">
        <v>7.5</v>
      </c>
      <c r="AF25" s="304">
        <v>8</v>
      </c>
      <c r="AG25" s="305"/>
    </row>
    <row r="26" spans="1:33" s="268" customFormat="1">
      <c r="A26" s="242" t="s">
        <v>385</v>
      </c>
      <c r="B26" s="264" t="str">
        <f>IF(A26="","",IFERROR(VLOOKUP(A26,Story!C:D,2,FALSE),""))</f>
        <v>Qt远程调用库</v>
      </c>
      <c r="C26" s="238"/>
      <c r="D26" s="236"/>
      <c r="E26" s="239"/>
      <c r="F26" s="238"/>
      <c r="G26" s="263"/>
      <c r="H26" s="266" t="str">
        <f t="shared" si="4"/>
        <v/>
      </c>
      <c r="I26" s="266" t="str">
        <f t="shared" si="2"/>
        <v/>
      </c>
      <c r="J26" s="309"/>
      <c r="K26" s="309">
        <f t="shared" si="5"/>
        <v>0</v>
      </c>
      <c r="L26" s="263" t="s">
        <v>18</v>
      </c>
      <c r="M26" s="267">
        <f t="shared" si="3"/>
        <v>0</v>
      </c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5"/>
    </row>
    <row r="27" spans="1:33" s="268" customFormat="1">
      <c r="A27" s="236"/>
      <c r="B27" s="264" t="str">
        <f>IF(A27="","",IFERROR(VLOOKUP(A27,Story!C:D,2,FALSE),""))</f>
        <v/>
      </c>
      <c r="C27" s="238"/>
      <c r="D27" s="236" t="s">
        <v>196</v>
      </c>
      <c r="E27" s="237" t="s">
        <v>1248</v>
      </c>
      <c r="F27" s="238" t="s">
        <v>59</v>
      </c>
      <c r="G27" s="263"/>
      <c r="H27" s="266">
        <f t="shared" si="4"/>
        <v>43052</v>
      </c>
      <c r="I27" s="266">
        <f t="shared" si="2"/>
        <v>43052</v>
      </c>
      <c r="J27" s="309"/>
      <c r="K27" s="309">
        <f t="shared" si="5"/>
        <v>7.5</v>
      </c>
      <c r="L27" s="263" t="s">
        <v>248</v>
      </c>
      <c r="M27" s="267">
        <f t="shared" si="3"/>
        <v>0.1</v>
      </c>
      <c r="N27" s="304">
        <v>2</v>
      </c>
      <c r="O27" s="304">
        <v>5.5</v>
      </c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5"/>
    </row>
    <row r="28" spans="1:33" s="268" customFormat="1">
      <c r="A28" s="236"/>
      <c r="B28" s="264" t="str">
        <f>IF(A28="","",IFERROR(VLOOKUP(A28,Story!C:D,2,FALSE),""))</f>
        <v/>
      </c>
      <c r="C28" s="238"/>
      <c r="D28" s="236" t="s">
        <v>196</v>
      </c>
      <c r="E28" s="237" t="s">
        <v>1249</v>
      </c>
      <c r="F28" s="238" t="s">
        <v>59</v>
      </c>
      <c r="G28" s="263"/>
      <c r="H28" s="266">
        <f t="shared" si="4"/>
        <v>43052</v>
      </c>
      <c r="I28" s="266">
        <f t="shared" si="2"/>
        <v>43052</v>
      </c>
      <c r="J28" s="309"/>
      <c r="K28" s="309">
        <f t="shared" si="5"/>
        <v>0</v>
      </c>
      <c r="L28" s="263" t="s">
        <v>248</v>
      </c>
      <c r="M28" s="267">
        <f t="shared" si="3"/>
        <v>0.1</v>
      </c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5"/>
    </row>
    <row r="29" spans="1:33" s="268" customFormat="1">
      <c r="A29" s="236"/>
      <c r="B29" s="264" t="str">
        <f>IF(A29="","",IFERROR(VLOOKUP(A29,Story!C:D,2,FALSE),""))</f>
        <v/>
      </c>
      <c r="C29" s="238"/>
      <c r="D29" s="236" t="s">
        <v>196</v>
      </c>
      <c r="E29" s="237" t="s">
        <v>1250</v>
      </c>
      <c r="F29" s="238" t="s">
        <v>77</v>
      </c>
      <c r="G29" s="263"/>
      <c r="H29" s="266">
        <f t="shared" si="4"/>
        <v>43052</v>
      </c>
      <c r="I29" s="266">
        <f t="shared" si="2"/>
        <v>43052</v>
      </c>
      <c r="J29" s="309"/>
      <c r="K29" s="309">
        <f t="shared" si="5"/>
        <v>13</v>
      </c>
      <c r="L29" s="263" t="s">
        <v>9</v>
      </c>
      <c r="M29" s="267">
        <v>0.8</v>
      </c>
      <c r="N29" s="304"/>
      <c r="O29" s="304"/>
      <c r="P29" s="304"/>
      <c r="Q29" s="304"/>
      <c r="R29" s="304"/>
      <c r="S29" s="304"/>
      <c r="T29" s="304"/>
      <c r="U29" s="304">
        <v>6</v>
      </c>
      <c r="V29" s="304">
        <v>2</v>
      </c>
      <c r="W29" s="304">
        <v>3</v>
      </c>
      <c r="X29" s="304">
        <v>2</v>
      </c>
      <c r="Y29" s="304"/>
      <c r="Z29" s="304"/>
      <c r="AA29" s="304"/>
      <c r="AB29" s="304"/>
      <c r="AC29" s="304"/>
      <c r="AD29" s="304"/>
      <c r="AE29" s="304"/>
      <c r="AF29" s="304"/>
      <c r="AG29" s="305"/>
    </row>
    <row r="30" spans="1:33" s="268" customFormat="1">
      <c r="A30" s="236"/>
      <c r="B30" s="264" t="str">
        <f>IF(A30="","",IFERROR(VLOOKUP(A30,Story!C:D,2,FALSE),""))</f>
        <v/>
      </c>
      <c r="C30" s="238"/>
      <c r="D30" s="236" t="s">
        <v>196</v>
      </c>
      <c r="E30" s="56" t="s">
        <v>1296</v>
      </c>
      <c r="F30" s="238" t="s">
        <v>59</v>
      </c>
      <c r="G30" s="263"/>
      <c r="H30" s="266">
        <f t="shared" si="4"/>
        <v>43052</v>
      </c>
      <c r="I30" s="266">
        <f t="shared" si="2"/>
        <v>43052</v>
      </c>
      <c r="J30" s="309"/>
      <c r="K30" s="309">
        <f t="shared" si="5"/>
        <v>0</v>
      </c>
      <c r="L30" s="263" t="s">
        <v>248</v>
      </c>
      <c r="M30" s="267">
        <f t="shared" si="3"/>
        <v>0.1</v>
      </c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5"/>
    </row>
    <row r="31" spans="1:33" s="268" customFormat="1">
      <c r="A31" s="263"/>
      <c r="B31" s="264" t="str">
        <f>IF(A31="","",IFERROR(VLOOKUP(A31,Story!C:D,2,FALSE),""))</f>
        <v/>
      </c>
      <c r="C31" s="265"/>
      <c r="D31" s="236" t="s">
        <v>196</v>
      </c>
      <c r="E31" s="56" t="s">
        <v>1297</v>
      </c>
      <c r="F31" s="238" t="s">
        <v>59</v>
      </c>
      <c r="G31" s="263"/>
      <c r="H31" s="266">
        <f t="shared" si="4"/>
        <v>43052</v>
      </c>
      <c r="I31" s="266">
        <f t="shared" si="2"/>
        <v>43052</v>
      </c>
      <c r="J31" s="309"/>
      <c r="K31" s="309">
        <f t="shared" si="5"/>
        <v>0</v>
      </c>
      <c r="L31" s="263" t="s">
        <v>248</v>
      </c>
      <c r="M31" s="267">
        <f t="shared" si="3"/>
        <v>0.1</v>
      </c>
      <c r="N31" s="304"/>
      <c r="O31" s="304"/>
      <c r="P31" s="304"/>
      <c r="Q31" s="304"/>
      <c r="R31" s="304"/>
      <c r="S31" s="304"/>
      <c r="T31" s="304"/>
      <c r="U31" s="304"/>
      <c r="V31" s="304"/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5"/>
    </row>
    <row r="32" spans="1:33" s="268" customFormat="1">
      <c r="A32" s="263"/>
      <c r="B32" s="264" t="str">
        <f>IF(A32="","",IFERROR(VLOOKUP(A32,Story!C:D,2,FALSE),""))</f>
        <v/>
      </c>
      <c r="C32" s="265"/>
      <c r="D32" s="263" t="s">
        <v>196</v>
      </c>
      <c r="E32" s="56" t="s">
        <v>1308</v>
      </c>
      <c r="F32" s="265" t="s">
        <v>59</v>
      </c>
      <c r="G32" s="263"/>
      <c r="H32" s="266">
        <f t="shared" si="4"/>
        <v>43052</v>
      </c>
      <c r="I32" s="266">
        <f t="shared" si="2"/>
        <v>43052</v>
      </c>
      <c r="J32" s="309"/>
      <c r="K32" s="309">
        <f t="shared" si="5"/>
        <v>15.5</v>
      </c>
      <c r="L32" s="263" t="s">
        <v>9</v>
      </c>
      <c r="M32" s="267">
        <v>0.8</v>
      </c>
      <c r="N32" s="304"/>
      <c r="O32" s="304"/>
      <c r="P32" s="304">
        <v>4.5</v>
      </c>
      <c r="Q32" s="304">
        <v>5</v>
      </c>
      <c r="R32" s="304">
        <v>6</v>
      </c>
      <c r="S32" s="304"/>
      <c r="T32" s="304"/>
      <c r="U32" s="304"/>
      <c r="V32" s="304"/>
      <c r="W32" s="304"/>
      <c r="X32" s="304"/>
      <c r="Y32" s="304"/>
      <c r="Z32" s="304"/>
      <c r="AA32" s="304"/>
      <c r="AB32" s="304"/>
      <c r="AC32" s="304"/>
      <c r="AD32" s="304"/>
      <c r="AE32" s="304"/>
      <c r="AF32" s="304"/>
      <c r="AG32" s="305"/>
    </row>
    <row r="33" spans="1:33" s="268" customFormat="1">
      <c r="A33" s="263"/>
      <c r="B33" s="264"/>
      <c r="C33" s="265"/>
      <c r="D33" s="263" t="s">
        <v>196</v>
      </c>
      <c r="E33" s="56" t="s">
        <v>1317</v>
      </c>
      <c r="F33" s="265" t="s">
        <v>59</v>
      </c>
      <c r="G33" s="263"/>
      <c r="H33" s="266">
        <f t="shared" si="4"/>
        <v>43052</v>
      </c>
      <c r="I33" s="266">
        <f t="shared" si="2"/>
        <v>43052</v>
      </c>
      <c r="J33" s="309"/>
      <c r="K33" s="309"/>
      <c r="L33" s="263" t="s">
        <v>9</v>
      </c>
      <c r="M33" s="267"/>
      <c r="N33" s="304"/>
      <c r="O33" s="304"/>
      <c r="P33" s="304"/>
      <c r="Q33" s="304"/>
      <c r="R33" s="304"/>
      <c r="S33" s="304">
        <v>7</v>
      </c>
      <c r="T33" s="304"/>
      <c r="U33" s="304">
        <v>6</v>
      </c>
      <c r="V33" s="304">
        <v>6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5"/>
    </row>
    <row r="34" spans="1:33" s="268" customFormat="1">
      <c r="A34" s="263"/>
      <c r="B34" s="264"/>
      <c r="C34" s="265"/>
      <c r="D34" s="263" t="s">
        <v>196</v>
      </c>
      <c r="E34" s="56" t="s">
        <v>1336</v>
      </c>
      <c r="F34" s="265" t="s">
        <v>59</v>
      </c>
      <c r="G34" s="263"/>
      <c r="H34" s="266">
        <f t="shared" si="4"/>
        <v>43052</v>
      </c>
      <c r="I34" s="266">
        <f t="shared" si="2"/>
        <v>43052</v>
      </c>
      <c r="J34" s="309"/>
      <c r="K34" s="309"/>
      <c r="L34" s="263" t="s">
        <v>248</v>
      </c>
      <c r="M34" s="267"/>
      <c r="N34" s="304"/>
      <c r="O34" s="304"/>
      <c r="P34" s="304"/>
      <c r="Q34" s="304"/>
      <c r="R34" s="304"/>
      <c r="S34" s="304"/>
      <c r="T34" s="304"/>
      <c r="U34" s="304"/>
      <c r="V34" s="304">
        <v>2</v>
      </c>
      <c r="W34" s="304">
        <v>4</v>
      </c>
      <c r="X34" s="304">
        <v>3</v>
      </c>
      <c r="Y34" s="304"/>
      <c r="Z34" s="304"/>
      <c r="AA34" s="304"/>
      <c r="AB34" s="304"/>
      <c r="AC34" s="304"/>
      <c r="AD34" s="304"/>
      <c r="AE34" s="304"/>
      <c r="AF34" s="304"/>
      <c r="AG34" s="305"/>
    </row>
    <row r="35" spans="1:33" s="268" customFormat="1">
      <c r="A35" s="263"/>
      <c r="B35" s="264"/>
      <c r="C35" s="265"/>
      <c r="D35" s="263" t="s">
        <v>196</v>
      </c>
      <c r="E35" s="56" t="s">
        <v>1335</v>
      </c>
      <c r="F35" s="265" t="s">
        <v>59</v>
      </c>
      <c r="G35" s="263"/>
      <c r="H35" s="266">
        <f t="shared" si="4"/>
        <v>43052</v>
      </c>
      <c r="I35" s="266">
        <f t="shared" si="2"/>
        <v>43052</v>
      </c>
      <c r="J35" s="309"/>
      <c r="K35" s="309"/>
      <c r="L35" s="263" t="s">
        <v>9</v>
      </c>
      <c r="M35" s="267"/>
      <c r="N35" s="304"/>
      <c r="O35" s="304"/>
      <c r="P35" s="304"/>
      <c r="Q35" s="304"/>
      <c r="R35" s="304"/>
      <c r="S35" s="304"/>
      <c r="T35" s="304"/>
      <c r="U35" s="304"/>
      <c r="V35" s="304"/>
      <c r="W35" s="304"/>
      <c r="X35" s="304"/>
      <c r="Y35" s="304"/>
      <c r="Z35" s="304"/>
      <c r="AA35" s="304"/>
      <c r="AB35" s="304">
        <v>2.5</v>
      </c>
      <c r="AC35" s="304">
        <v>5</v>
      </c>
      <c r="AD35" s="304"/>
      <c r="AE35" s="304">
        <v>8</v>
      </c>
      <c r="AF35" s="304">
        <v>5</v>
      </c>
      <c r="AG35" s="305"/>
    </row>
    <row r="36" spans="1:33" s="268" customFormat="1">
      <c r="A36" s="263"/>
      <c r="B36" s="264"/>
      <c r="C36" s="265"/>
      <c r="D36" s="24" t="s">
        <v>1357</v>
      </c>
      <c r="E36" s="56" t="s">
        <v>1358</v>
      </c>
      <c r="F36" s="265" t="s">
        <v>77</v>
      </c>
      <c r="G36" s="263"/>
      <c r="H36" s="266">
        <f t="shared" si="4"/>
        <v>43052</v>
      </c>
      <c r="I36" s="266">
        <f t="shared" si="2"/>
        <v>43052</v>
      </c>
      <c r="J36" s="309"/>
      <c r="K36" s="309"/>
      <c r="L36" s="263" t="s">
        <v>9</v>
      </c>
      <c r="M36" s="267"/>
      <c r="N36" s="304"/>
      <c r="O36" s="304"/>
      <c r="P36" s="304"/>
      <c r="Q36" s="304"/>
      <c r="R36" s="304"/>
      <c r="S36" s="304"/>
      <c r="T36" s="304"/>
      <c r="U36" s="304">
        <v>2</v>
      </c>
      <c r="V36" s="304">
        <v>6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305"/>
    </row>
    <row r="37" spans="1:33" s="268" customFormat="1">
      <c r="A37" s="236"/>
      <c r="B37" s="264" t="str">
        <f>IF(A37="","",IFERROR(VLOOKUP(A37,Story!C:D,2,FALSE),""))</f>
        <v/>
      </c>
      <c r="C37" s="238"/>
      <c r="D37" s="236" t="s">
        <v>196</v>
      </c>
      <c r="E37" s="56" t="s">
        <v>1359</v>
      </c>
      <c r="F37" s="59" t="s">
        <v>1314</v>
      </c>
      <c r="G37" s="263"/>
      <c r="H37" s="266">
        <f t="shared" ref="H37" si="16">IF(E37="","",$H$1)</f>
        <v>43052</v>
      </c>
      <c r="I37" s="266">
        <f t="shared" ref="I37" si="17">IF(E37="","",IF(H37+J37/8&gt;$I$1,$I$1,H37+J37/8))</f>
        <v>43052</v>
      </c>
      <c r="J37" s="309"/>
      <c r="K37" s="309">
        <f t="shared" ref="K37" si="18">SUM(N37:AF37)</f>
        <v>3</v>
      </c>
      <c r="L37" s="263" t="s">
        <v>9</v>
      </c>
      <c r="M37" s="267">
        <f>IF(L37="未开始",0,IF(L37="已完成",1, 0.1))</f>
        <v>1</v>
      </c>
      <c r="N37" s="304"/>
      <c r="O37" s="304"/>
      <c r="P37" s="304"/>
      <c r="Q37" s="304"/>
      <c r="R37" s="304">
        <v>3</v>
      </c>
      <c r="S37" s="304"/>
      <c r="T37" s="304"/>
      <c r="U37" s="304"/>
      <c r="V37" s="304"/>
      <c r="W37" s="304"/>
      <c r="X37" s="304"/>
      <c r="Y37" s="304"/>
      <c r="Z37" s="304"/>
      <c r="AA37" s="304"/>
      <c r="AB37" s="304"/>
      <c r="AC37" s="304"/>
      <c r="AD37" s="304"/>
      <c r="AE37" s="304"/>
      <c r="AF37" s="304"/>
      <c r="AG37" s="305"/>
    </row>
    <row r="38" spans="1:33" s="268" customFormat="1">
      <c r="A38" s="11" t="s">
        <v>168</v>
      </c>
      <c r="B38" s="264" t="str">
        <f>IF(A38="","",IFERROR(VLOOKUP(A38,Story!C:D,2,FALSE),""))</f>
        <v>源文件列表</v>
      </c>
      <c r="C38" s="265"/>
      <c r="D38" s="263"/>
      <c r="E38" s="264"/>
      <c r="F38" s="265"/>
      <c r="G38" s="263"/>
      <c r="H38" s="266" t="str">
        <f t="shared" si="4"/>
        <v/>
      </c>
      <c r="I38" s="266" t="str">
        <f t="shared" si="2"/>
        <v/>
      </c>
      <c r="J38" s="309"/>
      <c r="K38" s="309">
        <f t="shared" si="5"/>
        <v>0</v>
      </c>
      <c r="L38" s="263" t="s">
        <v>248</v>
      </c>
      <c r="M38" s="267">
        <f t="shared" si="3"/>
        <v>0.1</v>
      </c>
      <c r="N38" s="304"/>
      <c r="O38" s="304"/>
      <c r="P38" s="304"/>
      <c r="Q38" s="304"/>
      <c r="R38" s="304"/>
      <c r="S38" s="304"/>
      <c r="T38" s="304"/>
      <c r="U38" s="304"/>
      <c r="V38" s="304"/>
      <c r="W38" s="304"/>
      <c r="X38" s="304"/>
      <c r="Y38" s="304"/>
      <c r="Z38" s="304"/>
      <c r="AA38" s="304"/>
      <c r="AB38" s="304"/>
      <c r="AC38" s="304"/>
      <c r="AD38" s="304"/>
      <c r="AE38" s="304"/>
      <c r="AF38" s="304"/>
      <c r="AG38" s="305"/>
    </row>
    <row r="39" spans="1:33" s="268" customFormat="1">
      <c r="A39" s="11" t="s">
        <v>170</v>
      </c>
      <c r="B39" s="264" t="str">
        <f>IF(A39="","",IFERROR(VLOOKUP(A39,Story!C:D,2,FALSE),""))</f>
        <v>widget列表</v>
      </c>
      <c r="C39" s="265"/>
      <c r="D39" s="263"/>
      <c r="E39" s="264"/>
      <c r="F39" s="265"/>
      <c r="G39" s="263"/>
      <c r="H39" s="266" t="str">
        <f t="shared" si="4"/>
        <v/>
      </c>
      <c r="I39" s="266" t="str">
        <f t="shared" si="2"/>
        <v/>
      </c>
      <c r="J39" s="309"/>
      <c r="K39" s="309">
        <f t="shared" si="5"/>
        <v>0</v>
      </c>
      <c r="L39" s="263" t="s">
        <v>248</v>
      </c>
      <c r="M39" s="267">
        <f t="shared" si="3"/>
        <v>0.1</v>
      </c>
      <c r="N39" s="304"/>
      <c r="O39" s="304"/>
      <c r="P39" s="304"/>
      <c r="Q39" s="304"/>
      <c r="R39" s="304"/>
      <c r="S39" s="304"/>
      <c r="T39" s="304"/>
      <c r="U39" s="304"/>
      <c r="V39" s="304"/>
      <c r="W39" s="304"/>
      <c r="X39" s="304"/>
      <c r="Y39" s="304"/>
      <c r="Z39" s="304"/>
      <c r="AA39" s="304"/>
      <c r="AB39" s="304"/>
      <c r="AC39" s="304"/>
      <c r="AD39" s="304"/>
      <c r="AE39" s="304"/>
      <c r="AF39" s="304"/>
      <c r="AG39" s="305"/>
    </row>
    <row r="40" spans="1:33" s="268" customFormat="1">
      <c r="A40" s="11" t="s">
        <v>172</v>
      </c>
      <c r="B40" s="264" t="str">
        <f>IF(A40="","",IFERROR(VLOOKUP(A40,Story!C:D,2,FALSE),""))</f>
        <v>属性配置界面</v>
      </c>
      <c r="C40" s="265"/>
      <c r="D40" s="263"/>
      <c r="E40" s="264"/>
      <c r="F40" s="265"/>
      <c r="G40" s="263"/>
      <c r="H40" s="266" t="str">
        <f t="shared" si="4"/>
        <v/>
      </c>
      <c r="I40" s="266" t="str">
        <f t="shared" si="2"/>
        <v/>
      </c>
      <c r="J40" s="309"/>
      <c r="K40" s="309">
        <f t="shared" si="5"/>
        <v>0</v>
      </c>
      <c r="L40" s="263" t="s">
        <v>248</v>
      </c>
      <c r="M40" s="267">
        <f t="shared" si="3"/>
        <v>0.1</v>
      </c>
      <c r="N40" s="304"/>
      <c r="O40" s="304"/>
      <c r="P40" s="304"/>
      <c r="Q40" s="304"/>
      <c r="R40" s="304"/>
      <c r="S40" s="304"/>
      <c r="T40" s="304"/>
      <c r="U40" s="304"/>
      <c r="V40" s="304"/>
      <c r="W40" s="304"/>
      <c r="X40" s="304"/>
      <c r="Y40" s="304"/>
      <c r="Z40" s="304"/>
      <c r="AA40" s="304"/>
      <c r="AB40" s="304"/>
      <c r="AC40" s="304"/>
      <c r="AD40" s="304"/>
      <c r="AE40" s="304"/>
      <c r="AF40" s="304"/>
      <c r="AG40" s="305"/>
    </row>
    <row r="41" spans="1:33" s="268" customFormat="1">
      <c r="A41" s="11" t="s">
        <v>174</v>
      </c>
      <c r="B41" s="264" t="str">
        <f>IF(A41="","",IFERROR(VLOOKUP(A41,Story!C:D,2,FALSE),""))</f>
        <v>I/O列表</v>
      </c>
      <c r="C41" s="265"/>
      <c r="D41" s="263"/>
      <c r="E41" s="264"/>
      <c r="F41" s="265"/>
      <c r="G41" s="263"/>
      <c r="H41" s="266" t="str">
        <f t="shared" si="4"/>
        <v/>
      </c>
      <c r="I41" s="266" t="str">
        <f t="shared" si="2"/>
        <v/>
      </c>
      <c r="J41" s="309"/>
      <c r="K41" s="309">
        <f t="shared" si="5"/>
        <v>0</v>
      </c>
      <c r="L41" s="263" t="s">
        <v>248</v>
      </c>
      <c r="M41" s="267">
        <f t="shared" si="3"/>
        <v>0.1</v>
      </c>
      <c r="N41" s="304"/>
      <c r="O41" s="304"/>
      <c r="P41" s="304"/>
      <c r="Q41" s="304"/>
      <c r="R41" s="304"/>
      <c r="S41" s="304"/>
      <c r="T41" s="304"/>
      <c r="U41" s="304"/>
      <c r="V41" s="304"/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5"/>
    </row>
    <row r="42" spans="1:33" s="268" customFormat="1">
      <c r="A42" s="263"/>
      <c r="B42" s="264" t="str">
        <f>IF(A42="","",IFERROR(VLOOKUP(A42,Story!C:D,2,FALSE),""))</f>
        <v/>
      </c>
      <c r="C42" s="265"/>
      <c r="D42" s="263"/>
      <c r="E42" s="264"/>
      <c r="F42" s="265"/>
      <c r="G42" s="263"/>
      <c r="H42" s="266" t="str">
        <f t="shared" si="4"/>
        <v/>
      </c>
      <c r="I42" s="266" t="str">
        <f t="shared" si="2"/>
        <v/>
      </c>
      <c r="J42" s="309"/>
      <c r="K42" s="309">
        <f t="shared" si="5"/>
        <v>0</v>
      </c>
      <c r="L42" s="263" t="s">
        <v>18</v>
      </c>
      <c r="M42" s="267">
        <f t="shared" si="3"/>
        <v>0</v>
      </c>
      <c r="N42" s="304"/>
      <c r="O42" s="304"/>
      <c r="P42" s="304"/>
      <c r="Q42" s="304"/>
      <c r="R42" s="304"/>
      <c r="S42" s="304"/>
      <c r="T42" s="304"/>
      <c r="U42" s="304"/>
      <c r="V42" s="304"/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5"/>
    </row>
    <row r="43" spans="1:33" s="268" customFormat="1">
      <c r="A43" s="263"/>
      <c r="B43" s="264" t="str">
        <f>IF(A43="","",IFERROR(VLOOKUP(A43,Story!C:D,2,FALSE),""))</f>
        <v/>
      </c>
      <c r="C43" s="265"/>
      <c r="D43" s="263"/>
      <c r="E43" s="264"/>
      <c r="F43" s="265"/>
      <c r="G43" s="263"/>
      <c r="H43" s="266" t="str">
        <f t="shared" si="4"/>
        <v/>
      </c>
      <c r="I43" s="266" t="str">
        <f t="shared" si="2"/>
        <v/>
      </c>
      <c r="J43" s="309"/>
      <c r="K43" s="309">
        <f t="shared" si="5"/>
        <v>0</v>
      </c>
      <c r="L43" s="263" t="s">
        <v>18</v>
      </c>
      <c r="M43" s="267">
        <f t="shared" si="3"/>
        <v>0</v>
      </c>
      <c r="N43" s="304"/>
      <c r="O43" s="304"/>
      <c r="P43" s="304"/>
      <c r="Q43" s="304"/>
      <c r="R43" s="304"/>
      <c r="S43" s="304"/>
      <c r="T43" s="304"/>
      <c r="U43" s="304"/>
      <c r="V43" s="304"/>
      <c r="W43" s="304"/>
      <c r="X43" s="304"/>
      <c r="Y43" s="304"/>
      <c r="Z43" s="304"/>
      <c r="AA43" s="304"/>
      <c r="AB43" s="304"/>
      <c r="AC43" s="304"/>
      <c r="AD43" s="304"/>
      <c r="AE43" s="304"/>
      <c r="AF43" s="304"/>
      <c r="AG43" s="305"/>
    </row>
    <row r="44" spans="1:33" s="268" customFormat="1">
      <c r="A44" s="263"/>
      <c r="B44" s="264" t="str">
        <f>IF(A44="","",IFERROR(VLOOKUP(A44,Story!C:D,2,FALSE),""))</f>
        <v/>
      </c>
      <c r="C44" s="265"/>
      <c r="D44" s="263"/>
      <c r="E44" s="264"/>
      <c r="F44" s="265"/>
      <c r="G44" s="263"/>
      <c r="H44" s="266" t="str">
        <f t="shared" si="4"/>
        <v/>
      </c>
      <c r="I44" s="266" t="str">
        <f t="shared" si="2"/>
        <v/>
      </c>
      <c r="J44" s="309"/>
      <c r="K44" s="309">
        <f t="shared" si="5"/>
        <v>0</v>
      </c>
      <c r="L44" s="263" t="s">
        <v>18</v>
      </c>
      <c r="M44" s="267">
        <f t="shared" si="3"/>
        <v>0</v>
      </c>
      <c r="N44" s="304"/>
      <c r="O44" s="304"/>
      <c r="P44" s="304"/>
      <c r="Q44" s="304"/>
      <c r="R44" s="304"/>
      <c r="S44" s="304"/>
      <c r="T44" s="304"/>
      <c r="U44" s="304"/>
      <c r="V44" s="304"/>
      <c r="W44" s="304"/>
      <c r="X44" s="304"/>
      <c r="Y44" s="304"/>
      <c r="Z44" s="304"/>
      <c r="AA44" s="304"/>
      <c r="AB44" s="304"/>
      <c r="AC44" s="304"/>
      <c r="AD44" s="304"/>
      <c r="AE44" s="304"/>
      <c r="AF44" s="304"/>
      <c r="AG44" s="305"/>
    </row>
    <row r="45" spans="1:33" s="268" customFormat="1">
      <c r="A45" s="263"/>
      <c r="B45" s="264" t="str">
        <f>IF(A45="","",IFERROR(VLOOKUP(A45,Story!C:D,2,FALSE),""))</f>
        <v/>
      </c>
      <c r="C45" s="265"/>
      <c r="D45" s="263"/>
      <c r="E45" s="264"/>
      <c r="F45" s="265"/>
      <c r="G45" s="263"/>
      <c r="H45" s="266" t="str">
        <f t="shared" si="4"/>
        <v/>
      </c>
      <c r="I45" s="266" t="str">
        <f t="shared" si="2"/>
        <v/>
      </c>
      <c r="J45" s="309"/>
      <c r="K45" s="309">
        <f t="shared" si="5"/>
        <v>0</v>
      </c>
      <c r="L45" s="263" t="s">
        <v>18</v>
      </c>
      <c r="M45" s="267">
        <f t="shared" si="3"/>
        <v>0</v>
      </c>
      <c r="N45" s="304"/>
      <c r="O45" s="304"/>
      <c r="P45" s="304"/>
      <c r="Q45" s="304"/>
      <c r="R45" s="304"/>
      <c r="S45" s="304"/>
      <c r="T45" s="304"/>
      <c r="U45" s="304"/>
      <c r="V45" s="304"/>
      <c r="W45" s="304"/>
      <c r="X45" s="304"/>
      <c r="Y45" s="304"/>
      <c r="Z45" s="304"/>
      <c r="AA45" s="304"/>
      <c r="AB45" s="304"/>
      <c r="AC45" s="304"/>
      <c r="AD45" s="304"/>
      <c r="AE45" s="304"/>
      <c r="AF45" s="304"/>
      <c r="AG45" s="305"/>
    </row>
    <row r="46" spans="1:33" s="268" customFormat="1">
      <c r="A46" s="263"/>
      <c r="B46" s="264" t="str">
        <f>IF(A46="","",IFERROR(VLOOKUP(A46,Story!C:D,2,FALSE),""))</f>
        <v/>
      </c>
      <c r="C46" s="265"/>
      <c r="D46" s="263"/>
      <c r="E46" s="264"/>
      <c r="F46" s="265"/>
      <c r="G46" s="263"/>
      <c r="H46" s="266" t="str">
        <f t="shared" si="4"/>
        <v/>
      </c>
      <c r="I46" s="266" t="str">
        <f t="shared" si="2"/>
        <v/>
      </c>
      <c r="J46" s="309"/>
      <c r="K46" s="309">
        <f t="shared" si="5"/>
        <v>0</v>
      </c>
      <c r="L46" s="263" t="s">
        <v>18</v>
      </c>
      <c r="M46" s="267">
        <f t="shared" si="3"/>
        <v>0</v>
      </c>
      <c r="N46" s="304"/>
      <c r="O46" s="304"/>
      <c r="P46" s="304"/>
      <c r="Q46" s="304"/>
      <c r="R46" s="304"/>
      <c r="S46" s="304"/>
      <c r="T46" s="304"/>
      <c r="U46" s="304"/>
      <c r="V46" s="304"/>
      <c r="W46" s="304"/>
      <c r="X46" s="304"/>
      <c r="Y46" s="304"/>
      <c r="Z46" s="304"/>
      <c r="AA46" s="304"/>
      <c r="AB46" s="304"/>
      <c r="AC46" s="304"/>
      <c r="AD46" s="304"/>
      <c r="AE46" s="304"/>
      <c r="AF46" s="304"/>
      <c r="AG46" s="305"/>
    </row>
    <row r="47" spans="1:33" s="268" customFormat="1">
      <c r="A47" s="263"/>
      <c r="B47" s="264" t="str">
        <f>IF(A47="","",IFERROR(VLOOKUP(A47,Story!C:D,2,FALSE),""))</f>
        <v/>
      </c>
      <c r="C47" s="265"/>
      <c r="D47" s="263"/>
      <c r="E47" s="264"/>
      <c r="F47" s="265"/>
      <c r="G47" s="263"/>
      <c r="H47" s="266" t="str">
        <f t="shared" si="4"/>
        <v/>
      </c>
      <c r="I47" s="266" t="str">
        <f t="shared" si="2"/>
        <v/>
      </c>
      <c r="J47" s="309"/>
      <c r="K47" s="309">
        <f t="shared" si="5"/>
        <v>0</v>
      </c>
      <c r="L47" s="263" t="s">
        <v>18</v>
      </c>
      <c r="M47" s="267">
        <f t="shared" si="3"/>
        <v>0</v>
      </c>
      <c r="N47" s="304"/>
      <c r="O47" s="304"/>
      <c r="P47" s="304"/>
      <c r="Q47" s="304"/>
      <c r="R47" s="304"/>
      <c r="S47" s="304"/>
      <c r="T47" s="304"/>
      <c r="U47" s="304"/>
      <c r="V47" s="304"/>
      <c r="W47" s="304"/>
      <c r="X47" s="304"/>
      <c r="Y47" s="304"/>
      <c r="Z47" s="304"/>
      <c r="AA47" s="304"/>
      <c r="AB47" s="304"/>
      <c r="AC47" s="304"/>
      <c r="AD47" s="304"/>
      <c r="AE47" s="304"/>
      <c r="AF47" s="304"/>
      <c r="AG47" s="305"/>
    </row>
    <row r="48" spans="1:33" s="268" customFormat="1">
      <c r="A48" s="263"/>
      <c r="B48" s="264" t="str">
        <f>IF(A48="","",IFERROR(VLOOKUP(A48,Story!C:D,2,FALSE),""))</f>
        <v/>
      </c>
      <c r="C48" s="265"/>
      <c r="D48" s="263"/>
      <c r="E48" s="264"/>
      <c r="F48" s="265"/>
      <c r="G48" s="263"/>
      <c r="H48" s="266" t="str">
        <f t="shared" si="4"/>
        <v/>
      </c>
      <c r="I48" s="266" t="str">
        <f t="shared" si="2"/>
        <v/>
      </c>
      <c r="J48" s="309"/>
      <c r="K48" s="309">
        <f t="shared" si="5"/>
        <v>0</v>
      </c>
      <c r="L48" s="263" t="s">
        <v>18</v>
      </c>
      <c r="M48" s="267">
        <f t="shared" si="3"/>
        <v>0</v>
      </c>
      <c r="N48" s="304"/>
      <c r="O48" s="304"/>
      <c r="P48" s="304"/>
      <c r="Q48" s="304"/>
      <c r="R48" s="304"/>
      <c r="S48" s="304"/>
      <c r="T48" s="304"/>
      <c r="U48" s="304"/>
      <c r="V48" s="304"/>
      <c r="W48" s="304"/>
      <c r="X48" s="304"/>
      <c r="Y48" s="304"/>
      <c r="Z48" s="304"/>
      <c r="AA48" s="304"/>
      <c r="AB48" s="304"/>
      <c r="AC48" s="304"/>
      <c r="AD48" s="304"/>
      <c r="AE48" s="304"/>
      <c r="AF48" s="304"/>
      <c r="AG48" s="305"/>
    </row>
    <row r="49" spans="1:33" s="268" customFormat="1">
      <c r="A49" s="263"/>
      <c r="B49" s="264" t="str">
        <f>IF(A49="","",IFERROR(VLOOKUP(A49,Story!C:D,2,FALSE),""))</f>
        <v/>
      </c>
      <c r="C49" s="265"/>
      <c r="D49" s="263"/>
      <c r="E49" s="264"/>
      <c r="F49" s="265"/>
      <c r="G49" s="263"/>
      <c r="H49" s="266" t="str">
        <f t="shared" si="4"/>
        <v/>
      </c>
      <c r="I49" s="266" t="str">
        <f t="shared" si="2"/>
        <v/>
      </c>
      <c r="J49" s="309"/>
      <c r="K49" s="309">
        <f t="shared" si="5"/>
        <v>0</v>
      </c>
      <c r="L49" s="263" t="s">
        <v>18</v>
      </c>
      <c r="M49" s="267">
        <f t="shared" si="3"/>
        <v>0</v>
      </c>
      <c r="N49" s="304"/>
      <c r="O49" s="304"/>
      <c r="P49" s="304"/>
      <c r="Q49" s="304"/>
      <c r="R49" s="304"/>
      <c r="S49" s="304"/>
      <c r="T49" s="304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5"/>
    </row>
    <row r="50" spans="1:33" s="268" customFormat="1">
      <c r="A50" s="263"/>
      <c r="B50" s="264" t="str">
        <f>IF(A50="","",IFERROR(VLOOKUP(A50,Story!C:D,2,FALSE),""))</f>
        <v/>
      </c>
      <c r="C50" s="265"/>
      <c r="D50" s="263"/>
      <c r="E50" s="264"/>
      <c r="F50" s="265"/>
      <c r="G50" s="263"/>
      <c r="H50" s="266" t="str">
        <f t="shared" si="4"/>
        <v/>
      </c>
      <c r="I50" s="266" t="str">
        <f t="shared" si="2"/>
        <v/>
      </c>
      <c r="J50" s="309"/>
      <c r="K50" s="309">
        <f t="shared" si="5"/>
        <v>0</v>
      </c>
      <c r="L50" s="263" t="s">
        <v>18</v>
      </c>
      <c r="M50" s="267">
        <f t="shared" si="3"/>
        <v>0</v>
      </c>
      <c r="N50" s="304"/>
      <c r="O50" s="304"/>
      <c r="P50" s="304"/>
      <c r="Q50" s="304"/>
      <c r="R50" s="304"/>
      <c r="S50" s="304"/>
      <c r="T50" s="304"/>
      <c r="U50" s="304"/>
      <c r="V50" s="304"/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5"/>
    </row>
    <row r="51" spans="1:33" s="268" customFormat="1">
      <c r="A51" s="263"/>
      <c r="B51" s="264" t="str">
        <f>IF(A51="","",IFERROR(VLOOKUP(A51,Story!C:D,2,FALSE),""))</f>
        <v/>
      </c>
      <c r="C51" s="265"/>
      <c r="D51" s="263"/>
      <c r="E51" s="264"/>
      <c r="F51" s="265"/>
      <c r="G51" s="263"/>
      <c r="H51" s="266" t="str">
        <f t="shared" si="4"/>
        <v/>
      </c>
      <c r="I51" s="266" t="str">
        <f t="shared" si="2"/>
        <v/>
      </c>
      <c r="J51" s="309"/>
      <c r="K51" s="309">
        <f t="shared" si="5"/>
        <v>0</v>
      </c>
      <c r="L51" s="263" t="s">
        <v>18</v>
      </c>
      <c r="M51" s="267">
        <f t="shared" si="3"/>
        <v>0</v>
      </c>
      <c r="N51" s="304"/>
      <c r="O51" s="304"/>
      <c r="P51" s="304"/>
      <c r="Q51" s="304"/>
      <c r="R51" s="304"/>
      <c r="S51" s="304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</row>
    <row r="52" spans="1:33" s="268" customFormat="1">
      <c r="A52" s="263"/>
      <c r="B52" s="264" t="str">
        <f>IF(A52="","",IFERROR(VLOOKUP(A52,Story!C:D,2,FALSE),""))</f>
        <v/>
      </c>
      <c r="C52" s="265"/>
      <c r="D52" s="263"/>
      <c r="E52" s="264"/>
      <c r="F52" s="265"/>
      <c r="G52" s="263"/>
      <c r="H52" s="266" t="str">
        <f t="shared" si="4"/>
        <v/>
      </c>
      <c r="I52" s="266" t="str">
        <f t="shared" si="2"/>
        <v/>
      </c>
      <c r="J52" s="309"/>
      <c r="K52" s="309">
        <f t="shared" si="5"/>
        <v>0</v>
      </c>
      <c r="L52" s="263" t="s">
        <v>18</v>
      </c>
      <c r="M52" s="267">
        <f t="shared" si="3"/>
        <v>0</v>
      </c>
      <c r="N52" s="304"/>
      <c r="O52" s="304"/>
      <c r="P52" s="304"/>
      <c r="Q52" s="304"/>
      <c r="R52" s="304"/>
      <c r="S52" s="304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</row>
    <row r="53" spans="1:33" s="268" customFormat="1">
      <c r="A53" s="263"/>
      <c r="B53" s="264" t="str">
        <f>IF(A53="","",IFERROR(VLOOKUP(A53,Story!C:D,2,FALSE),""))</f>
        <v/>
      </c>
      <c r="C53" s="265"/>
      <c r="D53" s="263"/>
      <c r="E53" s="264"/>
      <c r="F53" s="265"/>
      <c r="G53" s="263"/>
      <c r="H53" s="266" t="str">
        <f t="shared" si="4"/>
        <v/>
      </c>
      <c r="I53" s="266" t="str">
        <f t="shared" si="2"/>
        <v/>
      </c>
      <c r="J53" s="309"/>
      <c r="K53" s="309">
        <f t="shared" si="5"/>
        <v>0</v>
      </c>
      <c r="L53" s="263" t="s">
        <v>18</v>
      </c>
      <c r="M53" s="267">
        <f t="shared" si="3"/>
        <v>0</v>
      </c>
      <c r="N53" s="304"/>
      <c r="O53" s="304"/>
      <c r="P53" s="304"/>
      <c r="Q53" s="304"/>
      <c r="R53" s="304"/>
      <c r="S53" s="304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</row>
    <row r="54" spans="1:33" s="268" customFormat="1">
      <c r="A54" s="263"/>
      <c r="B54" s="264" t="str">
        <f>IF(A54="","",IFERROR(VLOOKUP(A54,Story!C:D,2,FALSE),""))</f>
        <v/>
      </c>
      <c r="C54" s="265"/>
      <c r="D54" s="263"/>
      <c r="E54" s="264"/>
      <c r="F54" s="265"/>
      <c r="G54" s="263"/>
      <c r="H54" s="266" t="str">
        <f t="shared" si="4"/>
        <v/>
      </c>
      <c r="I54" s="266" t="str">
        <f t="shared" si="2"/>
        <v/>
      </c>
      <c r="J54" s="309"/>
      <c r="K54" s="309">
        <f t="shared" si="5"/>
        <v>0</v>
      </c>
      <c r="L54" s="263" t="s">
        <v>18</v>
      </c>
      <c r="M54" s="267">
        <f t="shared" si="3"/>
        <v>0</v>
      </c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5"/>
    </row>
    <row r="55" spans="1:33" s="268" customFormat="1">
      <c r="A55" s="263"/>
      <c r="B55" s="264" t="str">
        <f>IF(A55="","",IFERROR(VLOOKUP(A55,Story!C:D,2,FALSE),""))</f>
        <v/>
      </c>
      <c r="C55" s="265"/>
      <c r="D55" s="263"/>
      <c r="E55" s="264"/>
      <c r="F55" s="265"/>
      <c r="G55" s="263"/>
      <c r="H55" s="266" t="str">
        <f t="shared" si="4"/>
        <v/>
      </c>
      <c r="I55" s="266" t="str">
        <f t="shared" si="2"/>
        <v/>
      </c>
      <c r="J55" s="309"/>
      <c r="K55" s="309">
        <f t="shared" si="5"/>
        <v>0</v>
      </c>
      <c r="L55" s="263" t="s">
        <v>18</v>
      </c>
      <c r="M55" s="267">
        <f t="shared" si="3"/>
        <v>0</v>
      </c>
      <c r="N55" s="304"/>
      <c r="O55" s="304"/>
      <c r="P55" s="304"/>
      <c r="Q55" s="304"/>
      <c r="R55" s="304"/>
      <c r="S55" s="304"/>
      <c r="T55" s="304"/>
      <c r="U55" s="304"/>
      <c r="V55" s="304"/>
      <c r="W55" s="304"/>
      <c r="X55" s="304"/>
      <c r="Y55" s="304"/>
      <c r="Z55" s="304"/>
      <c r="AA55" s="304"/>
      <c r="AB55" s="304"/>
      <c r="AC55" s="304"/>
      <c r="AD55" s="304"/>
      <c r="AE55" s="304"/>
      <c r="AF55" s="304"/>
      <c r="AG55" s="305"/>
    </row>
    <row r="56" spans="1:33" s="268" customFormat="1">
      <c r="A56" s="263"/>
      <c r="B56" s="264" t="str">
        <f>IF(A56="","",IFERROR(VLOOKUP(A56,Story!C:D,2,FALSE),""))</f>
        <v/>
      </c>
      <c r="C56" s="265"/>
      <c r="D56" s="263"/>
      <c r="E56" s="264"/>
      <c r="F56" s="265"/>
      <c r="G56" s="263"/>
      <c r="H56" s="266" t="str">
        <f t="shared" si="4"/>
        <v/>
      </c>
      <c r="I56" s="266" t="str">
        <f t="shared" si="2"/>
        <v/>
      </c>
      <c r="J56" s="309"/>
      <c r="K56" s="309">
        <f t="shared" si="5"/>
        <v>0</v>
      </c>
      <c r="L56" s="263" t="s">
        <v>18</v>
      </c>
      <c r="M56" s="267">
        <f t="shared" si="3"/>
        <v>0</v>
      </c>
      <c r="N56" s="304"/>
      <c r="O56" s="304"/>
      <c r="P56" s="304"/>
      <c r="Q56" s="304"/>
      <c r="R56" s="304"/>
      <c r="S56" s="304"/>
      <c r="T56" s="304"/>
      <c r="U56" s="304"/>
      <c r="V56" s="304"/>
      <c r="W56" s="304"/>
      <c r="X56" s="304"/>
      <c r="Y56" s="304"/>
      <c r="Z56" s="304"/>
      <c r="AA56" s="304"/>
      <c r="AB56" s="304"/>
      <c r="AC56" s="304"/>
      <c r="AD56" s="304"/>
      <c r="AE56" s="304"/>
      <c r="AF56" s="304"/>
      <c r="AG56" s="305"/>
    </row>
    <row r="57" spans="1:33" s="268" customFormat="1">
      <c r="A57" s="263"/>
      <c r="B57" s="264" t="str">
        <f>IF(A57="","",IFERROR(VLOOKUP(A57,Story!C:D,2,FALSE),""))</f>
        <v/>
      </c>
      <c r="C57" s="265"/>
      <c r="D57" s="263"/>
      <c r="E57" s="264"/>
      <c r="F57" s="265"/>
      <c r="G57" s="263"/>
      <c r="H57" s="266" t="str">
        <f t="shared" si="4"/>
        <v/>
      </c>
      <c r="I57" s="266" t="str">
        <f t="shared" si="2"/>
        <v/>
      </c>
      <c r="J57" s="309"/>
      <c r="K57" s="309">
        <f t="shared" si="5"/>
        <v>0</v>
      </c>
      <c r="L57" s="263" t="s">
        <v>18</v>
      </c>
      <c r="M57" s="267">
        <f t="shared" si="3"/>
        <v>0</v>
      </c>
      <c r="N57" s="304"/>
      <c r="O57" s="304"/>
      <c r="P57" s="304"/>
      <c r="Q57" s="304"/>
      <c r="R57" s="304"/>
      <c r="S57" s="304"/>
      <c r="T57" s="304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5"/>
    </row>
    <row r="58" spans="1:33" s="268" customFormat="1">
      <c r="A58" s="263"/>
      <c r="B58" s="264" t="str">
        <f>IF(A58="","",IFERROR(VLOOKUP(A58,Story!C:D,2,FALSE),""))</f>
        <v/>
      </c>
      <c r="C58" s="265"/>
      <c r="D58" s="263"/>
      <c r="E58" s="264"/>
      <c r="F58" s="265"/>
      <c r="G58" s="263"/>
      <c r="H58" s="266" t="str">
        <f t="shared" si="4"/>
        <v/>
      </c>
      <c r="I58" s="266" t="str">
        <f t="shared" si="2"/>
        <v/>
      </c>
      <c r="J58" s="309"/>
      <c r="K58" s="309">
        <f t="shared" si="5"/>
        <v>0</v>
      </c>
      <c r="L58" s="263" t="s">
        <v>18</v>
      </c>
      <c r="M58" s="267">
        <f t="shared" si="3"/>
        <v>0</v>
      </c>
      <c r="N58" s="304"/>
      <c r="O58" s="304"/>
      <c r="P58" s="304"/>
      <c r="Q58" s="304"/>
      <c r="R58" s="304"/>
      <c r="S58" s="304"/>
      <c r="T58" s="304"/>
      <c r="U58" s="304"/>
      <c r="V58" s="304"/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305"/>
    </row>
    <row r="59" spans="1:33" s="268" customFormat="1">
      <c r="A59" s="263"/>
      <c r="B59" s="264" t="str">
        <f>IF(A59="","",IFERROR(VLOOKUP(A59,Story!C:D,2,FALSE),""))</f>
        <v/>
      </c>
      <c r="C59" s="265"/>
      <c r="D59" s="263"/>
      <c r="E59" s="264"/>
      <c r="F59" s="265"/>
      <c r="G59" s="263"/>
      <c r="H59" s="266" t="str">
        <f t="shared" si="4"/>
        <v/>
      </c>
      <c r="I59" s="266" t="str">
        <f t="shared" si="2"/>
        <v/>
      </c>
      <c r="J59" s="309"/>
      <c r="K59" s="309">
        <f t="shared" si="5"/>
        <v>0</v>
      </c>
      <c r="L59" s="263" t="s">
        <v>18</v>
      </c>
      <c r="M59" s="267">
        <f t="shared" si="3"/>
        <v>0</v>
      </c>
      <c r="N59" s="304"/>
      <c r="O59" s="304"/>
      <c r="P59" s="304"/>
      <c r="Q59" s="304"/>
      <c r="R59" s="304"/>
      <c r="S59" s="304"/>
      <c r="T59" s="304"/>
      <c r="U59" s="304"/>
      <c r="V59" s="304"/>
      <c r="W59" s="304"/>
      <c r="X59" s="304"/>
      <c r="Y59" s="304"/>
      <c r="Z59" s="304"/>
      <c r="AA59" s="304"/>
      <c r="AB59" s="304"/>
      <c r="AC59" s="304"/>
      <c r="AD59" s="304"/>
      <c r="AE59" s="304"/>
      <c r="AF59" s="304"/>
      <c r="AG59" s="305"/>
    </row>
    <row r="60" spans="1:33" s="268" customFormat="1">
      <c r="A60" s="263"/>
      <c r="B60" s="264" t="str">
        <f>IF(A60="","",IFERROR(VLOOKUP(A60,Story!C:D,2,FALSE),""))</f>
        <v/>
      </c>
      <c r="C60" s="265"/>
      <c r="D60" s="263"/>
      <c r="E60" s="264"/>
      <c r="F60" s="265"/>
      <c r="G60" s="263"/>
      <c r="H60" s="266" t="str">
        <f t="shared" si="4"/>
        <v/>
      </c>
      <c r="I60" s="266" t="str">
        <f t="shared" si="2"/>
        <v/>
      </c>
      <c r="J60" s="309"/>
      <c r="K60" s="309">
        <f t="shared" si="5"/>
        <v>0</v>
      </c>
      <c r="L60" s="263" t="s">
        <v>18</v>
      </c>
      <c r="M60" s="267">
        <f t="shared" si="3"/>
        <v>0</v>
      </c>
      <c r="N60" s="304"/>
      <c r="O60" s="304"/>
      <c r="P60" s="304"/>
      <c r="Q60" s="304"/>
      <c r="R60" s="304"/>
      <c r="S60" s="304"/>
      <c r="T60" s="304"/>
      <c r="U60" s="304"/>
      <c r="V60" s="304"/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5"/>
    </row>
    <row r="61" spans="1:33">
      <c r="A61" s="263"/>
      <c r="B61" s="264" t="str">
        <f>IF(A61="","",IFERROR(VLOOKUP(A61,Story!C:D,2,FALSE),""))</f>
        <v/>
      </c>
      <c r="C61" s="265"/>
      <c r="D61" s="263"/>
      <c r="E61" s="264"/>
      <c r="F61" s="265"/>
      <c r="G61" s="263"/>
      <c r="H61" s="266" t="str">
        <f t="shared" si="4"/>
        <v/>
      </c>
      <c r="I61" s="266" t="str">
        <f t="shared" si="2"/>
        <v/>
      </c>
      <c r="J61" s="309"/>
      <c r="K61" s="309">
        <f t="shared" si="5"/>
        <v>0</v>
      </c>
      <c r="L61" s="263" t="s">
        <v>18</v>
      </c>
      <c r="M61" s="267">
        <f t="shared" si="3"/>
        <v>0</v>
      </c>
      <c r="N61" s="304"/>
      <c r="O61" s="304"/>
      <c r="P61" s="304"/>
      <c r="Q61" s="304"/>
      <c r="R61" s="304"/>
      <c r="S61" s="304"/>
      <c r="T61" s="304"/>
      <c r="U61" s="304"/>
      <c r="V61" s="304"/>
      <c r="W61" s="304"/>
      <c r="X61" s="304"/>
      <c r="Y61" s="304"/>
      <c r="Z61" s="304"/>
      <c r="AA61" s="304"/>
      <c r="AB61" s="304"/>
      <c r="AC61" s="304"/>
      <c r="AD61" s="304"/>
      <c r="AE61" s="304"/>
      <c r="AF61" s="304"/>
      <c r="AG61" s="305"/>
    </row>
    <row r="62" spans="1:33">
      <c r="A62" s="263"/>
      <c r="B62" s="264" t="str">
        <f>IF(A62="","",IFERROR(VLOOKUP(A62,Story!C:D,2,FALSE),""))</f>
        <v/>
      </c>
      <c r="C62" s="265"/>
      <c r="D62" s="263"/>
      <c r="E62" s="264"/>
      <c r="F62" s="265"/>
      <c r="G62" s="263"/>
      <c r="H62" s="266" t="str">
        <f t="shared" si="4"/>
        <v/>
      </c>
      <c r="I62" s="266" t="str">
        <f t="shared" si="2"/>
        <v/>
      </c>
      <c r="J62" s="309"/>
      <c r="K62" s="309">
        <f t="shared" si="5"/>
        <v>0</v>
      </c>
      <c r="L62" s="263" t="s">
        <v>18</v>
      </c>
      <c r="M62" s="267">
        <f t="shared" si="3"/>
        <v>0</v>
      </c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5"/>
    </row>
    <row r="63" spans="1:33">
      <c r="A63" s="263"/>
      <c r="B63" s="264" t="str">
        <f>IF(A63="","",IFERROR(VLOOKUP(A63,Story!C:D,2,FALSE),""))</f>
        <v/>
      </c>
      <c r="C63" s="265"/>
      <c r="D63" s="263"/>
      <c r="E63" s="264"/>
      <c r="F63" s="265"/>
      <c r="G63" s="263"/>
      <c r="H63" s="266" t="str">
        <f t="shared" si="4"/>
        <v/>
      </c>
      <c r="I63" s="266" t="str">
        <f t="shared" si="2"/>
        <v/>
      </c>
      <c r="J63" s="309"/>
      <c r="K63" s="309">
        <f t="shared" si="5"/>
        <v>0</v>
      </c>
      <c r="L63" s="263" t="s">
        <v>18</v>
      </c>
      <c r="M63" s="267">
        <f t="shared" si="3"/>
        <v>0</v>
      </c>
      <c r="N63" s="304"/>
      <c r="O63" s="304"/>
      <c r="P63" s="304"/>
      <c r="Q63" s="304"/>
      <c r="R63" s="304"/>
      <c r="S63" s="304"/>
      <c r="T63" s="304"/>
      <c r="U63" s="304"/>
      <c r="V63" s="304"/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5"/>
    </row>
    <row r="64" spans="1:33">
      <c r="A64" s="263" t="s">
        <v>112</v>
      </c>
      <c r="B64" s="264" t="s">
        <v>113</v>
      </c>
      <c r="C64" s="265"/>
      <c r="D64" s="263"/>
      <c r="E64" s="264"/>
      <c r="F64" s="265"/>
      <c r="G64" s="263"/>
      <c r="H64" s="266" t="str">
        <f t="shared" si="4"/>
        <v/>
      </c>
      <c r="I64" s="266" t="str">
        <f t="shared" si="2"/>
        <v/>
      </c>
      <c r="J64" s="309"/>
      <c r="K64" s="309">
        <f t="shared" si="5"/>
        <v>0</v>
      </c>
      <c r="L64" s="263" t="s">
        <v>18</v>
      </c>
      <c r="M64" s="267">
        <f t="shared" si="3"/>
        <v>0</v>
      </c>
      <c r="N64" s="304"/>
      <c r="O64" s="304"/>
      <c r="P64" s="304"/>
      <c r="Q64" s="304"/>
      <c r="R64" s="304"/>
      <c r="S64" s="304"/>
      <c r="T64" s="304"/>
      <c r="U64" s="304"/>
      <c r="V64" s="304"/>
      <c r="W64" s="304"/>
      <c r="X64" s="304"/>
      <c r="Y64" s="304"/>
      <c r="Z64" s="304"/>
      <c r="AA64" s="304"/>
      <c r="AB64" s="304"/>
      <c r="AC64" s="304"/>
      <c r="AD64" s="304"/>
      <c r="AE64" s="304"/>
      <c r="AF64" s="304"/>
      <c r="AG64" s="305"/>
    </row>
    <row r="65" spans="1:33">
      <c r="A65" s="263"/>
      <c r="B65" s="264" t="s">
        <v>262</v>
      </c>
      <c r="C65" s="265"/>
      <c r="D65" s="263" t="s">
        <v>301</v>
      </c>
      <c r="E65" s="56" t="s">
        <v>1301</v>
      </c>
      <c r="F65" s="265" t="s">
        <v>82</v>
      </c>
      <c r="G65" s="263"/>
      <c r="H65" s="266">
        <f t="shared" si="4"/>
        <v>43052</v>
      </c>
      <c r="I65" s="266">
        <f t="shared" si="2"/>
        <v>43052</v>
      </c>
      <c r="J65" s="309"/>
      <c r="K65" s="309">
        <f t="shared" si="5"/>
        <v>1.5</v>
      </c>
      <c r="L65" s="263" t="s">
        <v>18</v>
      </c>
      <c r="M65" s="267">
        <f t="shared" si="3"/>
        <v>0</v>
      </c>
      <c r="N65" s="304"/>
      <c r="O65" s="304">
        <v>1.5</v>
      </c>
      <c r="P65" s="304"/>
      <c r="Q65" s="304"/>
      <c r="R65" s="304"/>
      <c r="S65" s="304"/>
      <c r="T65" s="304"/>
      <c r="U65" s="304"/>
      <c r="V65" s="304"/>
      <c r="W65" s="304"/>
      <c r="X65" s="304"/>
      <c r="Y65" s="304"/>
      <c r="Z65" s="304"/>
      <c r="AA65" s="304"/>
      <c r="AB65" s="304"/>
      <c r="AC65" s="304"/>
      <c r="AD65" s="304"/>
      <c r="AE65" s="304"/>
      <c r="AF65" s="304"/>
      <c r="AG65" s="305"/>
    </row>
    <row r="66" spans="1:33">
      <c r="A66" s="263" t="s">
        <v>114</v>
      </c>
      <c r="B66" s="264" t="s">
        <v>115</v>
      </c>
      <c r="C66" s="265"/>
      <c r="D66" s="263"/>
      <c r="E66" s="264"/>
      <c r="F66" s="265" t="s">
        <v>82</v>
      </c>
      <c r="G66" s="263"/>
      <c r="H66" s="266" t="str">
        <f t="shared" si="4"/>
        <v/>
      </c>
      <c r="I66" s="266" t="str">
        <f t="shared" si="2"/>
        <v/>
      </c>
      <c r="J66" s="309"/>
      <c r="K66" s="309">
        <f t="shared" si="5"/>
        <v>1</v>
      </c>
      <c r="L66" s="263" t="s">
        <v>18</v>
      </c>
      <c r="M66" s="267">
        <f t="shared" si="3"/>
        <v>0</v>
      </c>
      <c r="N66" s="304"/>
      <c r="O66" s="304">
        <v>1</v>
      </c>
      <c r="P66" s="304"/>
      <c r="Q66" s="304"/>
      <c r="R66" s="304"/>
      <c r="S66" s="304"/>
      <c r="T66" s="304"/>
      <c r="U66" s="304"/>
      <c r="V66" s="304"/>
      <c r="W66" s="304"/>
      <c r="X66" s="304"/>
      <c r="Y66" s="304"/>
      <c r="Z66" s="304"/>
      <c r="AA66" s="304"/>
      <c r="AB66" s="304"/>
      <c r="AC66" s="304"/>
      <c r="AD66" s="304"/>
      <c r="AE66" s="304"/>
      <c r="AF66" s="304"/>
      <c r="AG66" s="305"/>
    </row>
    <row r="67" spans="1:33">
      <c r="A67" s="263"/>
      <c r="B67" s="264" t="s">
        <v>262</v>
      </c>
      <c r="C67" s="265"/>
      <c r="D67" s="263" t="s">
        <v>301</v>
      </c>
      <c r="E67" s="56" t="s">
        <v>1300</v>
      </c>
      <c r="F67" s="265" t="s">
        <v>82</v>
      </c>
      <c r="G67" s="263"/>
      <c r="H67" s="266">
        <f t="shared" si="4"/>
        <v>43052</v>
      </c>
      <c r="I67" s="266">
        <f t="shared" si="2"/>
        <v>43052</v>
      </c>
      <c r="J67" s="309"/>
      <c r="K67" s="309">
        <f t="shared" si="5"/>
        <v>0</v>
      </c>
      <c r="L67" s="263" t="s">
        <v>18</v>
      </c>
      <c r="M67" s="267">
        <f t="shared" si="3"/>
        <v>0</v>
      </c>
      <c r="N67" s="304"/>
      <c r="O67" s="304"/>
      <c r="P67" s="304"/>
      <c r="Q67" s="304"/>
      <c r="R67" s="304"/>
      <c r="S67" s="304"/>
      <c r="T67" s="304"/>
      <c r="U67" s="304"/>
      <c r="V67" s="304"/>
      <c r="W67" s="304"/>
      <c r="X67" s="304"/>
      <c r="Y67" s="304"/>
      <c r="Z67" s="304"/>
      <c r="AA67" s="304"/>
      <c r="AB67" s="304"/>
      <c r="AC67" s="304"/>
      <c r="AD67" s="304"/>
      <c r="AE67" s="304"/>
      <c r="AF67" s="304"/>
      <c r="AG67" s="305"/>
    </row>
    <row r="68" spans="1:33">
      <c r="A68" s="263" t="s">
        <v>126</v>
      </c>
      <c r="B68" s="264" t="s">
        <v>127</v>
      </c>
      <c r="C68" s="265"/>
      <c r="D68" s="263" t="s">
        <v>127</v>
      </c>
      <c r="E68" s="264" t="s">
        <v>1298</v>
      </c>
      <c r="F68" s="265" t="s">
        <v>59</v>
      </c>
      <c r="G68" s="263"/>
      <c r="H68" s="266">
        <f t="shared" si="4"/>
        <v>43052</v>
      </c>
      <c r="I68" s="266">
        <f t="shared" si="2"/>
        <v>43052</v>
      </c>
      <c r="J68" s="309"/>
      <c r="K68" s="309">
        <f t="shared" si="5"/>
        <v>4</v>
      </c>
      <c r="L68" s="263" t="s">
        <v>18</v>
      </c>
      <c r="M68" s="267">
        <f t="shared" si="3"/>
        <v>0</v>
      </c>
      <c r="N68" s="304">
        <v>4</v>
      </c>
      <c r="O68" s="304"/>
      <c r="P68" s="304"/>
      <c r="Q68" s="304"/>
      <c r="R68" s="304"/>
      <c r="S68" s="304"/>
      <c r="T68" s="304"/>
      <c r="U68" s="304"/>
      <c r="V68" s="304"/>
      <c r="W68" s="304"/>
      <c r="X68" s="304"/>
      <c r="Y68" s="304"/>
      <c r="Z68" s="304"/>
      <c r="AA68" s="304"/>
      <c r="AB68" s="304"/>
      <c r="AC68" s="304"/>
      <c r="AD68" s="304"/>
      <c r="AE68" s="304"/>
      <c r="AF68" s="304"/>
      <c r="AG68" s="305"/>
    </row>
    <row r="69" spans="1:33">
      <c r="A69" s="263" t="s">
        <v>622</v>
      </c>
      <c r="B69" s="264" t="s">
        <v>1120</v>
      </c>
      <c r="C69" s="265"/>
      <c r="D69" s="263"/>
      <c r="E69" s="264"/>
      <c r="F69" s="265"/>
      <c r="G69" s="263"/>
      <c r="H69" s="266" t="str">
        <f t="shared" si="4"/>
        <v/>
      </c>
      <c r="I69" s="266" t="str">
        <f t="shared" si="2"/>
        <v/>
      </c>
      <c r="J69" s="309"/>
      <c r="K69" s="309">
        <f t="shared" si="5"/>
        <v>0</v>
      </c>
      <c r="L69" s="263" t="s">
        <v>18</v>
      </c>
      <c r="M69" s="267">
        <f t="shared" si="3"/>
        <v>0</v>
      </c>
      <c r="N69" s="304"/>
      <c r="O69" s="304"/>
      <c r="P69" s="304"/>
      <c r="Q69" s="304"/>
      <c r="R69" s="304"/>
      <c r="S69" s="304"/>
      <c r="T69" s="304"/>
      <c r="U69" s="304"/>
      <c r="V69" s="304"/>
      <c r="W69" s="304"/>
      <c r="X69" s="304"/>
      <c r="Y69" s="304"/>
      <c r="Z69" s="304"/>
      <c r="AA69" s="304"/>
      <c r="AB69" s="304"/>
      <c r="AC69" s="304"/>
      <c r="AD69" s="304"/>
      <c r="AE69" s="304"/>
      <c r="AF69" s="304"/>
      <c r="AG69" s="305"/>
    </row>
    <row r="70" spans="1:33">
      <c r="A70" s="263"/>
      <c r="B70" s="264" t="s">
        <v>262</v>
      </c>
      <c r="C70" s="265"/>
      <c r="D70" s="263" t="s">
        <v>301</v>
      </c>
      <c r="E70" s="264" t="s">
        <v>1299</v>
      </c>
      <c r="F70" s="265" t="s">
        <v>59</v>
      </c>
      <c r="G70" s="263"/>
      <c r="H70" s="266">
        <f t="shared" si="4"/>
        <v>43052</v>
      </c>
      <c r="I70" s="266">
        <f t="shared" si="2"/>
        <v>43052</v>
      </c>
      <c r="J70" s="309"/>
      <c r="K70" s="309">
        <f t="shared" si="5"/>
        <v>6.5</v>
      </c>
      <c r="L70" s="263" t="s">
        <v>18</v>
      </c>
      <c r="M70" s="267">
        <f t="shared" si="3"/>
        <v>0</v>
      </c>
      <c r="N70" s="304">
        <v>2</v>
      </c>
      <c r="O70" s="304"/>
      <c r="P70" s="304"/>
      <c r="Q70" s="304"/>
      <c r="R70" s="304"/>
      <c r="S70" s="304"/>
      <c r="T70" s="304"/>
      <c r="U70" s="304">
        <v>2</v>
      </c>
      <c r="V70" s="304"/>
      <c r="W70" s="304"/>
      <c r="X70" s="304"/>
      <c r="Y70" s="304"/>
      <c r="Z70" s="304"/>
      <c r="AA70" s="304"/>
      <c r="AB70" s="304">
        <v>2.5</v>
      </c>
      <c r="AC70" s="304"/>
      <c r="AD70" s="304"/>
      <c r="AE70" s="304"/>
      <c r="AF70" s="304"/>
      <c r="AG70" s="305"/>
    </row>
    <row r="71" spans="1:33">
      <c r="A71" s="263"/>
      <c r="B71" s="264" t="s">
        <v>262</v>
      </c>
      <c r="C71" s="265"/>
      <c r="D71" s="263" t="s">
        <v>301</v>
      </c>
      <c r="E71" s="264" t="s">
        <v>1299</v>
      </c>
      <c r="F71" s="265" t="s">
        <v>206</v>
      </c>
      <c r="G71" s="263"/>
      <c r="H71" s="266">
        <f t="shared" si="4"/>
        <v>43052</v>
      </c>
      <c r="I71" s="266">
        <f t="shared" si="2"/>
        <v>43052</v>
      </c>
      <c r="J71" s="309"/>
      <c r="K71" s="309">
        <f t="shared" si="5"/>
        <v>6.5</v>
      </c>
      <c r="L71" s="263" t="s">
        <v>18</v>
      </c>
      <c r="M71" s="267">
        <f t="shared" si="3"/>
        <v>0</v>
      </c>
      <c r="N71" s="304">
        <v>2</v>
      </c>
      <c r="O71" s="304"/>
      <c r="P71" s="304"/>
      <c r="Q71" s="304"/>
      <c r="R71" s="304"/>
      <c r="S71" s="304"/>
      <c r="T71" s="304"/>
      <c r="U71" s="304">
        <v>2</v>
      </c>
      <c r="V71" s="304"/>
      <c r="W71" s="304"/>
      <c r="X71" s="304"/>
      <c r="Y71" s="304"/>
      <c r="Z71" s="304"/>
      <c r="AA71" s="304"/>
      <c r="AB71" s="304">
        <v>2.5</v>
      </c>
      <c r="AC71" s="304"/>
      <c r="AD71" s="304"/>
      <c r="AE71" s="304"/>
      <c r="AF71" s="304"/>
      <c r="AG71" s="305"/>
    </row>
    <row r="72" spans="1:33">
      <c r="A72" s="263"/>
      <c r="B72" s="264" t="s">
        <v>262</v>
      </c>
      <c r="C72" s="265"/>
      <c r="D72" s="263" t="s">
        <v>269</v>
      </c>
      <c r="E72" s="264" t="s">
        <v>270</v>
      </c>
      <c r="F72" s="265" t="s">
        <v>59</v>
      </c>
      <c r="G72" s="263"/>
      <c r="H72" s="266">
        <f t="shared" si="4"/>
        <v>43052</v>
      </c>
      <c r="I72" s="266">
        <f t="shared" si="2"/>
        <v>43052</v>
      </c>
      <c r="J72" s="309"/>
      <c r="K72" s="309">
        <f t="shared" si="5"/>
        <v>3</v>
      </c>
      <c r="L72" s="263" t="s">
        <v>18</v>
      </c>
      <c r="M72" s="267">
        <f t="shared" si="3"/>
        <v>0</v>
      </c>
      <c r="N72" s="304"/>
      <c r="O72" s="304"/>
      <c r="P72" s="304"/>
      <c r="Q72" s="304">
        <v>1</v>
      </c>
      <c r="R72" s="304">
        <v>2</v>
      </c>
      <c r="S72" s="304"/>
      <c r="T72" s="304"/>
      <c r="U72" s="304"/>
      <c r="V72" s="304"/>
      <c r="W72" s="304"/>
      <c r="X72" s="304"/>
      <c r="Y72" s="304"/>
      <c r="Z72" s="304"/>
      <c r="AA72" s="304"/>
      <c r="AB72" s="304"/>
      <c r="AC72" s="304"/>
      <c r="AD72" s="304"/>
      <c r="AE72" s="304"/>
      <c r="AF72" s="304"/>
      <c r="AG72" s="305"/>
    </row>
    <row r="73" spans="1:33">
      <c r="A73" s="263"/>
      <c r="B73" s="264" t="s">
        <v>262</v>
      </c>
      <c r="C73" s="265"/>
      <c r="D73" s="263" t="s">
        <v>269</v>
      </c>
      <c r="E73" s="264" t="s">
        <v>270</v>
      </c>
      <c r="F73" s="265" t="s">
        <v>77</v>
      </c>
      <c r="G73" s="263"/>
      <c r="H73" s="266">
        <f t="shared" si="4"/>
        <v>43052</v>
      </c>
      <c r="I73" s="266">
        <f t="shared" si="2"/>
        <v>43052</v>
      </c>
      <c r="J73" s="309"/>
      <c r="K73" s="309">
        <f t="shared" si="5"/>
        <v>3</v>
      </c>
      <c r="L73" s="263" t="s">
        <v>18</v>
      </c>
      <c r="M73" s="267">
        <f t="shared" si="3"/>
        <v>0</v>
      </c>
      <c r="N73" s="304"/>
      <c r="O73" s="304">
        <v>1</v>
      </c>
      <c r="P73" s="304">
        <v>1</v>
      </c>
      <c r="Q73" s="304">
        <v>1</v>
      </c>
      <c r="R73" s="304"/>
      <c r="S73" s="304"/>
      <c r="T73" s="304"/>
      <c r="U73" s="304"/>
      <c r="V73" s="304"/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5"/>
    </row>
    <row r="74" spans="1:33">
      <c r="A74" s="263"/>
      <c r="B74" s="264" t="str">
        <f>IF(A74="","",IFERROR(VLOOKUP(A74,Story!C:D,2,FALSE),""))</f>
        <v/>
      </c>
      <c r="C74" s="265"/>
      <c r="D74" s="263" t="s">
        <v>301</v>
      </c>
      <c r="E74" s="23" t="s">
        <v>1306</v>
      </c>
      <c r="F74" s="265" t="s">
        <v>59</v>
      </c>
      <c r="G74" s="263"/>
      <c r="H74" s="266">
        <f t="shared" si="4"/>
        <v>43052</v>
      </c>
      <c r="I74" s="266">
        <f t="shared" si="2"/>
        <v>43052</v>
      </c>
      <c r="J74" s="309"/>
      <c r="K74" s="309">
        <f t="shared" si="5"/>
        <v>3.5</v>
      </c>
      <c r="L74" s="263" t="s">
        <v>18</v>
      </c>
      <c r="M74" s="267">
        <f t="shared" si="3"/>
        <v>0</v>
      </c>
      <c r="N74" s="304"/>
      <c r="O74" s="304"/>
      <c r="P74" s="304">
        <v>3.5</v>
      </c>
      <c r="Q74" s="304"/>
      <c r="R74" s="304"/>
      <c r="S74" s="304"/>
      <c r="T74" s="304"/>
      <c r="U74" s="304"/>
      <c r="V74" s="304"/>
      <c r="W74" s="304"/>
      <c r="X74" s="304"/>
      <c r="Y74" s="304"/>
      <c r="Z74" s="304"/>
      <c r="AA74" s="304"/>
      <c r="AB74" s="304"/>
      <c r="AC74" s="304"/>
      <c r="AD74" s="304"/>
      <c r="AE74" s="304"/>
      <c r="AF74" s="304"/>
      <c r="AG74" s="305"/>
    </row>
    <row r="75" spans="1:33">
      <c r="A75" s="263"/>
      <c r="B75" s="264" t="str">
        <f>IF(A75="","",IFERROR(VLOOKUP(A75,Story!C:D,2,FALSE),""))</f>
        <v/>
      </c>
      <c r="C75" s="265"/>
      <c r="D75" s="263" t="s">
        <v>301</v>
      </c>
      <c r="E75" s="23" t="s">
        <v>1306</v>
      </c>
      <c r="F75" s="265" t="s">
        <v>285</v>
      </c>
      <c r="G75" s="263"/>
      <c r="H75" s="266">
        <f t="shared" si="4"/>
        <v>43052</v>
      </c>
      <c r="I75" s="266">
        <f t="shared" si="2"/>
        <v>43052</v>
      </c>
      <c r="J75" s="309"/>
      <c r="K75" s="309">
        <f t="shared" si="5"/>
        <v>3.5</v>
      </c>
      <c r="L75" s="263" t="s">
        <v>18</v>
      </c>
      <c r="M75" s="267">
        <f>IF(L75="未开始",0,IF(L75="已完成",1, 0.1))</f>
        <v>0</v>
      </c>
      <c r="N75" s="304"/>
      <c r="O75" s="304"/>
      <c r="P75" s="304">
        <v>3.5</v>
      </c>
      <c r="Q75" s="304"/>
      <c r="R75" s="304"/>
      <c r="S75" s="304"/>
      <c r="T75" s="304"/>
      <c r="U75" s="304"/>
      <c r="V75" s="304"/>
      <c r="W75" s="304"/>
      <c r="X75" s="304"/>
      <c r="Y75" s="304"/>
      <c r="Z75" s="304"/>
      <c r="AA75" s="304"/>
      <c r="AB75" s="304"/>
      <c r="AC75" s="304"/>
      <c r="AD75" s="304"/>
      <c r="AE75" s="304"/>
      <c r="AF75" s="304"/>
      <c r="AG75" s="305"/>
    </row>
    <row r="76" spans="1:33">
      <c r="A76" s="263"/>
      <c r="B76" s="264" t="str">
        <f>IF(A76="","",IFERROR(VLOOKUP(A76,Story!C:D,2,FALSE),""))</f>
        <v/>
      </c>
      <c r="C76" s="265"/>
      <c r="D76" s="263" t="s">
        <v>301</v>
      </c>
      <c r="E76" s="23" t="s">
        <v>1306</v>
      </c>
      <c r="F76" s="265" t="s">
        <v>206</v>
      </c>
      <c r="G76" s="263"/>
      <c r="H76" s="266">
        <f t="shared" si="4"/>
        <v>43052</v>
      </c>
      <c r="I76" s="266">
        <f t="shared" si="2"/>
        <v>43052</v>
      </c>
      <c r="J76" s="309"/>
      <c r="K76" s="309">
        <f t="shared" si="5"/>
        <v>3.5</v>
      </c>
      <c r="L76" s="263" t="s">
        <v>18</v>
      </c>
      <c r="M76" s="267">
        <f t="shared" ref="M76:M90" si="19">IF(L76="未开始",0,IF(L76="已完成",1, 0.1))</f>
        <v>0</v>
      </c>
      <c r="N76" s="304"/>
      <c r="O76" s="304"/>
      <c r="P76" s="304">
        <v>3.5</v>
      </c>
      <c r="Q76" s="304"/>
      <c r="R76" s="304"/>
      <c r="S76" s="304"/>
      <c r="T76" s="304"/>
      <c r="U76" s="304"/>
      <c r="V76" s="304"/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305"/>
    </row>
    <row r="77" spans="1:33">
      <c r="A77" s="263"/>
      <c r="B77" s="264" t="str">
        <f>IF(A77="","",IFERROR(VLOOKUP(A77,Story!C:D,2,FALSE),""))</f>
        <v/>
      </c>
      <c r="C77" s="265"/>
      <c r="D77" s="263" t="s">
        <v>301</v>
      </c>
      <c r="E77" s="56" t="s">
        <v>1307</v>
      </c>
      <c r="F77" s="265" t="s">
        <v>59</v>
      </c>
      <c r="G77" s="263"/>
      <c r="H77" s="266">
        <f t="shared" si="4"/>
        <v>43052</v>
      </c>
      <c r="I77" s="266">
        <f t="shared" si="2"/>
        <v>43052</v>
      </c>
      <c r="J77" s="309"/>
      <c r="K77" s="309">
        <f t="shared" si="5"/>
        <v>2</v>
      </c>
      <c r="L77" s="263" t="s">
        <v>18</v>
      </c>
      <c r="M77" s="267">
        <f t="shared" si="19"/>
        <v>0</v>
      </c>
      <c r="N77" s="304"/>
      <c r="O77" s="304"/>
      <c r="P77" s="304"/>
      <c r="Q77" s="304">
        <v>2</v>
      </c>
      <c r="R77" s="304"/>
      <c r="S77" s="304"/>
      <c r="T77" s="304"/>
      <c r="U77" s="304"/>
      <c r="V77" s="304"/>
      <c r="W77" s="304"/>
      <c r="X77" s="304"/>
      <c r="Y77" s="304"/>
      <c r="Z77" s="304"/>
      <c r="AA77" s="304"/>
      <c r="AB77" s="304"/>
      <c r="AC77" s="304"/>
      <c r="AD77" s="304"/>
      <c r="AE77" s="304"/>
      <c r="AF77" s="304"/>
      <c r="AG77" s="305"/>
    </row>
    <row r="78" spans="1:33">
      <c r="A78" s="263"/>
      <c r="B78" s="264" t="str">
        <f>IF(A78="","",IFERROR(VLOOKUP(A78,Story!C:D,2,FALSE),""))</f>
        <v/>
      </c>
      <c r="C78" s="265"/>
      <c r="D78" s="263" t="s">
        <v>279</v>
      </c>
      <c r="E78" s="56" t="s">
        <v>1315</v>
      </c>
      <c r="F78" s="59" t="s">
        <v>1314</v>
      </c>
      <c r="G78" s="263"/>
      <c r="H78" s="266">
        <f t="shared" si="4"/>
        <v>43052</v>
      </c>
      <c r="I78" s="266">
        <f t="shared" si="2"/>
        <v>43052</v>
      </c>
      <c r="J78" s="309"/>
      <c r="K78" s="309">
        <f t="shared" si="5"/>
        <v>12.5</v>
      </c>
      <c r="L78" s="263" t="s">
        <v>16</v>
      </c>
      <c r="M78" s="267">
        <f t="shared" si="19"/>
        <v>0.1</v>
      </c>
      <c r="N78" s="304">
        <v>8</v>
      </c>
      <c r="O78" s="304">
        <v>4.5</v>
      </c>
      <c r="P78" s="304"/>
      <c r="Q78" s="304"/>
      <c r="R78" s="304"/>
      <c r="S78" s="304"/>
      <c r="T78" s="304"/>
      <c r="U78" s="304"/>
      <c r="V78" s="304"/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305"/>
    </row>
    <row r="79" spans="1:33">
      <c r="A79" s="263"/>
      <c r="B79" s="264" t="str">
        <f>IF(A79="","",IFERROR(VLOOKUP(A79,Story!C:D,2,FALSE),""))</f>
        <v/>
      </c>
      <c r="C79" s="265"/>
      <c r="D79" s="263" t="s">
        <v>279</v>
      </c>
      <c r="E79" s="56" t="s">
        <v>1316</v>
      </c>
      <c r="F79" s="59" t="s">
        <v>1314</v>
      </c>
      <c r="G79" s="263"/>
      <c r="H79" s="266">
        <f t="shared" ref="H79:H81" si="20">IF(E79="","",$H$1)</f>
        <v>43052</v>
      </c>
      <c r="I79" s="266">
        <f t="shared" ref="I79:I81" si="21">IF(E79="","",IF(H79+J79/8&gt;$I$1,$I$1,H79+J79/8))</f>
        <v>43052</v>
      </c>
      <c r="J79" s="309"/>
      <c r="K79" s="309">
        <f t="shared" ref="K79" si="22">SUM(N79:AF79)</f>
        <v>19</v>
      </c>
      <c r="L79" s="263" t="s">
        <v>16</v>
      </c>
      <c r="M79" s="267">
        <f t="shared" ref="M79" si="23">IF(L79="未开始",0,IF(L79="已完成",1, 0.1))</f>
        <v>0.1</v>
      </c>
      <c r="N79" s="304"/>
      <c r="O79" s="304"/>
      <c r="P79" s="304">
        <v>7</v>
      </c>
      <c r="Q79" s="304">
        <v>7</v>
      </c>
      <c r="R79" s="304">
        <v>5</v>
      </c>
      <c r="S79" s="304"/>
      <c r="T79" s="304"/>
      <c r="U79" s="304"/>
      <c r="V79" s="304"/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305"/>
    </row>
    <row r="80" spans="1:33">
      <c r="A80" s="263"/>
      <c r="B80" s="264"/>
      <c r="C80" s="265"/>
      <c r="D80" s="24" t="s">
        <v>1324</v>
      </c>
      <c r="E80" s="56" t="s">
        <v>1325</v>
      </c>
      <c r="F80" s="59" t="s">
        <v>1326</v>
      </c>
      <c r="G80" s="263"/>
      <c r="H80" s="266">
        <f t="shared" ref="H80" si="24">IF(E80="","",$H$1)</f>
        <v>43052</v>
      </c>
      <c r="I80" s="266">
        <f t="shared" ref="I80" si="25">IF(E80="","",IF(H80+J80/8&gt;$I$1,$I$1,H80+J80/8))</f>
        <v>43052</v>
      </c>
      <c r="J80" s="309"/>
      <c r="K80" s="309"/>
      <c r="L80" s="263" t="s">
        <v>16</v>
      </c>
      <c r="M80" s="267"/>
      <c r="N80" s="304"/>
      <c r="O80" s="304"/>
      <c r="P80" s="304"/>
      <c r="Q80" s="304"/>
      <c r="R80" s="304"/>
      <c r="S80" s="304"/>
      <c r="T80" s="304"/>
      <c r="U80" s="304"/>
      <c r="V80" s="304"/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305"/>
    </row>
    <row r="81" spans="1:33">
      <c r="A81" s="263"/>
      <c r="B81" s="264"/>
      <c r="C81" s="265"/>
      <c r="D81" s="24" t="s">
        <v>1324</v>
      </c>
      <c r="E81" s="56" t="s">
        <v>1325</v>
      </c>
      <c r="F81" s="59" t="s">
        <v>77</v>
      </c>
      <c r="G81" s="263"/>
      <c r="H81" s="266">
        <f t="shared" si="20"/>
        <v>43052</v>
      </c>
      <c r="I81" s="266">
        <f t="shared" si="21"/>
        <v>43052</v>
      </c>
      <c r="J81" s="309"/>
      <c r="K81" s="309"/>
      <c r="L81" s="263" t="s">
        <v>16</v>
      </c>
      <c r="M81" s="267"/>
      <c r="N81" s="304"/>
      <c r="O81" s="304"/>
      <c r="P81" s="304"/>
      <c r="Q81" s="304"/>
      <c r="R81" s="304"/>
      <c r="S81" s="304"/>
      <c r="T81" s="304"/>
      <c r="U81" s="304"/>
      <c r="V81" s="304"/>
      <c r="W81" s="304">
        <v>5</v>
      </c>
      <c r="X81" s="304">
        <v>6</v>
      </c>
      <c r="Y81" s="304">
        <v>6</v>
      </c>
      <c r="Z81" s="304"/>
      <c r="AA81" s="304"/>
      <c r="AB81" s="304">
        <v>2</v>
      </c>
      <c r="AC81" s="304"/>
      <c r="AD81" s="304"/>
      <c r="AE81" s="304"/>
      <c r="AF81" s="304"/>
      <c r="AG81" s="305"/>
    </row>
    <row r="82" spans="1:33">
      <c r="A82" s="263"/>
      <c r="B82" s="264"/>
      <c r="C82" s="265"/>
      <c r="D82" s="24" t="s">
        <v>1351</v>
      </c>
      <c r="E82" s="56" t="s">
        <v>1352</v>
      </c>
      <c r="F82" s="59" t="s">
        <v>77</v>
      </c>
      <c r="G82" s="263"/>
      <c r="H82" s="266"/>
      <c r="I82" s="266"/>
      <c r="J82" s="309"/>
      <c r="K82" s="309"/>
      <c r="L82" s="263"/>
      <c r="M82" s="267"/>
      <c r="N82" s="304"/>
      <c r="O82" s="304"/>
      <c r="P82" s="304"/>
      <c r="Q82" s="304"/>
      <c r="R82" s="304"/>
      <c r="S82" s="304"/>
      <c r="T82" s="304"/>
      <c r="U82" s="304"/>
      <c r="V82" s="304"/>
      <c r="W82" s="304"/>
      <c r="X82" s="304"/>
      <c r="Y82" s="304"/>
      <c r="Z82" s="304"/>
      <c r="AA82" s="304"/>
      <c r="AB82" s="304"/>
      <c r="AC82" s="304"/>
      <c r="AD82" s="304">
        <v>3</v>
      </c>
      <c r="AE82" s="304">
        <v>5.5</v>
      </c>
      <c r="AF82" s="304">
        <v>8</v>
      </c>
      <c r="AG82" s="305"/>
    </row>
    <row r="83" spans="1:33">
      <c r="A83" s="263"/>
      <c r="B83" s="264"/>
      <c r="C83" s="265"/>
      <c r="D83" s="24" t="s">
        <v>1355</v>
      </c>
      <c r="E83" s="56" t="s">
        <v>1356</v>
      </c>
      <c r="F83" s="59" t="s">
        <v>77</v>
      </c>
      <c r="G83" s="263"/>
      <c r="H83" s="266"/>
      <c r="I83" s="266"/>
      <c r="J83" s="309"/>
      <c r="K83" s="309"/>
      <c r="L83" s="263"/>
      <c r="M83" s="267"/>
      <c r="N83" s="304"/>
      <c r="O83" s="304"/>
      <c r="P83" s="304"/>
      <c r="Q83" s="304"/>
      <c r="R83" s="304"/>
      <c r="S83" s="304"/>
      <c r="T83" s="304"/>
      <c r="U83" s="304"/>
      <c r="V83" s="304"/>
      <c r="W83" s="304"/>
      <c r="X83" s="304"/>
      <c r="Y83" s="304">
        <v>2</v>
      </c>
      <c r="Z83" s="304"/>
      <c r="AA83" s="304"/>
      <c r="AB83" s="304"/>
      <c r="AC83" s="304"/>
      <c r="AD83" s="304"/>
      <c r="AE83" s="304"/>
      <c r="AF83" s="304"/>
      <c r="AG83" s="305"/>
    </row>
    <row r="84" spans="1:33">
      <c r="A84" s="263"/>
      <c r="B84" s="264" t="str">
        <f>IF(A84="","",IFERROR(VLOOKUP(A84,Story!C:D,2,FALSE),""))</f>
        <v/>
      </c>
      <c r="C84" s="265"/>
      <c r="D84" s="263" t="s">
        <v>235</v>
      </c>
      <c r="E84" s="56" t="s">
        <v>1321</v>
      </c>
      <c r="F84" s="265" t="s">
        <v>233</v>
      </c>
      <c r="G84" s="263"/>
      <c r="H84" s="266">
        <f t="shared" si="4"/>
        <v>43052</v>
      </c>
      <c r="I84" s="266">
        <f t="shared" si="2"/>
        <v>43052</v>
      </c>
      <c r="J84" s="309"/>
      <c r="K84" s="309">
        <f t="shared" si="5"/>
        <v>24</v>
      </c>
      <c r="L84" s="263" t="s">
        <v>16</v>
      </c>
      <c r="M84" s="267">
        <f t="shared" si="19"/>
        <v>0.1</v>
      </c>
      <c r="N84" s="304"/>
      <c r="O84" s="304"/>
      <c r="P84" s="304"/>
      <c r="Q84" s="304"/>
      <c r="R84" s="304"/>
      <c r="S84" s="304"/>
      <c r="T84" s="304"/>
      <c r="U84" s="304"/>
      <c r="V84" s="304"/>
      <c r="W84" s="304">
        <v>8</v>
      </c>
      <c r="X84" s="304">
        <v>8</v>
      </c>
      <c r="Y84" s="304">
        <v>8</v>
      </c>
      <c r="Z84" s="304"/>
      <c r="AA84" s="304"/>
      <c r="AB84" s="304"/>
      <c r="AC84" s="304"/>
      <c r="AD84" s="304"/>
      <c r="AE84" s="304"/>
      <c r="AF84" s="304"/>
      <c r="AG84" s="305"/>
    </row>
    <row r="85" spans="1:33">
      <c r="A85" s="263"/>
      <c r="B85" s="264" t="str">
        <f>IF(A85="","",IFERROR(VLOOKUP(A85,Story!C:D,2,FALSE),""))</f>
        <v/>
      </c>
      <c r="C85" s="265"/>
      <c r="D85" s="263" t="s">
        <v>204</v>
      </c>
      <c r="E85" s="56" t="s">
        <v>1331</v>
      </c>
      <c r="F85" s="265" t="s">
        <v>59</v>
      </c>
      <c r="G85" s="263"/>
      <c r="H85" s="266">
        <f t="shared" si="4"/>
        <v>43052</v>
      </c>
      <c r="I85" s="266">
        <f t="shared" si="2"/>
        <v>43052</v>
      </c>
      <c r="J85" s="309"/>
      <c r="K85" s="309">
        <f t="shared" si="5"/>
        <v>6</v>
      </c>
      <c r="L85" s="263" t="s">
        <v>9</v>
      </c>
      <c r="M85" s="267">
        <f t="shared" si="19"/>
        <v>1</v>
      </c>
      <c r="N85" s="304"/>
      <c r="O85" s="304"/>
      <c r="P85" s="304"/>
      <c r="Q85" s="304"/>
      <c r="R85" s="304"/>
      <c r="S85" s="304"/>
      <c r="T85" s="304"/>
      <c r="U85" s="304"/>
      <c r="V85" s="304"/>
      <c r="W85" s="304"/>
      <c r="X85" s="304"/>
      <c r="Y85" s="304"/>
      <c r="Z85" s="304"/>
      <c r="AA85" s="304"/>
      <c r="AB85" s="304">
        <v>3</v>
      </c>
      <c r="AC85" s="304"/>
      <c r="AD85" s="304"/>
      <c r="AE85" s="304"/>
      <c r="AF85" s="304">
        <v>3</v>
      </c>
      <c r="AG85" s="305"/>
    </row>
    <row r="86" spans="1:33">
      <c r="A86" s="263"/>
      <c r="B86" s="264" t="str">
        <f>IF(A86="","",IFERROR(VLOOKUP(A86,Story!C:D,2,FALSE),""))</f>
        <v/>
      </c>
      <c r="C86" s="265"/>
      <c r="D86" s="263" t="s">
        <v>216</v>
      </c>
      <c r="E86" s="56" t="s">
        <v>1332</v>
      </c>
      <c r="F86" s="265" t="s">
        <v>59</v>
      </c>
      <c r="G86" s="263"/>
      <c r="H86" s="266">
        <f t="shared" si="4"/>
        <v>43052</v>
      </c>
      <c r="I86" s="266">
        <f t="shared" si="2"/>
        <v>43052</v>
      </c>
      <c r="J86" s="309"/>
      <c r="K86" s="309">
        <f t="shared" si="5"/>
        <v>9</v>
      </c>
      <c r="L86" s="263" t="s">
        <v>18</v>
      </c>
      <c r="M86" s="267">
        <f t="shared" si="19"/>
        <v>0</v>
      </c>
      <c r="N86" s="304"/>
      <c r="O86" s="304"/>
      <c r="P86" s="304"/>
      <c r="Q86" s="304"/>
      <c r="R86" s="304"/>
      <c r="S86" s="304"/>
      <c r="T86" s="304"/>
      <c r="U86" s="304"/>
      <c r="V86" s="304"/>
      <c r="W86" s="304">
        <v>4</v>
      </c>
      <c r="X86" s="304">
        <v>5</v>
      </c>
      <c r="Y86" s="304"/>
      <c r="Z86" s="304"/>
      <c r="AA86" s="304"/>
      <c r="AB86" s="304"/>
      <c r="AC86" s="304"/>
      <c r="AD86" s="304"/>
      <c r="AE86" s="304"/>
      <c r="AF86" s="304"/>
      <c r="AG86" s="305"/>
    </row>
    <row r="87" spans="1:33">
      <c r="A87" s="263"/>
      <c r="B87" s="264"/>
      <c r="C87" s="265"/>
      <c r="D87" s="24" t="s">
        <v>1349</v>
      </c>
      <c r="E87" s="56" t="s">
        <v>1350</v>
      </c>
      <c r="F87" s="265" t="s">
        <v>77</v>
      </c>
      <c r="G87" s="263"/>
      <c r="H87" s="266">
        <f t="shared" si="4"/>
        <v>43052</v>
      </c>
      <c r="I87" s="266">
        <f t="shared" si="2"/>
        <v>43052</v>
      </c>
      <c r="J87" s="309"/>
      <c r="K87" s="309"/>
      <c r="L87" s="263"/>
      <c r="M87" s="267"/>
      <c r="N87" s="304"/>
      <c r="O87" s="304"/>
      <c r="P87" s="304"/>
      <c r="Q87" s="304"/>
      <c r="R87" s="304"/>
      <c r="S87" s="304"/>
      <c r="T87" s="304"/>
      <c r="U87" s="304"/>
      <c r="V87" s="304"/>
      <c r="W87" s="304"/>
      <c r="X87" s="304"/>
      <c r="Y87" s="304"/>
      <c r="Z87" s="304"/>
      <c r="AA87" s="304"/>
      <c r="AB87" s="304">
        <v>6</v>
      </c>
      <c r="AC87" s="304">
        <v>8</v>
      </c>
      <c r="AD87" s="304">
        <v>5</v>
      </c>
      <c r="AE87" s="304">
        <v>2</v>
      </c>
      <c r="AF87" s="304"/>
      <c r="AG87" s="305"/>
    </row>
    <row r="88" spans="1:33">
      <c r="A88" s="263"/>
      <c r="B88" s="264"/>
      <c r="C88" s="265"/>
      <c r="D88" s="263" t="s">
        <v>265</v>
      </c>
      <c r="E88" s="56" t="s">
        <v>1334</v>
      </c>
      <c r="F88" s="265" t="s">
        <v>59</v>
      </c>
      <c r="G88" s="263"/>
      <c r="H88" s="266">
        <f t="shared" si="4"/>
        <v>43052</v>
      </c>
      <c r="I88" s="266">
        <f t="shared" si="2"/>
        <v>43052</v>
      </c>
      <c r="J88" s="309"/>
      <c r="K88" s="309"/>
      <c r="L88" s="263"/>
      <c r="M88" s="267"/>
      <c r="N88" s="304"/>
      <c r="O88" s="304"/>
      <c r="P88" s="304"/>
      <c r="Q88" s="304"/>
      <c r="R88" s="304"/>
      <c r="S88" s="304"/>
      <c r="T88" s="304"/>
      <c r="U88" s="304"/>
      <c r="V88" s="304"/>
      <c r="W88" s="304"/>
      <c r="X88" s="304"/>
      <c r="Y88" s="304"/>
      <c r="Z88" s="304"/>
      <c r="AA88" s="304"/>
      <c r="AB88" s="304"/>
      <c r="AC88" s="304">
        <v>3</v>
      </c>
      <c r="AD88" s="304"/>
      <c r="AE88" s="304"/>
      <c r="AF88" s="304"/>
      <c r="AG88" s="305"/>
    </row>
    <row r="89" spans="1:33">
      <c r="A89" s="263"/>
      <c r="B89" s="264"/>
      <c r="C89" s="265"/>
      <c r="D89" s="24" t="s">
        <v>1353</v>
      </c>
      <c r="E89" s="56" t="s">
        <v>1354</v>
      </c>
      <c r="F89" s="265" t="s">
        <v>82</v>
      </c>
      <c r="G89" s="263"/>
      <c r="H89" s="266">
        <f t="shared" si="4"/>
        <v>43052</v>
      </c>
      <c r="I89" s="266">
        <f t="shared" si="2"/>
        <v>43052</v>
      </c>
      <c r="J89" s="309"/>
      <c r="K89" s="309"/>
      <c r="L89" s="263"/>
      <c r="M89" s="267"/>
      <c r="N89" s="304"/>
      <c r="O89" s="304"/>
      <c r="P89" s="304"/>
      <c r="Q89" s="312"/>
      <c r="R89" s="304"/>
      <c r="S89" s="304"/>
      <c r="T89" s="304"/>
      <c r="U89" s="304"/>
      <c r="V89" s="304"/>
      <c r="W89" s="304"/>
      <c r="X89" s="304"/>
      <c r="Y89" s="304"/>
      <c r="Z89" s="304"/>
      <c r="AA89" s="304"/>
      <c r="AB89" s="304"/>
      <c r="AC89" s="304"/>
      <c r="AD89" s="304"/>
      <c r="AE89" s="304">
        <v>0.5</v>
      </c>
      <c r="AF89" s="304"/>
      <c r="AG89" s="305"/>
    </row>
    <row r="90" spans="1:33">
      <c r="A90" s="263"/>
      <c r="B90" s="264" t="str">
        <f>IF(A90="","",IFERROR(VLOOKUP(A90,Story!C:D,2,FALSE),""))</f>
        <v/>
      </c>
      <c r="C90" s="265"/>
      <c r="D90" s="263" t="s">
        <v>235</v>
      </c>
      <c r="E90" s="56" t="s">
        <v>1333</v>
      </c>
      <c r="F90" s="265" t="s">
        <v>59</v>
      </c>
      <c r="G90" s="263"/>
      <c r="H90" s="266">
        <f t="shared" si="4"/>
        <v>43052</v>
      </c>
      <c r="I90" s="266">
        <f t="shared" ref="I90" si="26">IF(E90="","",IF(H90+J90/8&gt;$I$1,$I$1,H90+J90/8))</f>
        <v>43052</v>
      </c>
      <c r="J90" s="309"/>
      <c r="K90" s="309">
        <f t="shared" si="5"/>
        <v>8</v>
      </c>
      <c r="L90" s="263" t="s">
        <v>18</v>
      </c>
      <c r="M90" s="267">
        <f t="shared" si="19"/>
        <v>0</v>
      </c>
      <c r="N90" s="304"/>
      <c r="O90" s="304"/>
      <c r="P90" s="304"/>
      <c r="Q90" s="304"/>
      <c r="R90" s="304"/>
      <c r="S90" s="304"/>
      <c r="T90" s="304"/>
      <c r="U90" s="304"/>
      <c r="V90" s="304"/>
      <c r="W90" s="304"/>
      <c r="X90" s="304"/>
      <c r="Y90" s="304">
        <v>8</v>
      </c>
      <c r="Z90" s="304"/>
      <c r="AA90" s="304"/>
      <c r="AB90" s="304"/>
      <c r="AC90" s="304"/>
      <c r="AD90" s="304"/>
      <c r="AE90" s="304"/>
      <c r="AF90" s="304"/>
      <c r="AG90" s="305"/>
    </row>
    <row r="91" spans="1:33" s="269" customFormat="1">
      <c r="A91" s="618" t="s">
        <v>238</v>
      </c>
      <c r="B91" s="619"/>
      <c r="C91" s="619"/>
      <c r="D91" s="619"/>
      <c r="E91" s="619"/>
      <c r="F91" s="619"/>
      <c r="G91" s="619"/>
      <c r="H91" s="619"/>
      <c r="I91" s="620"/>
      <c r="J91" s="310">
        <f>SUM(J4:J90)</f>
        <v>24</v>
      </c>
      <c r="K91" s="310">
        <f>SUM(K4:K90)</f>
        <v>388</v>
      </c>
      <c r="L91" s="621"/>
      <c r="M91" s="622"/>
      <c r="N91" s="303" t="str">
        <f>MID("一二三四五六日",WEEKDAY($H$1,2),1)</f>
        <v>一</v>
      </c>
      <c r="O91" s="303" t="str">
        <f>MID("一二三四五六日",WEEKDAY($H$1+(COLUMN(O90)-COLUMN($N$2)),2),1)</f>
        <v>二</v>
      </c>
      <c r="P91" s="303" t="str">
        <f t="shared" ref="P91:AF91" si="27">MID("一二三四五六日",WEEKDAY($H$1+(COLUMN(P90)-COLUMN($N$2)),2),1)</f>
        <v>三</v>
      </c>
      <c r="Q91" s="303" t="str">
        <f t="shared" si="27"/>
        <v>四</v>
      </c>
      <c r="R91" s="303" t="str">
        <f t="shared" si="27"/>
        <v>五</v>
      </c>
      <c r="S91" s="303" t="str">
        <f t="shared" si="27"/>
        <v>六</v>
      </c>
      <c r="T91" s="303" t="str">
        <f t="shared" si="27"/>
        <v>日</v>
      </c>
      <c r="U91" s="303" t="str">
        <f t="shared" si="27"/>
        <v>一</v>
      </c>
      <c r="V91" s="303" t="str">
        <f t="shared" si="27"/>
        <v>二</v>
      </c>
      <c r="W91" s="303" t="str">
        <f t="shared" si="27"/>
        <v>三</v>
      </c>
      <c r="X91" s="303" t="str">
        <f t="shared" si="27"/>
        <v>四</v>
      </c>
      <c r="Y91" s="303" t="str">
        <f t="shared" si="27"/>
        <v>五</v>
      </c>
      <c r="Z91" s="303" t="str">
        <f t="shared" si="27"/>
        <v>六</v>
      </c>
      <c r="AA91" s="303" t="str">
        <f t="shared" si="27"/>
        <v>日</v>
      </c>
      <c r="AB91" s="303" t="str">
        <f t="shared" si="27"/>
        <v>一</v>
      </c>
      <c r="AC91" s="303" t="str">
        <f t="shared" si="27"/>
        <v>二</v>
      </c>
      <c r="AD91" s="303" t="str">
        <f t="shared" si="27"/>
        <v>三</v>
      </c>
      <c r="AE91" s="303" t="str">
        <f t="shared" si="27"/>
        <v>四</v>
      </c>
      <c r="AF91" s="303" t="str">
        <f t="shared" si="27"/>
        <v>五</v>
      </c>
      <c r="AG91" s="306"/>
    </row>
    <row r="92" spans="1:33">
      <c r="J92" s="311">
        <f t="shared" ref="J92:K98" si="28">SUMPRODUCT(($F$4:$F$90=K92)*(J$4:J$90))+J$99</f>
        <v>0</v>
      </c>
      <c r="K92" s="311">
        <f t="shared" si="28"/>
        <v>67.5</v>
      </c>
      <c r="L92" s="623" t="s">
        <v>59</v>
      </c>
      <c r="M92" s="623"/>
      <c r="N92" s="304">
        <f t="shared" ref="N92:W98" si="29">SUMPRODUCT(($F$4:$F$90=$L92)*(N$4:N$90))+N$99</f>
        <v>8</v>
      </c>
      <c r="O92" s="304">
        <f t="shared" si="29"/>
        <v>8</v>
      </c>
      <c r="P92" s="304">
        <f t="shared" si="29"/>
        <v>8</v>
      </c>
      <c r="Q92" s="304">
        <f t="shared" si="29"/>
        <v>8</v>
      </c>
      <c r="R92" s="304">
        <f t="shared" si="29"/>
        <v>8</v>
      </c>
      <c r="S92" s="304">
        <f t="shared" si="29"/>
        <v>7</v>
      </c>
      <c r="T92" s="304">
        <f t="shared" si="29"/>
        <v>0</v>
      </c>
      <c r="U92" s="304">
        <f t="shared" si="29"/>
        <v>8</v>
      </c>
      <c r="V92" s="304">
        <f t="shared" si="29"/>
        <v>8</v>
      </c>
      <c r="W92" s="304">
        <f t="shared" si="29"/>
        <v>8</v>
      </c>
      <c r="X92" s="304">
        <f t="shared" ref="X92:AF98" si="30">SUMPRODUCT(($F$4:$F$90=$L92)*(X$4:X$90))+X$99</f>
        <v>8</v>
      </c>
      <c r="Y92" s="304">
        <f t="shared" si="30"/>
        <v>8</v>
      </c>
      <c r="Z92" s="304">
        <f t="shared" si="30"/>
        <v>0</v>
      </c>
      <c r="AA92" s="304">
        <f t="shared" si="30"/>
        <v>0</v>
      </c>
      <c r="AB92" s="304">
        <f t="shared" si="30"/>
        <v>8</v>
      </c>
      <c r="AC92" s="304">
        <f t="shared" si="30"/>
        <v>8</v>
      </c>
      <c r="AD92" s="304">
        <f t="shared" si="30"/>
        <v>0</v>
      </c>
      <c r="AE92" s="304">
        <f t="shared" si="30"/>
        <v>8.5</v>
      </c>
      <c r="AF92" s="304">
        <f t="shared" si="30"/>
        <v>8</v>
      </c>
    </row>
    <row r="93" spans="1:33">
      <c r="J93" s="311">
        <f t="shared" si="28"/>
        <v>0</v>
      </c>
      <c r="K93" s="311">
        <f t="shared" si="28"/>
        <v>12.5</v>
      </c>
      <c r="L93" s="623" t="s">
        <v>206</v>
      </c>
      <c r="M93" s="623"/>
      <c r="N93" s="304">
        <f t="shared" si="29"/>
        <v>2</v>
      </c>
      <c r="O93" s="304">
        <f t="shared" si="29"/>
        <v>2.5</v>
      </c>
      <c r="P93" s="304">
        <f t="shared" si="29"/>
        <v>3.5</v>
      </c>
      <c r="Q93" s="304">
        <f t="shared" si="29"/>
        <v>0</v>
      </c>
      <c r="R93" s="304">
        <f t="shared" si="29"/>
        <v>0</v>
      </c>
      <c r="S93" s="304">
        <f t="shared" si="29"/>
        <v>0</v>
      </c>
      <c r="T93" s="304">
        <f t="shared" si="29"/>
        <v>0</v>
      </c>
      <c r="U93" s="304">
        <f t="shared" si="29"/>
        <v>2</v>
      </c>
      <c r="V93" s="304">
        <f t="shared" si="29"/>
        <v>0</v>
      </c>
      <c r="W93" s="304">
        <f t="shared" si="29"/>
        <v>0</v>
      </c>
      <c r="X93" s="304">
        <f t="shared" si="30"/>
        <v>0</v>
      </c>
      <c r="Y93" s="304">
        <f t="shared" si="30"/>
        <v>0</v>
      </c>
      <c r="Z93" s="304">
        <f t="shared" si="30"/>
        <v>0</v>
      </c>
      <c r="AA93" s="304">
        <f t="shared" si="30"/>
        <v>0</v>
      </c>
      <c r="AB93" s="304">
        <f t="shared" si="30"/>
        <v>2.5</v>
      </c>
      <c r="AC93" s="304">
        <f t="shared" si="30"/>
        <v>0</v>
      </c>
      <c r="AD93" s="304">
        <f t="shared" si="30"/>
        <v>0</v>
      </c>
      <c r="AE93" s="304">
        <f t="shared" si="30"/>
        <v>0.5</v>
      </c>
      <c r="AF93" s="304">
        <f t="shared" si="30"/>
        <v>0</v>
      </c>
    </row>
    <row r="94" spans="1:33">
      <c r="G94" s="271"/>
      <c r="H94" s="271"/>
      <c r="J94" s="311">
        <f t="shared" si="28"/>
        <v>0</v>
      </c>
      <c r="K94" s="311">
        <f t="shared" si="28"/>
        <v>6</v>
      </c>
      <c r="L94" s="623" t="s">
        <v>285</v>
      </c>
      <c r="M94" s="623"/>
      <c r="N94" s="304">
        <f t="shared" si="29"/>
        <v>0</v>
      </c>
      <c r="O94" s="304">
        <f t="shared" si="29"/>
        <v>2.5</v>
      </c>
      <c r="P94" s="304">
        <f t="shared" si="29"/>
        <v>3.5</v>
      </c>
      <c r="Q94" s="304">
        <f t="shared" si="29"/>
        <v>0</v>
      </c>
      <c r="R94" s="304">
        <f t="shared" si="29"/>
        <v>0</v>
      </c>
      <c r="S94" s="304">
        <f t="shared" si="29"/>
        <v>0</v>
      </c>
      <c r="T94" s="304">
        <f t="shared" si="29"/>
        <v>0</v>
      </c>
      <c r="U94" s="304">
        <f t="shared" si="29"/>
        <v>0</v>
      </c>
      <c r="V94" s="304">
        <f t="shared" si="29"/>
        <v>0</v>
      </c>
      <c r="W94" s="304">
        <f t="shared" si="29"/>
        <v>0</v>
      </c>
      <c r="X94" s="304">
        <f t="shared" si="30"/>
        <v>0</v>
      </c>
      <c r="Y94" s="304">
        <f t="shared" si="30"/>
        <v>0</v>
      </c>
      <c r="Z94" s="304">
        <f t="shared" si="30"/>
        <v>0</v>
      </c>
      <c r="AA94" s="304">
        <f t="shared" si="30"/>
        <v>0</v>
      </c>
      <c r="AB94" s="304">
        <f t="shared" si="30"/>
        <v>0</v>
      </c>
      <c r="AC94" s="304">
        <f t="shared" si="30"/>
        <v>0</v>
      </c>
      <c r="AD94" s="304">
        <f t="shared" si="30"/>
        <v>0</v>
      </c>
      <c r="AE94" s="304">
        <f t="shared" si="30"/>
        <v>0.5</v>
      </c>
      <c r="AF94" s="304">
        <f t="shared" si="30"/>
        <v>0</v>
      </c>
    </row>
    <row r="95" spans="1:33">
      <c r="G95" s="271"/>
      <c r="H95" s="271"/>
      <c r="J95" s="311">
        <f t="shared" si="28"/>
        <v>0</v>
      </c>
      <c r="K95" s="311">
        <f t="shared" si="28"/>
        <v>56</v>
      </c>
      <c r="L95" s="623" t="s">
        <v>30</v>
      </c>
      <c r="M95" s="623"/>
      <c r="N95" s="304">
        <f t="shared" si="29"/>
        <v>8</v>
      </c>
      <c r="O95" s="304">
        <f t="shared" si="29"/>
        <v>8</v>
      </c>
      <c r="P95" s="304">
        <f t="shared" si="29"/>
        <v>8</v>
      </c>
      <c r="Q95" s="304">
        <f t="shared" si="29"/>
        <v>8</v>
      </c>
      <c r="R95" s="304">
        <f t="shared" si="29"/>
        <v>8</v>
      </c>
      <c r="S95" s="304">
        <f t="shared" si="29"/>
        <v>6.5</v>
      </c>
      <c r="T95" s="304">
        <f t="shared" si="29"/>
        <v>0</v>
      </c>
      <c r="U95" s="304">
        <f t="shared" si="29"/>
        <v>8</v>
      </c>
      <c r="V95" s="304">
        <f t="shared" si="29"/>
        <v>8</v>
      </c>
      <c r="W95" s="304">
        <f t="shared" si="29"/>
        <v>8</v>
      </c>
      <c r="X95" s="304">
        <f t="shared" si="30"/>
        <v>8</v>
      </c>
      <c r="Y95" s="304">
        <f t="shared" si="30"/>
        <v>8</v>
      </c>
      <c r="Z95" s="304">
        <f t="shared" si="30"/>
        <v>0</v>
      </c>
      <c r="AA95" s="304">
        <f t="shared" si="30"/>
        <v>0</v>
      </c>
      <c r="AB95" s="304">
        <f t="shared" si="30"/>
        <v>8</v>
      </c>
      <c r="AC95" s="304">
        <f t="shared" si="30"/>
        <v>8</v>
      </c>
      <c r="AD95" s="304">
        <f t="shared" si="30"/>
        <v>8</v>
      </c>
      <c r="AE95" s="304">
        <f t="shared" si="30"/>
        <v>8</v>
      </c>
      <c r="AF95" s="304">
        <f t="shared" si="30"/>
        <v>8</v>
      </c>
    </row>
    <row r="96" spans="1:33">
      <c r="G96" s="271"/>
      <c r="H96" s="271"/>
      <c r="J96" s="311">
        <f t="shared" si="28"/>
        <v>0</v>
      </c>
      <c r="K96" s="311">
        <f t="shared" si="28"/>
        <v>72</v>
      </c>
      <c r="L96" s="631" t="s">
        <v>233</v>
      </c>
      <c r="M96" s="632"/>
      <c r="N96" s="304">
        <f t="shared" si="29"/>
        <v>8</v>
      </c>
      <c r="O96" s="304">
        <f t="shared" si="29"/>
        <v>8</v>
      </c>
      <c r="P96" s="304">
        <f t="shared" si="29"/>
        <v>8</v>
      </c>
      <c r="Q96" s="304">
        <f t="shared" si="29"/>
        <v>8</v>
      </c>
      <c r="R96" s="304">
        <f t="shared" si="29"/>
        <v>8</v>
      </c>
      <c r="S96" s="304">
        <f t="shared" si="29"/>
        <v>0</v>
      </c>
      <c r="T96" s="304">
        <f t="shared" si="29"/>
        <v>0</v>
      </c>
      <c r="U96" s="304">
        <f t="shared" si="29"/>
        <v>8</v>
      </c>
      <c r="V96" s="304">
        <f t="shared" si="29"/>
        <v>8</v>
      </c>
      <c r="W96" s="304">
        <f t="shared" si="29"/>
        <v>8</v>
      </c>
      <c r="X96" s="304">
        <f t="shared" si="30"/>
        <v>8</v>
      </c>
      <c r="Y96" s="304">
        <f t="shared" si="30"/>
        <v>8</v>
      </c>
      <c r="Z96" s="304">
        <f t="shared" si="30"/>
        <v>0</v>
      </c>
      <c r="AA96" s="304">
        <f t="shared" si="30"/>
        <v>0</v>
      </c>
      <c r="AB96" s="304">
        <f t="shared" si="30"/>
        <v>8</v>
      </c>
      <c r="AC96" s="304">
        <f t="shared" si="30"/>
        <v>8</v>
      </c>
      <c r="AD96" s="304">
        <f t="shared" si="30"/>
        <v>8</v>
      </c>
      <c r="AE96" s="304">
        <f t="shared" si="30"/>
        <v>8</v>
      </c>
      <c r="AF96" s="304">
        <f t="shared" si="30"/>
        <v>8</v>
      </c>
    </row>
    <row r="97" spans="7:33">
      <c r="G97" s="271"/>
      <c r="H97" s="271"/>
      <c r="J97" s="311">
        <f t="shared" si="28"/>
        <v>0</v>
      </c>
      <c r="K97" s="311">
        <f t="shared" si="28"/>
        <v>136</v>
      </c>
      <c r="L97" s="557" t="s">
        <v>1305</v>
      </c>
      <c r="M97" s="623"/>
      <c r="N97" s="304">
        <f t="shared" si="29"/>
        <v>8</v>
      </c>
      <c r="O97" s="304">
        <f t="shared" si="29"/>
        <v>8</v>
      </c>
      <c r="P97" s="304">
        <f t="shared" si="29"/>
        <v>8</v>
      </c>
      <c r="Q97" s="304">
        <f t="shared" si="29"/>
        <v>8</v>
      </c>
      <c r="R97" s="304">
        <f t="shared" si="29"/>
        <v>8</v>
      </c>
      <c r="S97" s="304">
        <f t="shared" si="29"/>
        <v>8</v>
      </c>
      <c r="T97" s="304">
        <f t="shared" si="29"/>
        <v>0</v>
      </c>
      <c r="U97" s="304">
        <f t="shared" si="29"/>
        <v>8</v>
      </c>
      <c r="V97" s="304">
        <f t="shared" si="29"/>
        <v>8</v>
      </c>
      <c r="W97" s="304">
        <f t="shared" si="29"/>
        <v>8</v>
      </c>
      <c r="X97" s="304">
        <f t="shared" si="30"/>
        <v>8</v>
      </c>
      <c r="Y97" s="304">
        <f t="shared" si="30"/>
        <v>8</v>
      </c>
      <c r="Z97" s="304">
        <f t="shared" si="30"/>
        <v>0</v>
      </c>
      <c r="AA97" s="304">
        <f t="shared" si="30"/>
        <v>0</v>
      </c>
      <c r="AB97" s="304">
        <f t="shared" si="30"/>
        <v>8</v>
      </c>
      <c r="AC97" s="304">
        <f t="shared" si="30"/>
        <v>8</v>
      </c>
      <c r="AD97" s="304">
        <f t="shared" si="30"/>
        <v>8</v>
      </c>
      <c r="AE97" s="304">
        <f t="shared" si="30"/>
        <v>8</v>
      </c>
      <c r="AF97" s="304">
        <f t="shared" si="30"/>
        <v>8</v>
      </c>
    </row>
    <row r="98" spans="7:33">
      <c r="G98" s="271"/>
      <c r="H98" s="271"/>
      <c r="J98" s="311">
        <f t="shared" si="28"/>
        <v>0</v>
      </c>
      <c r="K98" s="311">
        <f t="shared" si="28"/>
        <v>53</v>
      </c>
      <c r="L98" s="623" t="s">
        <v>77</v>
      </c>
      <c r="M98" s="623"/>
      <c r="N98" s="304">
        <f t="shared" si="29"/>
        <v>8</v>
      </c>
      <c r="O98" s="304">
        <f t="shared" si="29"/>
        <v>8</v>
      </c>
      <c r="P98" s="304">
        <f t="shared" si="29"/>
        <v>8</v>
      </c>
      <c r="Q98" s="304">
        <f t="shared" si="29"/>
        <v>8</v>
      </c>
      <c r="R98" s="304">
        <f t="shared" si="29"/>
        <v>8</v>
      </c>
      <c r="S98" s="304">
        <f t="shared" si="29"/>
        <v>0</v>
      </c>
      <c r="T98" s="304">
        <f t="shared" si="29"/>
        <v>0</v>
      </c>
      <c r="U98" s="304">
        <f t="shared" si="29"/>
        <v>8</v>
      </c>
      <c r="V98" s="304">
        <f t="shared" si="29"/>
        <v>8</v>
      </c>
      <c r="W98" s="304">
        <f t="shared" si="29"/>
        <v>8</v>
      </c>
      <c r="X98" s="304">
        <f t="shared" si="30"/>
        <v>8</v>
      </c>
      <c r="Y98" s="304">
        <f t="shared" si="30"/>
        <v>8</v>
      </c>
      <c r="Z98" s="304">
        <f t="shared" si="30"/>
        <v>0</v>
      </c>
      <c r="AA98" s="304">
        <f t="shared" si="30"/>
        <v>0</v>
      </c>
      <c r="AB98" s="304">
        <f t="shared" si="30"/>
        <v>8</v>
      </c>
      <c r="AC98" s="304">
        <f t="shared" si="30"/>
        <v>8</v>
      </c>
      <c r="AD98" s="304">
        <f t="shared" si="30"/>
        <v>8</v>
      </c>
      <c r="AE98" s="304">
        <f t="shared" si="30"/>
        <v>8</v>
      </c>
      <c r="AF98" s="304">
        <f t="shared" si="30"/>
        <v>8</v>
      </c>
    </row>
    <row r="99" spans="7:33">
      <c r="G99" s="271"/>
      <c r="H99" s="271"/>
      <c r="J99" s="311">
        <f>SUMPRODUCT(($F$4:$F$90=K99)*(J$4:J$90))</f>
        <v>0</v>
      </c>
      <c r="K99" s="311">
        <f>SUMPRODUCT(($F$4:$F$90=L99)*(K$4:K$90))</f>
        <v>2.5</v>
      </c>
      <c r="L99" s="623" t="s">
        <v>82</v>
      </c>
      <c r="M99" s="623"/>
      <c r="N99" s="304">
        <f t="shared" ref="N99:AF99" si="31">SUMPRODUCT(($F$4:$F$90=$L99)*(N$4:N$90))</f>
        <v>0</v>
      </c>
      <c r="O99" s="304">
        <f t="shared" si="31"/>
        <v>2.5</v>
      </c>
      <c r="P99" s="304">
        <f t="shared" si="31"/>
        <v>0</v>
      </c>
      <c r="Q99" s="304">
        <f t="shared" si="31"/>
        <v>0</v>
      </c>
      <c r="R99" s="304">
        <f t="shared" si="31"/>
        <v>0</v>
      </c>
      <c r="S99" s="304">
        <f t="shared" si="31"/>
        <v>0</v>
      </c>
      <c r="T99" s="304">
        <f t="shared" si="31"/>
        <v>0</v>
      </c>
      <c r="U99" s="304">
        <f t="shared" si="31"/>
        <v>0</v>
      </c>
      <c r="V99" s="304">
        <f t="shared" si="31"/>
        <v>0</v>
      </c>
      <c r="W99" s="304">
        <f t="shared" si="31"/>
        <v>0</v>
      </c>
      <c r="X99" s="304">
        <f t="shared" si="31"/>
        <v>0</v>
      </c>
      <c r="Y99" s="304">
        <f t="shared" si="31"/>
        <v>0</v>
      </c>
      <c r="Z99" s="304">
        <f t="shared" si="31"/>
        <v>0</v>
      </c>
      <c r="AA99" s="304">
        <f t="shared" si="31"/>
        <v>0</v>
      </c>
      <c r="AB99" s="304">
        <f t="shared" si="31"/>
        <v>0</v>
      </c>
      <c r="AC99" s="304">
        <f t="shared" si="31"/>
        <v>0</v>
      </c>
      <c r="AD99" s="304">
        <f t="shared" si="31"/>
        <v>0</v>
      </c>
      <c r="AE99" s="304">
        <f t="shared" si="31"/>
        <v>0.5</v>
      </c>
      <c r="AF99" s="304">
        <f t="shared" si="31"/>
        <v>0</v>
      </c>
    </row>
    <row r="100" spans="7:33">
      <c r="G100" s="271"/>
      <c r="H100" s="271"/>
      <c r="L100" s="630" t="s">
        <v>625</v>
      </c>
      <c r="M100" s="104" t="s">
        <v>1347</v>
      </c>
      <c r="N100" s="304"/>
      <c r="O100" s="304"/>
      <c r="P100" s="304"/>
      <c r="Q100" s="304"/>
      <c r="R100" s="304"/>
      <c r="S100" s="304"/>
      <c r="T100" s="304"/>
      <c r="U100" s="304"/>
      <c r="V100" s="304"/>
      <c r="W100" s="304"/>
      <c r="X100" s="304"/>
      <c r="Y100" s="304"/>
      <c r="Z100" s="304"/>
      <c r="AA100" s="304"/>
      <c r="AB100" s="304"/>
      <c r="AC100" s="304"/>
      <c r="AD100" s="304">
        <v>8</v>
      </c>
      <c r="AE100" s="304"/>
      <c r="AF100" s="304"/>
      <c r="AG100" s="295" t="s">
        <v>1348</v>
      </c>
    </row>
    <row r="101" spans="7:33">
      <c r="G101" s="271"/>
      <c r="H101" s="271"/>
      <c r="L101" s="630"/>
      <c r="M101" s="272"/>
      <c r="N101" s="304"/>
      <c r="O101" s="304"/>
      <c r="P101" s="304"/>
      <c r="Q101" s="304"/>
      <c r="R101" s="304"/>
      <c r="S101" s="304"/>
      <c r="T101" s="304"/>
      <c r="U101" s="304"/>
      <c r="V101" s="304"/>
      <c r="W101" s="304"/>
      <c r="X101" s="304"/>
      <c r="Y101" s="304"/>
      <c r="Z101" s="304"/>
      <c r="AA101" s="304"/>
      <c r="AB101" s="304"/>
      <c r="AC101" s="304"/>
      <c r="AD101" s="304"/>
      <c r="AE101" s="304"/>
      <c r="AF101" s="304"/>
    </row>
    <row r="102" spans="7:33">
      <c r="G102" s="271"/>
      <c r="H102" s="271"/>
      <c r="L102" s="630"/>
      <c r="M102" s="272"/>
      <c r="N102" s="304"/>
      <c r="O102" s="304"/>
      <c r="P102" s="304"/>
      <c r="Q102" s="304"/>
      <c r="R102" s="304"/>
      <c r="S102" s="304"/>
      <c r="T102" s="304"/>
      <c r="U102" s="304"/>
      <c r="V102" s="304"/>
      <c r="W102" s="304"/>
      <c r="X102" s="304"/>
      <c r="Y102" s="304"/>
      <c r="Z102" s="304"/>
      <c r="AA102" s="304"/>
      <c r="AB102" s="304"/>
      <c r="AC102" s="304"/>
      <c r="AD102" s="304"/>
      <c r="AE102" s="304"/>
      <c r="AF102" s="304"/>
    </row>
    <row r="103" spans="7:33">
      <c r="L103" s="630"/>
      <c r="M103" s="272"/>
      <c r="N103" s="304"/>
      <c r="O103" s="304"/>
      <c r="P103" s="304"/>
      <c r="Q103" s="304"/>
      <c r="R103" s="304"/>
      <c r="S103" s="304"/>
      <c r="T103" s="304"/>
      <c r="U103" s="304"/>
      <c r="V103" s="304"/>
      <c r="W103" s="304"/>
      <c r="X103" s="304"/>
      <c r="Y103" s="304"/>
      <c r="Z103" s="304"/>
      <c r="AA103" s="304"/>
      <c r="AB103" s="304"/>
      <c r="AC103" s="304"/>
      <c r="AD103" s="304"/>
      <c r="AE103" s="304"/>
      <c r="AF103" s="304"/>
    </row>
    <row r="104" spans="7:33">
      <c r="L104" s="630"/>
      <c r="M104" s="272"/>
      <c r="N104" s="304"/>
      <c r="O104" s="304"/>
      <c r="P104" s="304"/>
      <c r="Q104" s="304"/>
      <c r="R104" s="304"/>
      <c r="S104" s="304"/>
      <c r="T104" s="304"/>
      <c r="U104" s="304"/>
      <c r="V104" s="304"/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</row>
    <row r="105" spans="7:33">
      <c r="L105" s="630"/>
      <c r="M105" s="272"/>
      <c r="N105" s="304"/>
      <c r="O105" s="304"/>
      <c r="P105" s="304"/>
      <c r="Q105" s="304"/>
      <c r="R105" s="304"/>
      <c r="S105" s="304"/>
      <c r="T105" s="304"/>
      <c r="U105" s="304"/>
      <c r="V105" s="304"/>
      <c r="W105" s="304"/>
      <c r="X105" s="304"/>
      <c r="Y105" s="304"/>
      <c r="Z105" s="304"/>
      <c r="AA105" s="304"/>
      <c r="AB105" s="304"/>
      <c r="AC105" s="304"/>
      <c r="AD105" s="304"/>
      <c r="AE105" s="304"/>
      <c r="AF105" s="304"/>
    </row>
    <row r="106" spans="7:33"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</row>
    <row r="107" spans="7:33"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</row>
    <row r="108" spans="7:33"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</row>
    <row r="109" spans="7:33"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</row>
    <row r="110" spans="7:33"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</row>
    <row r="111" spans="7:33"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Y111" s="307"/>
      <c r="Z111" s="307"/>
      <c r="AA111" s="307"/>
      <c r="AB111" s="307"/>
      <c r="AC111" s="307"/>
      <c r="AD111" s="307"/>
      <c r="AE111" s="307"/>
    </row>
    <row r="112" spans="7:33"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Y112" s="307"/>
      <c r="Z112" s="307"/>
      <c r="AA112" s="307"/>
      <c r="AB112" s="307"/>
      <c r="AC112" s="307"/>
      <c r="AD112" s="307"/>
      <c r="AE112" s="307"/>
    </row>
    <row r="113" spans="1:43"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Y113" s="307"/>
      <c r="Z113" s="307"/>
      <c r="AA113" s="307"/>
      <c r="AB113" s="307"/>
      <c r="AC113" s="307"/>
      <c r="AD113" s="307"/>
      <c r="AE113" s="307"/>
    </row>
    <row r="114" spans="1:43" s="270" customFormat="1">
      <c r="A114" s="261"/>
      <c r="B114" s="261"/>
      <c r="D114" s="261"/>
      <c r="E114" s="261"/>
      <c r="G114" s="261"/>
      <c r="H114" s="261"/>
      <c r="I114" s="261"/>
      <c r="J114" s="307"/>
      <c r="K114" s="307"/>
      <c r="L114" s="261"/>
      <c r="M114" s="261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8"/>
      <c r="Y114" s="307"/>
      <c r="Z114" s="307"/>
      <c r="AA114" s="307"/>
      <c r="AB114" s="307"/>
      <c r="AC114" s="307"/>
      <c r="AD114" s="307"/>
      <c r="AE114" s="307"/>
      <c r="AF114" s="308"/>
      <c r="AG114" s="307"/>
      <c r="AH114" s="261"/>
      <c r="AI114" s="261"/>
      <c r="AJ114" s="261"/>
      <c r="AK114" s="261"/>
      <c r="AL114" s="261"/>
      <c r="AM114" s="261"/>
      <c r="AN114" s="261"/>
      <c r="AO114" s="261"/>
      <c r="AP114" s="261"/>
      <c r="AQ114" s="261"/>
    </row>
    <row r="115" spans="1:43"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Y115" s="307"/>
      <c r="Z115" s="307"/>
      <c r="AA115" s="307"/>
      <c r="AB115" s="307"/>
      <c r="AC115" s="307"/>
      <c r="AD115" s="307"/>
      <c r="AE115" s="307"/>
    </row>
    <row r="116" spans="1:43"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Y116" s="307"/>
      <c r="Z116" s="307"/>
      <c r="AA116" s="307"/>
      <c r="AB116" s="307"/>
      <c r="AC116" s="307"/>
      <c r="AD116" s="307"/>
      <c r="AE116" s="307"/>
    </row>
    <row r="117" spans="1:43"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Y117" s="307"/>
      <c r="Z117" s="307"/>
      <c r="AA117" s="307"/>
      <c r="AB117" s="307"/>
      <c r="AC117" s="307"/>
      <c r="AD117" s="307"/>
      <c r="AE117" s="307"/>
    </row>
    <row r="118" spans="1:43"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Y118" s="307"/>
      <c r="Z118" s="307"/>
      <c r="AA118" s="307"/>
      <c r="AB118" s="307"/>
      <c r="AC118" s="307"/>
      <c r="AD118" s="307"/>
      <c r="AE118" s="307"/>
    </row>
    <row r="119" spans="1:43"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Y119" s="307"/>
      <c r="Z119" s="307"/>
      <c r="AA119" s="307"/>
      <c r="AB119" s="307"/>
      <c r="AC119" s="307"/>
      <c r="AD119" s="307"/>
      <c r="AE119" s="307"/>
    </row>
    <row r="120" spans="1:43"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Y120" s="307"/>
      <c r="Z120" s="307"/>
      <c r="AA120" s="307"/>
      <c r="AB120" s="307"/>
      <c r="AC120" s="307"/>
      <c r="AD120" s="307"/>
      <c r="AE120" s="307"/>
    </row>
    <row r="121" spans="1:43"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Y121" s="307"/>
      <c r="Z121" s="307"/>
      <c r="AA121" s="307"/>
      <c r="AB121" s="307"/>
      <c r="AC121" s="307"/>
      <c r="AD121" s="307"/>
      <c r="AE121" s="307"/>
    </row>
    <row r="122" spans="1:43"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Y122" s="307"/>
      <c r="Z122" s="307"/>
      <c r="AA122" s="307"/>
      <c r="AB122" s="307"/>
      <c r="AC122" s="307"/>
      <c r="AD122" s="307"/>
      <c r="AE122" s="307"/>
    </row>
    <row r="123" spans="1:43">
      <c r="N123" s="307"/>
      <c r="O123" s="307"/>
      <c r="P123" s="307"/>
      <c r="Q123" s="307"/>
      <c r="R123" s="307"/>
      <c r="S123" s="307"/>
      <c r="T123" s="307"/>
      <c r="U123" s="307"/>
      <c r="V123" s="307"/>
      <c r="Y123" s="307"/>
      <c r="Z123" s="307"/>
      <c r="AA123" s="307"/>
      <c r="AB123" s="307"/>
      <c r="AC123" s="307"/>
      <c r="AD123" s="307"/>
      <c r="AE123" s="307"/>
    </row>
    <row r="124" spans="1:43">
      <c r="N124" s="307"/>
      <c r="O124" s="307"/>
      <c r="P124" s="307"/>
      <c r="Q124" s="307"/>
      <c r="R124" s="307"/>
      <c r="S124" s="307"/>
      <c r="T124" s="307"/>
      <c r="U124" s="307"/>
      <c r="V124" s="307"/>
      <c r="Y124" s="307"/>
      <c r="Z124" s="307"/>
      <c r="AA124" s="307"/>
      <c r="AB124" s="307"/>
      <c r="AC124" s="307"/>
      <c r="AD124" s="307"/>
      <c r="AE124" s="307"/>
    </row>
    <row r="125" spans="1:43">
      <c r="N125" s="307"/>
      <c r="O125" s="307"/>
      <c r="P125" s="307"/>
      <c r="Q125" s="307"/>
      <c r="R125" s="307"/>
      <c r="S125" s="307"/>
      <c r="T125" s="307"/>
      <c r="U125" s="307"/>
      <c r="V125" s="307"/>
      <c r="Y125" s="307"/>
      <c r="Z125" s="307"/>
      <c r="AA125" s="307"/>
      <c r="AB125" s="307"/>
      <c r="AC125" s="307"/>
      <c r="AD125" s="307"/>
      <c r="AE125" s="307"/>
    </row>
    <row r="126" spans="1:43">
      <c r="N126" s="307"/>
      <c r="O126" s="307"/>
      <c r="P126" s="307"/>
      <c r="Q126" s="307"/>
      <c r="R126" s="307"/>
      <c r="S126" s="307"/>
      <c r="T126" s="307"/>
      <c r="U126" s="307"/>
      <c r="V126" s="307"/>
      <c r="Y126" s="307"/>
      <c r="Z126" s="307"/>
      <c r="AA126" s="307"/>
      <c r="AB126" s="307"/>
      <c r="AC126" s="307"/>
      <c r="AD126" s="307"/>
      <c r="AE126" s="307"/>
    </row>
    <row r="127" spans="1:43">
      <c r="N127" s="307"/>
      <c r="O127" s="307"/>
      <c r="P127" s="307"/>
      <c r="Q127" s="307"/>
      <c r="R127" s="307"/>
      <c r="S127" s="307"/>
      <c r="T127" s="307"/>
      <c r="U127" s="307"/>
      <c r="V127" s="307"/>
      <c r="Y127" s="307"/>
      <c r="Z127" s="307"/>
      <c r="AA127" s="307"/>
      <c r="AB127" s="307"/>
      <c r="AC127" s="307"/>
      <c r="AD127" s="307"/>
      <c r="AE127" s="307"/>
    </row>
    <row r="128" spans="1:43">
      <c r="N128" s="307"/>
      <c r="O128" s="307"/>
      <c r="P128" s="307"/>
      <c r="Q128" s="307"/>
      <c r="R128" s="307"/>
      <c r="S128" s="307"/>
      <c r="T128" s="307"/>
      <c r="U128" s="307"/>
      <c r="V128" s="307"/>
      <c r="Y128" s="307"/>
      <c r="Z128" s="307"/>
      <c r="AA128" s="307"/>
      <c r="AB128" s="307"/>
      <c r="AC128" s="307"/>
      <c r="AD128" s="307"/>
      <c r="AE128" s="307"/>
    </row>
    <row r="129" spans="14:31">
      <c r="N129" s="307"/>
      <c r="O129" s="307"/>
      <c r="P129" s="307"/>
      <c r="Q129" s="307"/>
      <c r="R129" s="307"/>
      <c r="S129" s="307"/>
      <c r="T129" s="307"/>
      <c r="U129" s="307"/>
      <c r="V129" s="307"/>
      <c r="Y129" s="307"/>
      <c r="Z129" s="307"/>
      <c r="AA129" s="307"/>
      <c r="AB129" s="307"/>
      <c r="AC129" s="307"/>
      <c r="AD129" s="307"/>
      <c r="AE129" s="307"/>
    </row>
    <row r="130" spans="14:31">
      <c r="N130" s="307"/>
      <c r="O130" s="307"/>
      <c r="P130" s="307"/>
      <c r="Q130" s="307"/>
      <c r="R130" s="307"/>
      <c r="S130" s="307"/>
      <c r="T130" s="307"/>
      <c r="U130" s="307"/>
      <c r="V130" s="307"/>
      <c r="Y130" s="307"/>
      <c r="Z130" s="307"/>
      <c r="AA130" s="307"/>
      <c r="AB130" s="307"/>
      <c r="AC130" s="307"/>
      <c r="AD130" s="307"/>
      <c r="AE130" s="307"/>
    </row>
    <row r="131" spans="14:31">
      <c r="N131" s="307"/>
      <c r="O131" s="307"/>
      <c r="P131" s="307"/>
      <c r="Q131" s="307"/>
      <c r="R131" s="307"/>
      <c r="S131" s="307"/>
      <c r="T131" s="307"/>
      <c r="U131" s="307"/>
      <c r="V131" s="307"/>
      <c r="Y131" s="307"/>
      <c r="Z131" s="307"/>
      <c r="AA131" s="307"/>
      <c r="AB131" s="307"/>
      <c r="AC131" s="307"/>
      <c r="AD131" s="307"/>
      <c r="AE131" s="307"/>
    </row>
    <row r="132" spans="14:31">
      <c r="N132" s="307"/>
      <c r="O132" s="307"/>
      <c r="P132" s="307"/>
      <c r="Q132" s="307"/>
      <c r="R132" s="307"/>
      <c r="S132" s="307"/>
      <c r="T132" s="307"/>
      <c r="U132" s="307"/>
      <c r="V132" s="307"/>
      <c r="Y132" s="307"/>
      <c r="Z132" s="307"/>
      <c r="AA132" s="307"/>
      <c r="AB132" s="307"/>
      <c r="AC132" s="307"/>
      <c r="AD132" s="307"/>
      <c r="AE132" s="307"/>
    </row>
    <row r="133" spans="14:31">
      <c r="N133" s="307"/>
      <c r="O133" s="307"/>
      <c r="P133" s="307"/>
      <c r="Q133" s="307"/>
      <c r="R133" s="307"/>
      <c r="S133" s="307"/>
      <c r="T133" s="307"/>
      <c r="U133" s="307"/>
      <c r="V133" s="307"/>
      <c r="Y133" s="307"/>
      <c r="Z133" s="307"/>
      <c r="AA133" s="307"/>
      <c r="AB133" s="307"/>
      <c r="AC133" s="307"/>
      <c r="AD133" s="307"/>
      <c r="AE133" s="307"/>
    </row>
    <row r="134" spans="14:31">
      <c r="N134" s="307"/>
      <c r="O134" s="307"/>
      <c r="P134" s="307"/>
      <c r="Q134" s="307"/>
      <c r="R134" s="307"/>
      <c r="S134" s="307"/>
      <c r="T134" s="307"/>
      <c r="U134" s="307"/>
      <c r="V134" s="307"/>
      <c r="Y134" s="307"/>
      <c r="Z134" s="307"/>
      <c r="AA134" s="307"/>
      <c r="AB134" s="307"/>
      <c r="AC134" s="307"/>
      <c r="AD134" s="307"/>
      <c r="AE134" s="307"/>
    </row>
    <row r="135" spans="14:31">
      <c r="N135" s="307"/>
      <c r="O135" s="307"/>
      <c r="P135" s="307"/>
      <c r="Q135" s="307"/>
      <c r="R135" s="307"/>
      <c r="S135" s="307"/>
      <c r="T135" s="307"/>
      <c r="U135" s="307"/>
      <c r="Y135" s="307"/>
      <c r="Z135" s="307"/>
      <c r="AA135" s="307"/>
      <c r="AB135" s="307"/>
      <c r="AC135" s="307"/>
      <c r="AD135" s="307"/>
      <c r="AE135" s="307"/>
    </row>
    <row r="136" spans="14:31">
      <c r="N136" s="307"/>
      <c r="O136" s="307"/>
      <c r="P136" s="307"/>
      <c r="Q136" s="307"/>
      <c r="R136" s="307"/>
      <c r="S136" s="307"/>
      <c r="T136" s="307"/>
      <c r="U136" s="307"/>
      <c r="Y136" s="307"/>
      <c r="Z136" s="307"/>
      <c r="AA136" s="307"/>
      <c r="AB136" s="307"/>
      <c r="AC136" s="307"/>
      <c r="AD136" s="307"/>
      <c r="AE136" s="307"/>
    </row>
    <row r="137" spans="14:31">
      <c r="N137" s="307"/>
      <c r="O137" s="307"/>
      <c r="P137" s="307"/>
      <c r="Q137" s="307"/>
      <c r="R137" s="307"/>
      <c r="S137" s="307"/>
      <c r="T137" s="307"/>
      <c r="U137" s="307"/>
      <c r="Y137" s="307"/>
      <c r="Z137" s="307"/>
      <c r="AA137" s="307"/>
      <c r="AB137" s="307"/>
      <c r="AC137" s="307"/>
      <c r="AD137" s="307"/>
      <c r="AE137" s="307"/>
    </row>
    <row r="138" spans="14:31">
      <c r="N138" s="307"/>
      <c r="O138" s="307"/>
      <c r="P138" s="307"/>
      <c r="Q138" s="307"/>
      <c r="R138" s="307"/>
      <c r="S138" s="307"/>
      <c r="T138" s="307"/>
      <c r="U138" s="307"/>
      <c r="Y138" s="307"/>
      <c r="Z138" s="307"/>
      <c r="AA138" s="307"/>
      <c r="AB138" s="307"/>
      <c r="AC138" s="307"/>
      <c r="AD138" s="307"/>
      <c r="AE138" s="307"/>
    </row>
    <row r="139" spans="14:31">
      <c r="N139" s="307"/>
      <c r="O139" s="307"/>
      <c r="P139" s="307"/>
      <c r="Q139" s="307"/>
      <c r="R139" s="307"/>
      <c r="S139" s="307"/>
      <c r="T139" s="307"/>
      <c r="U139" s="307"/>
      <c r="Y139" s="307"/>
      <c r="Z139" s="307"/>
      <c r="AA139" s="307"/>
      <c r="AB139" s="307"/>
      <c r="AC139" s="307"/>
      <c r="AD139" s="307"/>
      <c r="AE139" s="307"/>
    </row>
    <row r="140" spans="14:31">
      <c r="N140" s="307"/>
      <c r="O140" s="307"/>
      <c r="P140" s="307"/>
      <c r="Q140" s="307"/>
      <c r="R140" s="307"/>
      <c r="S140" s="307"/>
      <c r="T140" s="307"/>
      <c r="U140" s="307"/>
      <c r="Y140" s="307"/>
      <c r="Z140" s="307"/>
      <c r="AA140" s="307"/>
      <c r="AB140" s="307"/>
      <c r="AC140" s="307"/>
      <c r="AD140" s="307"/>
      <c r="AE140" s="307"/>
    </row>
    <row r="141" spans="14:31">
      <c r="N141" s="307"/>
      <c r="O141" s="307"/>
      <c r="P141" s="307"/>
      <c r="Q141" s="307"/>
      <c r="R141" s="307"/>
      <c r="S141" s="307"/>
      <c r="T141" s="307"/>
      <c r="U141" s="307"/>
      <c r="Y141" s="307"/>
      <c r="Z141" s="307"/>
      <c r="AA141" s="307"/>
      <c r="AB141" s="307"/>
      <c r="AC141" s="307"/>
      <c r="AD141" s="307"/>
      <c r="AE141" s="307"/>
    </row>
    <row r="142" spans="14:31">
      <c r="N142" s="307"/>
      <c r="O142" s="307"/>
      <c r="P142" s="307"/>
      <c r="Q142" s="307"/>
      <c r="R142" s="307"/>
      <c r="S142" s="307"/>
      <c r="T142" s="307"/>
      <c r="U142" s="307"/>
      <c r="Y142" s="307"/>
      <c r="Z142" s="307"/>
      <c r="AA142" s="307"/>
      <c r="AB142" s="307"/>
      <c r="AC142" s="307"/>
      <c r="AD142" s="307"/>
      <c r="AE142" s="307"/>
    </row>
    <row r="143" spans="14:31">
      <c r="N143" s="307"/>
      <c r="O143" s="307"/>
      <c r="P143" s="307"/>
      <c r="Q143" s="307"/>
      <c r="R143" s="307"/>
      <c r="S143" s="307"/>
      <c r="T143" s="307"/>
      <c r="U143" s="307"/>
      <c r="Y143" s="307"/>
      <c r="Z143" s="307"/>
      <c r="AA143" s="307"/>
      <c r="AB143" s="307"/>
      <c r="AC143" s="307"/>
      <c r="AD143" s="307"/>
      <c r="AE143" s="307"/>
    </row>
    <row r="144" spans="14:31">
      <c r="N144" s="307"/>
      <c r="O144" s="307"/>
      <c r="P144" s="307"/>
      <c r="Q144" s="307"/>
      <c r="R144" s="307"/>
      <c r="S144" s="307"/>
      <c r="T144" s="307"/>
      <c r="U144" s="307"/>
      <c r="Y144" s="307"/>
      <c r="Z144" s="307"/>
      <c r="AA144" s="307"/>
      <c r="AB144" s="307"/>
      <c r="AC144" s="307"/>
      <c r="AD144" s="307"/>
      <c r="AE144" s="307"/>
    </row>
    <row r="145" spans="14:31">
      <c r="N145" s="307"/>
      <c r="O145" s="307"/>
      <c r="P145" s="307"/>
      <c r="Q145" s="307"/>
      <c r="R145" s="307"/>
      <c r="S145" s="307"/>
      <c r="T145" s="307"/>
      <c r="U145" s="307"/>
      <c r="Y145" s="307"/>
      <c r="Z145" s="307"/>
      <c r="AA145" s="307"/>
      <c r="AB145" s="307"/>
      <c r="AC145" s="307"/>
      <c r="AD145" s="307"/>
      <c r="AE145" s="307"/>
    </row>
    <row r="146" spans="14:31">
      <c r="N146" s="307"/>
      <c r="O146" s="307"/>
      <c r="P146" s="307"/>
      <c r="Q146" s="307"/>
      <c r="R146" s="307"/>
      <c r="S146" s="307"/>
      <c r="T146" s="307"/>
      <c r="U146" s="307"/>
      <c r="Y146" s="307"/>
      <c r="Z146" s="307"/>
      <c r="AA146" s="307"/>
      <c r="AB146" s="307"/>
      <c r="AC146" s="307"/>
      <c r="AD146" s="307"/>
      <c r="AE146" s="307"/>
    </row>
    <row r="147" spans="14:31">
      <c r="N147" s="307"/>
      <c r="O147" s="307"/>
      <c r="P147" s="307"/>
      <c r="Q147" s="307"/>
      <c r="R147" s="307"/>
      <c r="S147" s="307"/>
      <c r="T147" s="307"/>
      <c r="Y147" s="307"/>
      <c r="Z147" s="307"/>
      <c r="AA147" s="307"/>
      <c r="AB147" s="307"/>
      <c r="AC147" s="307"/>
      <c r="AD147" s="307"/>
    </row>
    <row r="148" spans="14:31">
      <c r="N148" s="307"/>
      <c r="O148" s="307"/>
      <c r="P148" s="307"/>
      <c r="Q148" s="307"/>
      <c r="R148" s="307"/>
      <c r="S148" s="307"/>
      <c r="T148" s="307"/>
      <c r="Y148" s="307"/>
      <c r="Z148" s="307"/>
      <c r="AA148" s="307"/>
      <c r="AB148" s="307"/>
      <c r="AC148" s="307"/>
      <c r="AD148" s="307"/>
    </row>
    <row r="149" spans="14:31">
      <c r="N149" s="307"/>
      <c r="O149" s="307"/>
      <c r="P149" s="307"/>
      <c r="Q149" s="307"/>
      <c r="R149" s="307"/>
      <c r="S149" s="307"/>
      <c r="T149" s="307"/>
      <c r="Y149" s="307"/>
      <c r="Z149" s="307"/>
      <c r="AA149" s="307"/>
      <c r="AB149" s="307"/>
      <c r="AC149" s="307"/>
      <c r="AD149" s="307"/>
    </row>
    <row r="150" spans="14:31">
      <c r="N150" s="307"/>
      <c r="O150" s="307"/>
      <c r="P150" s="307"/>
      <c r="Q150" s="307"/>
      <c r="R150" s="307"/>
      <c r="S150" s="307"/>
      <c r="T150" s="307"/>
      <c r="Y150" s="307"/>
      <c r="Z150" s="307"/>
      <c r="AA150" s="307"/>
      <c r="AB150" s="307"/>
      <c r="AC150" s="307"/>
      <c r="AD150" s="307"/>
    </row>
    <row r="151" spans="14:31">
      <c r="N151" s="307"/>
      <c r="O151" s="307"/>
      <c r="P151" s="307"/>
      <c r="Q151" s="307"/>
      <c r="R151" s="307"/>
      <c r="S151" s="307"/>
      <c r="T151" s="307"/>
      <c r="Y151" s="307"/>
      <c r="Z151" s="307"/>
      <c r="AA151" s="307"/>
      <c r="AB151" s="307"/>
      <c r="AC151" s="307"/>
      <c r="AD151" s="307"/>
    </row>
    <row r="152" spans="14:31">
      <c r="N152" s="307"/>
      <c r="O152" s="307"/>
      <c r="P152" s="307"/>
      <c r="Q152" s="307"/>
      <c r="R152" s="307"/>
      <c r="S152" s="307"/>
      <c r="T152" s="307"/>
      <c r="Y152" s="307"/>
      <c r="Z152" s="307"/>
      <c r="AA152" s="307"/>
      <c r="AB152" s="307"/>
      <c r="AC152" s="307"/>
      <c r="AD152" s="307"/>
    </row>
    <row r="153" spans="14:31">
      <c r="N153" s="307"/>
      <c r="O153" s="307"/>
      <c r="P153" s="307"/>
      <c r="Q153" s="307"/>
      <c r="R153" s="307"/>
      <c r="S153" s="307"/>
      <c r="T153" s="307"/>
      <c r="Y153" s="307"/>
      <c r="Z153" s="307"/>
      <c r="AA153" s="307"/>
      <c r="AB153" s="307"/>
      <c r="AC153" s="307"/>
      <c r="AD153" s="307"/>
    </row>
    <row r="154" spans="14:31">
      <c r="N154" s="307"/>
      <c r="O154" s="307"/>
      <c r="P154" s="307"/>
      <c r="Q154" s="307"/>
      <c r="R154" s="307"/>
      <c r="S154" s="307"/>
      <c r="T154" s="307"/>
      <c r="Y154" s="307"/>
      <c r="Z154" s="307"/>
      <c r="AA154" s="307"/>
      <c r="AB154" s="307"/>
      <c r="AC154" s="307"/>
      <c r="AD154" s="307"/>
    </row>
    <row r="155" spans="14:31">
      <c r="N155" s="307"/>
      <c r="O155" s="307"/>
      <c r="P155" s="307"/>
      <c r="Q155" s="307"/>
      <c r="R155" s="307"/>
      <c r="S155" s="307"/>
      <c r="T155" s="307"/>
      <c r="Y155" s="307"/>
      <c r="Z155" s="307"/>
      <c r="AA155" s="307"/>
      <c r="AB155" s="307"/>
      <c r="AC155" s="307"/>
      <c r="AD155" s="307"/>
    </row>
    <row r="156" spans="14:31">
      <c r="N156" s="307"/>
      <c r="O156" s="307"/>
      <c r="P156" s="307"/>
      <c r="Q156" s="307"/>
      <c r="R156" s="307"/>
      <c r="S156" s="307"/>
      <c r="T156" s="307"/>
      <c r="Y156" s="307"/>
      <c r="Z156" s="307"/>
      <c r="AA156" s="307"/>
      <c r="AB156" s="307"/>
      <c r="AC156" s="307"/>
      <c r="AD156" s="307"/>
    </row>
    <row r="157" spans="14:31">
      <c r="N157" s="307"/>
      <c r="O157" s="307"/>
      <c r="P157" s="307"/>
      <c r="Q157" s="307"/>
      <c r="R157" s="307"/>
      <c r="S157" s="307"/>
      <c r="T157" s="307"/>
      <c r="Y157" s="307"/>
      <c r="Z157" s="307"/>
      <c r="AA157" s="307"/>
      <c r="AB157" s="307"/>
      <c r="AC157" s="307"/>
      <c r="AD157" s="307"/>
    </row>
    <row r="158" spans="14:31">
      <c r="N158" s="307"/>
      <c r="O158" s="307"/>
      <c r="P158" s="307"/>
      <c r="Q158" s="307"/>
      <c r="R158" s="307"/>
      <c r="S158" s="307"/>
      <c r="T158" s="307"/>
      <c r="Y158" s="307"/>
      <c r="Z158" s="307"/>
      <c r="AA158" s="307"/>
      <c r="AB158" s="307"/>
      <c r="AC158" s="307"/>
      <c r="AD158" s="307"/>
    </row>
    <row r="159" spans="14:31">
      <c r="N159" s="307"/>
      <c r="O159" s="307"/>
      <c r="P159" s="307"/>
      <c r="Q159" s="307"/>
      <c r="R159" s="307"/>
      <c r="S159" s="307"/>
      <c r="T159" s="307"/>
      <c r="Y159" s="307"/>
      <c r="Z159" s="307"/>
      <c r="AA159" s="307"/>
      <c r="AB159" s="307"/>
      <c r="AC159" s="307"/>
      <c r="AD159" s="307"/>
    </row>
    <row r="160" spans="14:31">
      <c r="N160" s="307"/>
      <c r="O160" s="307"/>
      <c r="P160" s="307"/>
      <c r="Q160" s="307"/>
      <c r="R160" s="307"/>
      <c r="S160" s="307"/>
      <c r="T160" s="307"/>
      <c r="Y160" s="307"/>
      <c r="Z160" s="307"/>
      <c r="AA160" s="307"/>
      <c r="AB160" s="307"/>
      <c r="AC160" s="307"/>
      <c r="AD160" s="307"/>
    </row>
    <row r="161" spans="14:30">
      <c r="N161" s="307"/>
      <c r="O161" s="307"/>
      <c r="P161" s="307"/>
      <c r="Q161" s="307"/>
      <c r="R161" s="307"/>
      <c r="S161" s="307"/>
      <c r="T161" s="307"/>
      <c r="Y161" s="307"/>
      <c r="Z161" s="307"/>
      <c r="AA161" s="307"/>
      <c r="AB161" s="307"/>
      <c r="AC161" s="307"/>
      <c r="AD161" s="307"/>
    </row>
    <row r="162" spans="14:30">
      <c r="N162" s="307"/>
      <c r="O162" s="307"/>
      <c r="P162" s="307"/>
      <c r="Q162" s="307"/>
      <c r="R162" s="307"/>
      <c r="S162" s="307"/>
      <c r="T162" s="307"/>
      <c r="Y162" s="307"/>
      <c r="Z162" s="307"/>
      <c r="AA162" s="307"/>
      <c r="AB162" s="307"/>
      <c r="AC162" s="307"/>
      <c r="AD162" s="307"/>
    </row>
    <row r="163" spans="14:30">
      <c r="N163" s="307"/>
      <c r="O163" s="307"/>
      <c r="P163" s="307"/>
      <c r="Q163" s="307"/>
      <c r="R163" s="307"/>
      <c r="S163" s="307"/>
      <c r="T163" s="307"/>
      <c r="Y163" s="307"/>
      <c r="Z163" s="307"/>
      <c r="AA163" s="307"/>
      <c r="AB163" s="307"/>
      <c r="AC163" s="307"/>
      <c r="AD163" s="307"/>
    </row>
    <row r="164" spans="14:30">
      <c r="N164" s="307"/>
      <c r="O164" s="307"/>
      <c r="P164" s="307"/>
      <c r="Q164" s="307"/>
      <c r="R164" s="307"/>
      <c r="S164" s="307"/>
      <c r="T164" s="307"/>
      <c r="Y164" s="307"/>
      <c r="Z164" s="307"/>
      <c r="AA164" s="307"/>
      <c r="AB164" s="307"/>
      <c r="AC164" s="307"/>
      <c r="AD164" s="307"/>
    </row>
    <row r="165" spans="14:30">
      <c r="N165" s="307"/>
      <c r="O165" s="307"/>
      <c r="P165" s="307"/>
      <c r="Q165" s="307"/>
      <c r="R165" s="307"/>
      <c r="S165" s="307"/>
      <c r="T165" s="307"/>
      <c r="Y165" s="307"/>
      <c r="Z165" s="307"/>
      <c r="AA165" s="307"/>
      <c r="AB165" s="307"/>
      <c r="AC165" s="307"/>
      <c r="AD165" s="307"/>
    </row>
    <row r="166" spans="14:30">
      <c r="N166" s="307"/>
      <c r="O166" s="307"/>
      <c r="P166" s="307"/>
      <c r="Q166" s="307"/>
      <c r="R166" s="307"/>
      <c r="S166" s="307"/>
      <c r="T166" s="307"/>
      <c r="Y166" s="307"/>
      <c r="Z166" s="307"/>
      <c r="AA166" s="307"/>
      <c r="AB166" s="307"/>
      <c r="AC166" s="307"/>
      <c r="AD166" s="307"/>
    </row>
    <row r="167" spans="14:30">
      <c r="N167" s="307"/>
      <c r="O167" s="307"/>
      <c r="P167" s="307"/>
      <c r="Q167" s="307"/>
      <c r="R167" s="307"/>
      <c r="S167" s="307"/>
      <c r="T167" s="307"/>
      <c r="Y167" s="307"/>
      <c r="Z167" s="307"/>
      <c r="AA167" s="307"/>
      <c r="AB167" s="307"/>
      <c r="AC167" s="307"/>
      <c r="AD167" s="307"/>
    </row>
    <row r="168" spans="14:30">
      <c r="N168" s="307"/>
      <c r="O168" s="307"/>
      <c r="P168" s="307"/>
      <c r="Q168" s="307"/>
      <c r="R168" s="307"/>
      <c r="S168" s="307"/>
      <c r="T168" s="307"/>
      <c r="Y168" s="307"/>
      <c r="Z168" s="307"/>
      <c r="AA168" s="307"/>
      <c r="AB168" s="307"/>
      <c r="AC168" s="307"/>
      <c r="AD168" s="307"/>
    </row>
    <row r="169" spans="14:30">
      <c r="N169" s="307"/>
      <c r="O169" s="307"/>
      <c r="P169" s="307"/>
      <c r="Q169" s="307"/>
      <c r="R169" s="307"/>
      <c r="S169" s="307"/>
      <c r="T169" s="307"/>
      <c r="Y169" s="307"/>
      <c r="Z169" s="307"/>
      <c r="AA169" s="307"/>
      <c r="AB169" s="307"/>
      <c r="AC169" s="307"/>
      <c r="AD169" s="307"/>
    </row>
    <row r="170" spans="14:30">
      <c r="N170" s="307"/>
      <c r="O170" s="307"/>
      <c r="P170" s="307"/>
      <c r="Q170" s="307"/>
      <c r="R170" s="307"/>
      <c r="S170" s="307"/>
      <c r="T170" s="307"/>
      <c r="Y170" s="307"/>
      <c r="Z170" s="307"/>
      <c r="AA170" s="307"/>
      <c r="AB170" s="307"/>
      <c r="AC170" s="307"/>
      <c r="AD170" s="307"/>
    </row>
    <row r="171" spans="14:30">
      <c r="N171" s="307"/>
      <c r="O171" s="307"/>
      <c r="P171" s="307"/>
      <c r="Q171" s="307"/>
      <c r="R171" s="307"/>
      <c r="S171" s="307"/>
      <c r="T171" s="307"/>
      <c r="Y171" s="307"/>
      <c r="Z171" s="307"/>
      <c r="AA171" s="307"/>
      <c r="AB171" s="307"/>
      <c r="AC171" s="307"/>
      <c r="AD171" s="307"/>
    </row>
    <row r="172" spans="14:30">
      <c r="N172" s="307"/>
      <c r="O172" s="307"/>
      <c r="P172" s="307"/>
      <c r="Q172" s="307"/>
      <c r="R172" s="307"/>
      <c r="S172" s="307"/>
      <c r="T172" s="307"/>
      <c r="Y172" s="307"/>
      <c r="Z172" s="307"/>
      <c r="AA172" s="307"/>
      <c r="AB172" s="307"/>
      <c r="AC172" s="307"/>
      <c r="AD172" s="307"/>
    </row>
    <row r="173" spans="14:30">
      <c r="N173" s="307"/>
      <c r="O173" s="307"/>
      <c r="P173" s="307"/>
      <c r="Q173" s="307"/>
      <c r="R173" s="307"/>
      <c r="S173" s="307"/>
      <c r="T173" s="307"/>
      <c r="Y173" s="307"/>
      <c r="Z173" s="307"/>
      <c r="AA173" s="307"/>
      <c r="AB173" s="307"/>
      <c r="AC173" s="307"/>
      <c r="AD173" s="307"/>
    </row>
    <row r="174" spans="14:30">
      <c r="N174" s="307"/>
      <c r="O174" s="307"/>
      <c r="P174" s="307"/>
      <c r="Q174" s="307"/>
      <c r="R174" s="307"/>
      <c r="S174" s="307"/>
      <c r="T174" s="307"/>
      <c r="Y174" s="307"/>
      <c r="Z174" s="307"/>
      <c r="AA174" s="307"/>
      <c r="AB174" s="307"/>
      <c r="AC174" s="307"/>
      <c r="AD174" s="307"/>
    </row>
    <row r="175" spans="14:30">
      <c r="N175" s="307"/>
      <c r="O175" s="307"/>
      <c r="P175" s="307"/>
      <c r="Q175" s="307"/>
      <c r="R175" s="307"/>
      <c r="S175" s="307"/>
      <c r="T175" s="307"/>
      <c r="Y175" s="307"/>
      <c r="Z175" s="307"/>
      <c r="AA175" s="307"/>
      <c r="AB175" s="307"/>
      <c r="AC175" s="307"/>
      <c r="AD175" s="307"/>
    </row>
    <row r="176" spans="14:30">
      <c r="N176" s="307"/>
      <c r="O176" s="307"/>
      <c r="P176" s="307"/>
      <c r="Q176" s="307"/>
      <c r="R176" s="307"/>
      <c r="S176" s="307"/>
      <c r="T176" s="307"/>
      <c r="Y176" s="307"/>
      <c r="Z176" s="307"/>
      <c r="AA176" s="307"/>
      <c r="AB176" s="307"/>
      <c r="AC176" s="307"/>
      <c r="AD176" s="307"/>
    </row>
    <row r="177" spans="14:30">
      <c r="N177" s="307"/>
      <c r="O177" s="307"/>
      <c r="P177" s="307"/>
      <c r="Q177" s="307"/>
      <c r="R177" s="307"/>
      <c r="S177" s="307"/>
      <c r="T177" s="307"/>
      <c r="Y177" s="307"/>
      <c r="Z177" s="307"/>
      <c r="AA177" s="307"/>
      <c r="AB177" s="307"/>
      <c r="AC177" s="307"/>
      <c r="AD177" s="307"/>
    </row>
    <row r="178" spans="14:30">
      <c r="N178" s="307"/>
      <c r="O178" s="307"/>
      <c r="P178" s="307"/>
      <c r="Q178" s="307"/>
      <c r="R178" s="307"/>
      <c r="S178" s="307"/>
      <c r="T178" s="307"/>
      <c r="Y178" s="307"/>
      <c r="Z178" s="307"/>
      <c r="AA178" s="307"/>
      <c r="AB178" s="307"/>
      <c r="AC178" s="307"/>
      <c r="AD178" s="307"/>
    </row>
    <row r="179" spans="14:30">
      <c r="N179" s="307"/>
      <c r="O179" s="307"/>
      <c r="P179" s="307"/>
      <c r="Q179" s="307"/>
      <c r="R179" s="307"/>
      <c r="S179" s="307"/>
      <c r="T179" s="307"/>
      <c r="Y179" s="307"/>
      <c r="Z179" s="307"/>
      <c r="AA179" s="307"/>
      <c r="AB179" s="307"/>
      <c r="AC179" s="307"/>
      <c r="AD179" s="307"/>
    </row>
    <row r="180" spans="14:30">
      <c r="N180" s="307"/>
      <c r="O180" s="307"/>
      <c r="P180" s="307"/>
      <c r="Q180" s="307"/>
      <c r="R180" s="307"/>
      <c r="S180" s="307"/>
      <c r="T180" s="307"/>
      <c r="Y180" s="307"/>
      <c r="Z180" s="307"/>
      <c r="AA180" s="307"/>
      <c r="AB180" s="307"/>
      <c r="AC180" s="307"/>
      <c r="AD180" s="307"/>
    </row>
    <row r="181" spans="14:30">
      <c r="N181" s="307"/>
      <c r="O181" s="307"/>
      <c r="P181" s="307"/>
      <c r="Q181" s="307"/>
      <c r="R181" s="307"/>
      <c r="S181" s="307"/>
      <c r="T181" s="307"/>
      <c r="Y181" s="307"/>
      <c r="Z181" s="307"/>
      <c r="AA181" s="307"/>
      <c r="AB181" s="307"/>
      <c r="AC181" s="307"/>
      <c r="AD181" s="307"/>
    </row>
    <row r="182" spans="14:30">
      <c r="N182" s="307"/>
      <c r="O182" s="307"/>
      <c r="P182" s="307"/>
      <c r="Q182" s="307"/>
      <c r="R182" s="307"/>
      <c r="S182" s="307"/>
      <c r="T182" s="307"/>
      <c r="Y182" s="307"/>
      <c r="Z182" s="307"/>
      <c r="AA182" s="307"/>
      <c r="AB182" s="307"/>
      <c r="AC182" s="307"/>
      <c r="AD182" s="307"/>
    </row>
    <row r="183" spans="14:30">
      <c r="N183" s="307"/>
      <c r="O183" s="307"/>
      <c r="P183" s="307"/>
      <c r="Q183" s="307"/>
      <c r="R183" s="307"/>
      <c r="S183" s="307"/>
      <c r="T183" s="307"/>
      <c r="Y183" s="307"/>
      <c r="Z183" s="307"/>
      <c r="AA183" s="307"/>
      <c r="AB183" s="307"/>
      <c r="AC183" s="307"/>
      <c r="AD183" s="307"/>
    </row>
    <row r="184" spans="14:30">
      <c r="N184" s="307"/>
      <c r="O184" s="307"/>
      <c r="P184" s="307"/>
      <c r="Q184" s="307"/>
      <c r="R184" s="307"/>
      <c r="S184" s="307"/>
      <c r="T184" s="307"/>
      <c r="Y184" s="307"/>
      <c r="Z184" s="307"/>
      <c r="AA184" s="307"/>
      <c r="AB184" s="307"/>
      <c r="AC184" s="307"/>
      <c r="AD184" s="307"/>
    </row>
    <row r="185" spans="14:30">
      <c r="N185" s="307"/>
      <c r="O185" s="307"/>
      <c r="P185" s="307"/>
      <c r="Q185" s="307"/>
      <c r="R185" s="307"/>
      <c r="S185" s="307"/>
      <c r="T185" s="307"/>
      <c r="Y185" s="307"/>
      <c r="Z185" s="307"/>
      <c r="AA185" s="307"/>
      <c r="AB185" s="307"/>
      <c r="AC185" s="307"/>
      <c r="AD185" s="307"/>
    </row>
    <row r="186" spans="14:30">
      <c r="N186" s="307"/>
      <c r="O186" s="307"/>
      <c r="P186" s="307"/>
      <c r="Q186" s="307"/>
      <c r="R186" s="307"/>
      <c r="S186" s="307"/>
      <c r="T186" s="307"/>
      <c r="Y186" s="307"/>
      <c r="Z186" s="307"/>
      <c r="AA186" s="307"/>
      <c r="AB186" s="307"/>
      <c r="AC186" s="307"/>
      <c r="AD186" s="307"/>
    </row>
    <row r="187" spans="14:30">
      <c r="N187" s="307"/>
      <c r="O187" s="307"/>
      <c r="P187" s="307"/>
      <c r="Q187" s="307"/>
      <c r="R187" s="307"/>
      <c r="S187" s="307"/>
      <c r="T187" s="307"/>
      <c r="Y187" s="307"/>
      <c r="Z187" s="307"/>
      <c r="AA187" s="307"/>
      <c r="AB187" s="307"/>
      <c r="AC187" s="307"/>
      <c r="AD187" s="307"/>
    </row>
    <row r="188" spans="14:30">
      <c r="N188" s="307"/>
      <c r="O188" s="307"/>
      <c r="P188" s="307"/>
      <c r="Q188" s="307"/>
      <c r="R188" s="307"/>
      <c r="S188" s="307"/>
      <c r="T188" s="307"/>
      <c r="Y188" s="307"/>
      <c r="Z188" s="307"/>
      <c r="AA188" s="307"/>
      <c r="AB188" s="307"/>
      <c r="AC188" s="307"/>
      <c r="AD188" s="307"/>
    </row>
    <row r="189" spans="14:30">
      <c r="N189" s="307"/>
      <c r="O189" s="307"/>
      <c r="P189" s="307"/>
      <c r="Q189" s="307"/>
      <c r="R189" s="307"/>
      <c r="S189" s="307"/>
      <c r="T189" s="307"/>
      <c r="Y189" s="307"/>
      <c r="Z189" s="307"/>
      <c r="AA189" s="307"/>
      <c r="AB189" s="307"/>
      <c r="AC189" s="307"/>
      <c r="AD189" s="307"/>
    </row>
    <row r="190" spans="14:30">
      <c r="N190" s="307"/>
      <c r="O190" s="307"/>
      <c r="P190" s="307"/>
      <c r="Q190" s="307"/>
      <c r="R190" s="307"/>
      <c r="S190" s="307"/>
      <c r="T190" s="307"/>
      <c r="Y190" s="307"/>
      <c r="Z190" s="307"/>
      <c r="AA190" s="307"/>
      <c r="AB190" s="307"/>
      <c r="AC190" s="307"/>
      <c r="AD190" s="307"/>
    </row>
    <row r="191" spans="14:30">
      <c r="N191" s="307"/>
      <c r="O191" s="307"/>
      <c r="P191" s="307"/>
      <c r="Q191" s="307"/>
      <c r="R191" s="307"/>
      <c r="S191" s="307"/>
      <c r="T191" s="307"/>
      <c r="Y191" s="307"/>
      <c r="Z191" s="307"/>
      <c r="AA191" s="307"/>
      <c r="AB191" s="307"/>
      <c r="AC191" s="307"/>
      <c r="AD191" s="307"/>
    </row>
    <row r="192" spans="14:30">
      <c r="N192" s="307"/>
      <c r="O192" s="307"/>
      <c r="P192" s="307"/>
      <c r="Q192" s="307"/>
      <c r="R192" s="307"/>
      <c r="S192" s="307"/>
      <c r="T192" s="307"/>
      <c r="Y192" s="307"/>
      <c r="Z192" s="307"/>
      <c r="AA192" s="307"/>
      <c r="AB192" s="307"/>
      <c r="AC192" s="307"/>
      <c r="AD192" s="307"/>
    </row>
    <row r="193" spans="14:30">
      <c r="N193" s="307"/>
      <c r="O193" s="307"/>
      <c r="P193" s="307"/>
      <c r="Q193" s="307"/>
      <c r="R193" s="307"/>
      <c r="S193" s="307"/>
      <c r="T193" s="307"/>
      <c r="Y193" s="307"/>
      <c r="Z193" s="307"/>
      <c r="AA193" s="307"/>
      <c r="AB193" s="307"/>
      <c r="AC193" s="307"/>
      <c r="AD193" s="307"/>
    </row>
    <row r="194" spans="14:30">
      <c r="N194" s="307"/>
      <c r="O194" s="307"/>
      <c r="P194" s="307"/>
      <c r="Q194" s="307"/>
      <c r="R194" s="307"/>
      <c r="S194" s="307"/>
      <c r="Y194" s="307"/>
      <c r="Z194" s="307"/>
      <c r="AA194" s="307"/>
      <c r="AB194" s="307"/>
    </row>
    <row r="195" spans="14:30">
      <c r="N195" s="307"/>
      <c r="O195" s="307"/>
      <c r="P195" s="307"/>
      <c r="Q195" s="307"/>
      <c r="R195" s="307"/>
      <c r="S195" s="307"/>
      <c r="Y195" s="307"/>
      <c r="Z195" s="307"/>
      <c r="AA195" s="307"/>
      <c r="AB195" s="307"/>
    </row>
    <row r="196" spans="14:30">
      <c r="N196" s="307"/>
      <c r="O196" s="307"/>
      <c r="P196" s="307"/>
      <c r="Q196" s="307"/>
      <c r="R196" s="307"/>
      <c r="S196" s="307"/>
      <c r="Y196" s="307"/>
      <c r="Z196" s="307"/>
      <c r="AA196" s="307"/>
      <c r="AB196" s="307"/>
    </row>
    <row r="197" spans="14:30">
      <c r="N197" s="307"/>
      <c r="O197" s="307"/>
      <c r="P197" s="307"/>
      <c r="Q197" s="307"/>
      <c r="R197" s="307"/>
      <c r="S197" s="307"/>
      <c r="Y197" s="307"/>
      <c r="Z197" s="307"/>
      <c r="AA197" s="307"/>
      <c r="AB197" s="307"/>
    </row>
    <row r="198" spans="14:30">
      <c r="N198" s="307"/>
      <c r="O198" s="307"/>
      <c r="P198" s="307"/>
      <c r="Q198" s="307"/>
      <c r="R198" s="307"/>
      <c r="S198" s="307"/>
      <c r="Y198" s="307"/>
      <c r="Z198" s="307"/>
      <c r="AA198" s="307"/>
      <c r="AB198" s="307"/>
    </row>
    <row r="199" spans="14:30">
      <c r="N199" s="307"/>
      <c r="O199" s="307"/>
      <c r="P199" s="307"/>
      <c r="Q199" s="307"/>
      <c r="R199" s="307"/>
      <c r="S199" s="307"/>
      <c r="Y199" s="307"/>
      <c r="Z199" s="307"/>
      <c r="AA199" s="307"/>
      <c r="AB199" s="307"/>
    </row>
    <row r="200" spans="14:30">
      <c r="N200" s="307"/>
      <c r="O200" s="307"/>
      <c r="P200" s="307"/>
      <c r="Q200" s="307"/>
      <c r="R200" s="307"/>
      <c r="S200" s="307"/>
      <c r="Y200" s="307"/>
      <c r="Z200" s="307"/>
      <c r="AA200" s="307"/>
      <c r="AB200" s="307"/>
    </row>
    <row r="201" spans="14:30">
      <c r="N201" s="307"/>
      <c r="O201" s="307"/>
      <c r="P201" s="307"/>
      <c r="Q201" s="307"/>
      <c r="R201" s="307"/>
      <c r="S201" s="307"/>
      <c r="Y201" s="307"/>
      <c r="Z201" s="307"/>
      <c r="AA201" s="307"/>
      <c r="AB201" s="307"/>
    </row>
    <row r="202" spans="14:30">
      <c r="N202" s="307"/>
      <c r="O202" s="307"/>
      <c r="P202" s="307"/>
      <c r="Q202" s="307"/>
      <c r="R202" s="307"/>
      <c r="S202" s="307"/>
      <c r="Y202" s="307"/>
      <c r="Z202" s="307"/>
      <c r="AA202" s="307"/>
      <c r="AB202" s="307"/>
    </row>
    <row r="203" spans="14:30">
      <c r="N203" s="307"/>
      <c r="O203" s="307"/>
      <c r="P203" s="307"/>
      <c r="Q203" s="307"/>
      <c r="R203" s="307"/>
      <c r="S203" s="307"/>
      <c r="Y203" s="307"/>
      <c r="Z203" s="307"/>
      <c r="AA203" s="307"/>
      <c r="AB203" s="307"/>
    </row>
    <row r="204" spans="14:30">
      <c r="N204" s="307"/>
      <c r="O204" s="307"/>
      <c r="P204" s="307"/>
      <c r="Q204" s="307"/>
      <c r="R204" s="307"/>
      <c r="S204" s="307"/>
      <c r="Y204" s="307"/>
      <c r="Z204" s="307"/>
      <c r="AA204" s="307"/>
      <c r="AB204" s="307"/>
    </row>
    <row r="205" spans="14:30">
      <c r="N205" s="307"/>
      <c r="O205" s="307"/>
      <c r="P205" s="307"/>
      <c r="Q205" s="307"/>
      <c r="R205" s="307"/>
      <c r="S205" s="307"/>
      <c r="Y205" s="307"/>
      <c r="Z205" s="307"/>
      <c r="AA205" s="307"/>
      <c r="AB205" s="307"/>
    </row>
    <row r="206" spans="14:30">
      <c r="N206" s="307"/>
      <c r="O206" s="307"/>
      <c r="P206" s="307"/>
      <c r="Q206" s="307"/>
      <c r="R206" s="307"/>
      <c r="S206" s="307"/>
      <c r="Y206" s="307"/>
      <c r="Z206" s="307"/>
      <c r="AA206" s="307"/>
      <c r="AB206" s="307"/>
    </row>
    <row r="207" spans="14:30">
      <c r="N207" s="307"/>
      <c r="O207" s="307"/>
      <c r="P207" s="307"/>
      <c r="Q207" s="307"/>
      <c r="R207" s="307"/>
      <c r="S207" s="307"/>
      <c r="Y207" s="307"/>
      <c r="Z207" s="307"/>
      <c r="AA207" s="307"/>
      <c r="AB207" s="307"/>
    </row>
    <row r="208" spans="14:30">
      <c r="N208" s="307"/>
      <c r="O208" s="307"/>
      <c r="P208" s="307"/>
      <c r="Q208" s="307"/>
      <c r="R208" s="307"/>
      <c r="S208" s="307"/>
      <c r="Y208" s="307"/>
      <c r="Z208" s="307"/>
      <c r="AA208" s="307"/>
      <c r="AB208" s="307"/>
    </row>
    <row r="209" spans="14:28">
      <c r="N209" s="307"/>
      <c r="O209" s="307"/>
      <c r="P209" s="307"/>
      <c r="Q209" s="307"/>
      <c r="R209" s="307"/>
      <c r="S209" s="307"/>
      <c r="Y209" s="307"/>
      <c r="Z209" s="307"/>
      <c r="AA209" s="307"/>
      <c r="AB209" s="307"/>
    </row>
    <row r="210" spans="14:28">
      <c r="N210" s="307"/>
      <c r="O210" s="307"/>
      <c r="P210" s="307"/>
      <c r="Q210" s="307"/>
      <c r="R210" s="307"/>
      <c r="S210" s="307"/>
      <c r="Y210" s="307"/>
      <c r="Z210" s="307"/>
      <c r="AA210" s="307"/>
      <c r="AB210" s="307"/>
    </row>
    <row r="211" spans="14:28">
      <c r="N211" s="307"/>
      <c r="O211" s="307"/>
      <c r="P211" s="307"/>
      <c r="Q211" s="307"/>
      <c r="R211" s="307"/>
      <c r="S211" s="307"/>
      <c r="Y211" s="307"/>
      <c r="Z211" s="307"/>
      <c r="AA211" s="307"/>
      <c r="AB211" s="307"/>
    </row>
    <row r="212" spans="14:28">
      <c r="N212" s="307"/>
      <c r="O212" s="307"/>
      <c r="P212" s="307"/>
      <c r="Q212" s="307"/>
      <c r="R212" s="307"/>
      <c r="S212" s="307"/>
      <c r="Y212" s="307"/>
      <c r="Z212" s="307"/>
      <c r="AA212" s="307"/>
      <c r="AB212" s="307"/>
    </row>
    <row r="213" spans="14:28">
      <c r="N213" s="307"/>
      <c r="O213" s="307"/>
      <c r="P213" s="307"/>
      <c r="Q213" s="307"/>
      <c r="R213" s="307"/>
      <c r="S213" s="307"/>
      <c r="Y213" s="307"/>
      <c r="Z213" s="307"/>
      <c r="AA213" s="307"/>
      <c r="AB213" s="307"/>
    </row>
    <row r="214" spans="14:28">
      <c r="N214" s="307"/>
      <c r="O214" s="307"/>
      <c r="P214" s="307"/>
      <c r="Q214" s="307"/>
      <c r="R214" s="307"/>
      <c r="S214" s="307"/>
      <c r="Y214" s="307"/>
      <c r="Z214" s="307"/>
      <c r="AA214" s="307"/>
      <c r="AB214" s="307"/>
    </row>
    <row r="215" spans="14:28">
      <c r="N215" s="307"/>
      <c r="O215" s="307"/>
      <c r="P215" s="307"/>
      <c r="Q215" s="307"/>
      <c r="R215" s="307"/>
      <c r="S215" s="307"/>
      <c r="Y215" s="307"/>
      <c r="Z215" s="307"/>
      <c r="AA215" s="307"/>
      <c r="AB215" s="307"/>
    </row>
    <row r="216" spans="14:28">
      <c r="N216" s="307"/>
      <c r="O216" s="307"/>
      <c r="P216" s="307"/>
      <c r="Q216" s="307"/>
      <c r="R216" s="307"/>
      <c r="Y216" s="307"/>
      <c r="Z216" s="307"/>
      <c r="AA216" s="307"/>
    </row>
    <row r="217" spans="14:28">
      <c r="N217" s="307"/>
      <c r="O217" s="307"/>
      <c r="P217" s="307"/>
      <c r="Q217" s="307"/>
      <c r="R217" s="307"/>
      <c r="Y217" s="307"/>
      <c r="Z217" s="307"/>
      <c r="AA217" s="307"/>
    </row>
    <row r="218" spans="14:28">
      <c r="N218" s="307"/>
      <c r="O218" s="307"/>
      <c r="P218" s="307"/>
      <c r="Q218" s="307"/>
      <c r="R218" s="307"/>
      <c r="Y218" s="307"/>
      <c r="Z218" s="307"/>
      <c r="AA218" s="307"/>
    </row>
    <row r="219" spans="14:28">
      <c r="N219" s="307"/>
      <c r="O219" s="307"/>
      <c r="P219" s="307"/>
      <c r="Q219" s="307"/>
      <c r="R219" s="307"/>
      <c r="Y219" s="307"/>
      <c r="Z219" s="307"/>
      <c r="AA219" s="307"/>
    </row>
    <row r="220" spans="14:28">
      <c r="N220" s="307"/>
      <c r="O220" s="307"/>
      <c r="P220" s="307"/>
      <c r="Q220" s="307"/>
      <c r="R220" s="307"/>
      <c r="Y220" s="307"/>
      <c r="Z220" s="307"/>
      <c r="AA220" s="307"/>
    </row>
    <row r="221" spans="14:28">
      <c r="N221" s="307"/>
      <c r="O221" s="307"/>
      <c r="P221" s="307"/>
      <c r="Q221" s="307"/>
      <c r="R221" s="307"/>
      <c r="Y221" s="307"/>
      <c r="Z221" s="307"/>
      <c r="AA221" s="307"/>
    </row>
    <row r="222" spans="14:28">
      <c r="N222" s="307"/>
      <c r="O222" s="307"/>
      <c r="P222" s="307"/>
      <c r="Q222" s="307"/>
      <c r="R222" s="307"/>
      <c r="Y222" s="307"/>
      <c r="Z222" s="307"/>
      <c r="AA222" s="307"/>
    </row>
    <row r="223" spans="14:28">
      <c r="N223" s="307"/>
      <c r="O223" s="307"/>
      <c r="P223" s="307"/>
      <c r="Q223" s="307"/>
      <c r="R223" s="307"/>
      <c r="Y223" s="307"/>
      <c r="Z223" s="307"/>
      <c r="AA223" s="307"/>
    </row>
    <row r="224" spans="14:28">
      <c r="N224" s="307"/>
      <c r="O224" s="307"/>
      <c r="P224" s="307"/>
      <c r="Q224" s="307"/>
      <c r="R224" s="307"/>
      <c r="Y224" s="307"/>
      <c r="Z224" s="307"/>
      <c r="AA224" s="307"/>
    </row>
    <row r="225" spans="14:27">
      <c r="N225" s="307"/>
      <c r="O225" s="307"/>
      <c r="P225" s="307"/>
      <c r="Q225" s="307"/>
      <c r="R225" s="307"/>
      <c r="Y225" s="307"/>
      <c r="Z225" s="307"/>
      <c r="AA225" s="307"/>
    </row>
    <row r="226" spans="14:27">
      <c r="N226" s="307"/>
      <c r="O226" s="307"/>
      <c r="P226" s="307"/>
      <c r="Q226" s="307"/>
      <c r="R226" s="307"/>
      <c r="Y226" s="307"/>
      <c r="Z226" s="307"/>
      <c r="AA226" s="307"/>
    </row>
    <row r="227" spans="14:27">
      <c r="N227" s="307"/>
      <c r="O227" s="307"/>
      <c r="P227" s="307"/>
      <c r="Q227" s="307"/>
      <c r="R227" s="307"/>
      <c r="Y227" s="307"/>
      <c r="Z227" s="307"/>
      <c r="AA227" s="307"/>
    </row>
    <row r="228" spans="14:27">
      <c r="N228" s="307"/>
      <c r="O228" s="307"/>
      <c r="P228" s="307"/>
      <c r="Q228" s="307"/>
      <c r="R228" s="307"/>
      <c r="Y228" s="307"/>
      <c r="Z228" s="307"/>
      <c r="AA228" s="307"/>
    </row>
    <row r="229" spans="14:27">
      <c r="N229" s="307"/>
      <c r="O229" s="307"/>
      <c r="P229" s="307"/>
      <c r="Q229" s="307"/>
      <c r="R229" s="307"/>
      <c r="Y229" s="307"/>
      <c r="Z229" s="307"/>
      <c r="AA229" s="307"/>
    </row>
    <row r="230" spans="14:27">
      <c r="N230" s="307"/>
      <c r="O230" s="307"/>
      <c r="P230" s="307"/>
      <c r="Q230" s="307"/>
      <c r="R230" s="307"/>
      <c r="Y230" s="307"/>
      <c r="Z230" s="307"/>
      <c r="AA230" s="307"/>
    </row>
    <row r="231" spans="14:27">
      <c r="N231" s="307"/>
      <c r="O231" s="307"/>
      <c r="P231" s="307"/>
      <c r="Q231" s="307"/>
      <c r="R231" s="307"/>
      <c r="Y231" s="307"/>
      <c r="Z231" s="307"/>
      <c r="AA231" s="307"/>
    </row>
    <row r="232" spans="14:27">
      <c r="N232" s="307"/>
      <c r="O232" s="307"/>
      <c r="P232" s="307"/>
      <c r="Q232" s="307"/>
      <c r="R232" s="307"/>
      <c r="Y232" s="307"/>
      <c r="Z232" s="307"/>
      <c r="AA232" s="307"/>
    </row>
    <row r="233" spans="14:27">
      <c r="N233" s="307"/>
      <c r="O233" s="307"/>
      <c r="P233" s="307"/>
      <c r="Q233" s="307"/>
      <c r="R233" s="307"/>
      <c r="Y233" s="307"/>
      <c r="Z233" s="307"/>
      <c r="AA233" s="307"/>
    </row>
    <row r="234" spans="14:27">
      <c r="N234" s="307"/>
      <c r="O234" s="307"/>
      <c r="P234" s="307"/>
      <c r="Q234" s="307"/>
      <c r="R234" s="307"/>
      <c r="Y234" s="307"/>
      <c r="Z234" s="307"/>
      <c r="AA234" s="307"/>
    </row>
    <row r="235" spans="14:27">
      <c r="N235" s="307"/>
      <c r="O235" s="307"/>
      <c r="P235" s="307"/>
      <c r="Q235" s="307"/>
      <c r="R235" s="307"/>
      <c r="Y235" s="307"/>
      <c r="Z235" s="307"/>
      <c r="AA235" s="307"/>
    </row>
    <row r="236" spans="14:27">
      <c r="N236" s="307"/>
      <c r="O236" s="307"/>
      <c r="P236" s="307"/>
      <c r="Q236" s="307"/>
      <c r="R236" s="307"/>
      <c r="Y236" s="307"/>
      <c r="Z236" s="307"/>
      <c r="AA236" s="307"/>
    </row>
    <row r="237" spans="14:27">
      <c r="N237" s="307"/>
      <c r="O237" s="307"/>
      <c r="P237" s="307"/>
      <c r="Q237" s="307"/>
      <c r="R237" s="307"/>
      <c r="Y237" s="307"/>
      <c r="Z237" s="307"/>
      <c r="AA237" s="307"/>
    </row>
    <row r="238" spans="14:27">
      <c r="N238" s="307"/>
      <c r="O238" s="307"/>
      <c r="P238" s="307"/>
      <c r="Q238" s="307"/>
      <c r="R238" s="307"/>
      <c r="Y238" s="307"/>
      <c r="Z238" s="307"/>
      <c r="AA238" s="307"/>
    </row>
    <row r="239" spans="14:27">
      <c r="N239" s="307"/>
      <c r="O239" s="307"/>
      <c r="P239" s="307"/>
      <c r="Q239" s="307"/>
      <c r="R239" s="307"/>
      <c r="Y239" s="307"/>
      <c r="Z239" s="307"/>
      <c r="AA239" s="307"/>
    </row>
    <row r="240" spans="14:27">
      <c r="N240" s="307"/>
      <c r="O240" s="307"/>
      <c r="P240" s="307"/>
      <c r="Q240" s="307"/>
      <c r="R240" s="307"/>
      <c r="Y240" s="307"/>
      <c r="Z240" s="307"/>
      <c r="AA240" s="307"/>
    </row>
    <row r="241" spans="14:27">
      <c r="N241" s="307"/>
      <c r="O241" s="307"/>
      <c r="P241" s="307"/>
      <c r="Q241" s="307"/>
      <c r="R241" s="307"/>
      <c r="Y241" s="307"/>
      <c r="Z241" s="307"/>
      <c r="AA241" s="307"/>
    </row>
    <row r="242" spans="14:27">
      <c r="N242" s="307"/>
      <c r="O242" s="307"/>
      <c r="P242" s="307"/>
      <c r="Q242" s="307"/>
      <c r="R242" s="307"/>
      <c r="Y242" s="307"/>
      <c r="Z242" s="307"/>
      <c r="AA242" s="307"/>
    </row>
    <row r="243" spans="14:27">
      <c r="N243" s="307"/>
      <c r="O243" s="307"/>
      <c r="P243" s="307"/>
      <c r="Q243" s="307"/>
      <c r="R243" s="307"/>
      <c r="Y243" s="307"/>
      <c r="Z243" s="307"/>
      <c r="AA243" s="307"/>
    </row>
    <row r="244" spans="14:27">
      <c r="N244" s="307"/>
      <c r="O244" s="307"/>
      <c r="P244" s="307"/>
      <c r="Q244" s="307"/>
      <c r="R244" s="307"/>
      <c r="Y244" s="307"/>
      <c r="Z244" s="307"/>
      <c r="AA244" s="307"/>
    </row>
    <row r="245" spans="14:27">
      <c r="N245" s="307"/>
      <c r="O245" s="307"/>
      <c r="P245" s="307"/>
      <c r="Q245" s="307"/>
      <c r="R245" s="307"/>
      <c r="Y245" s="307"/>
      <c r="Z245" s="307"/>
      <c r="AA245" s="307"/>
    </row>
    <row r="246" spans="14:27">
      <c r="N246" s="307"/>
      <c r="O246" s="307"/>
      <c r="P246" s="307"/>
      <c r="Q246" s="307"/>
      <c r="R246" s="307"/>
      <c r="Y246" s="307"/>
      <c r="Z246" s="307"/>
      <c r="AA246" s="307"/>
    </row>
    <row r="247" spans="14:27">
      <c r="N247" s="307"/>
      <c r="O247" s="307"/>
      <c r="P247" s="307"/>
      <c r="Q247" s="307"/>
      <c r="R247" s="307"/>
      <c r="Y247" s="307"/>
      <c r="Z247" s="307"/>
      <c r="AA247" s="307"/>
    </row>
    <row r="248" spans="14:27">
      <c r="N248" s="307"/>
      <c r="O248" s="307"/>
      <c r="P248" s="307"/>
      <c r="Q248" s="307"/>
      <c r="R248" s="307"/>
      <c r="Y248" s="307"/>
      <c r="Z248" s="307"/>
      <c r="AA248" s="307"/>
    </row>
    <row r="249" spans="14:27">
      <c r="N249" s="307"/>
      <c r="O249" s="307"/>
      <c r="P249" s="307"/>
      <c r="Q249" s="307"/>
      <c r="R249" s="307"/>
      <c r="Y249" s="307"/>
      <c r="Z249" s="307"/>
      <c r="AA249" s="307"/>
    </row>
    <row r="250" spans="14:27">
      <c r="N250" s="307"/>
      <c r="O250" s="307"/>
      <c r="P250" s="307"/>
      <c r="Q250" s="307"/>
      <c r="R250" s="307"/>
      <c r="Y250" s="307"/>
      <c r="Z250" s="307"/>
      <c r="AA250" s="307"/>
    </row>
    <row r="251" spans="14:27">
      <c r="N251" s="307"/>
      <c r="O251" s="307"/>
      <c r="P251" s="307"/>
      <c r="Q251" s="307"/>
      <c r="R251" s="307"/>
      <c r="Y251" s="307"/>
      <c r="Z251" s="307"/>
      <c r="AA251" s="307"/>
    </row>
    <row r="252" spans="14:27">
      <c r="N252" s="307"/>
      <c r="O252" s="307"/>
      <c r="P252" s="307"/>
      <c r="Q252" s="307"/>
      <c r="R252" s="307"/>
      <c r="Y252" s="307"/>
      <c r="Z252" s="307"/>
      <c r="AA252" s="307"/>
    </row>
    <row r="253" spans="14:27">
      <c r="N253" s="307"/>
      <c r="O253" s="307"/>
      <c r="P253" s="307"/>
      <c r="Q253" s="307"/>
      <c r="R253" s="307"/>
      <c r="Y253" s="307"/>
      <c r="Z253" s="307"/>
      <c r="AA253" s="307"/>
    </row>
    <row r="254" spans="14:27">
      <c r="N254" s="307"/>
      <c r="O254" s="307"/>
      <c r="P254" s="307"/>
      <c r="Q254" s="307"/>
      <c r="R254" s="307"/>
      <c r="Y254" s="307"/>
      <c r="Z254" s="307"/>
      <c r="AA254" s="307"/>
    </row>
    <row r="255" spans="14:27">
      <c r="N255" s="307"/>
      <c r="O255" s="307"/>
      <c r="P255" s="307"/>
      <c r="Q255" s="307"/>
      <c r="R255" s="307"/>
      <c r="Y255" s="307"/>
      <c r="Z255" s="307"/>
      <c r="AA255" s="307"/>
    </row>
    <row r="256" spans="14:27">
      <c r="N256" s="307"/>
      <c r="O256" s="307"/>
      <c r="P256" s="307"/>
      <c r="Q256" s="307"/>
      <c r="R256" s="307"/>
      <c r="Y256" s="307"/>
      <c r="Z256" s="307"/>
      <c r="AA256" s="307"/>
    </row>
    <row r="257" spans="14:27">
      <c r="N257" s="307"/>
      <c r="O257" s="307"/>
      <c r="P257" s="307"/>
      <c r="Q257" s="307"/>
      <c r="R257" s="307"/>
      <c r="Y257" s="307"/>
      <c r="Z257" s="307"/>
      <c r="AA257" s="307"/>
    </row>
    <row r="258" spans="14:27">
      <c r="N258" s="307"/>
      <c r="O258" s="307"/>
      <c r="P258" s="307"/>
      <c r="Q258" s="307"/>
      <c r="R258" s="307"/>
      <c r="Y258" s="307"/>
      <c r="Z258" s="307"/>
      <c r="AA258" s="307"/>
    </row>
    <row r="259" spans="14:27">
      <c r="N259" s="307"/>
      <c r="O259" s="307"/>
      <c r="P259" s="307"/>
      <c r="Q259" s="307"/>
      <c r="R259" s="307"/>
      <c r="Y259" s="307"/>
      <c r="Z259" s="307"/>
      <c r="AA259" s="307"/>
    </row>
    <row r="260" spans="14:27">
      <c r="N260" s="307"/>
      <c r="O260" s="307"/>
      <c r="P260" s="307"/>
      <c r="Q260" s="307"/>
      <c r="R260" s="307"/>
      <c r="Y260" s="307"/>
      <c r="Z260" s="307"/>
      <c r="AA260" s="307"/>
    </row>
    <row r="261" spans="14:27">
      <c r="N261" s="307"/>
      <c r="O261" s="307"/>
      <c r="P261" s="307"/>
      <c r="Q261" s="307"/>
      <c r="R261" s="307"/>
      <c r="Y261" s="307"/>
      <c r="Z261" s="307"/>
      <c r="AA261" s="307"/>
    </row>
    <row r="262" spans="14:27">
      <c r="N262" s="307"/>
      <c r="O262" s="307"/>
      <c r="P262" s="307"/>
      <c r="Q262" s="307"/>
      <c r="R262" s="307"/>
      <c r="Y262" s="307"/>
      <c r="Z262" s="307"/>
      <c r="AA262" s="307"/>
    </row>
    <row r="263" spans="14:27">
      <c r="N263" s="307"/>
      <c r="O263" s="307"/>
      <c r="P263" s="307"/>
      <c r="Q263" s="307"/>
      <c r="R263" s="307"/>
      <c r="Y263" s="307"/>
      <c r="Z263" s="307"/>
      <c r="AA263" s="307"/>
    </row>
    <row r="264" spans="14:27">
      <c r="N264" s="307"/>
      <c r="O264" s="307"/>
      <c r="P264" s="307"/>
      <c r="Q264" s="307"/>
      <c r="R264" s="307"/>
      <c r="Y264" s="307"/>
      <c r="Z264" s="307"/>
      <c r="AA264" s="307"/>
    </row>
    <row r="265" spans="14:27">
      <c r="N265" s="307"/>
      <c r="O265" s="307"/>
      <c r="P265" s="307"/>
      <c r="Q265" s="307"/>
      <c r="R265" s="307"/>
      <c r="Y265" s="307"/>
      <c r="Z265" s="307"/>
      <c r="AA265" s="307"/>
    </row>
    <row r="266" spans="14:27">
      <c r="N266" s="307"/>
      <c r="O266" s="307"/>
      <c r="P266" s="307"/>
      <c r="Q266" s="307"/>
      <c r="R266" s="307"/>
      <c r="Y266" s="307"/>
      <c r="Z266" s="307"/>
      <c r="AA266" s="307"/>
    </row>
    <row r="267" spans="14:27">
      <c r="N267" s="307"/>
      <c r="O267" s="307"/>
      <c r="P267" s="307"/>
      <c r="Q267" s="307"/>
      <c r="R267" s="307"/>
      <c r="Y267" s="307"/>
      <c r="Z267" s="307"/>
      <c r="AA267" s="307"/>
    </row>
    <row r="268" spans="14:27">
      <c r="N268" s="307"/>
      <c r="O268" s="307"/>
      <c r="P268" s="307"/>
      <c r="Q268" s="307"/>
      <c r="R268" s="307"/>
      <c r="Y268" s="307"/>
      <c r="Z268" s="307"/>
      <c r="AA268" s="307"/>
    </row>
    <row r="269" spans="14:27">
      <c r="N269" s="307"/>
      <c r="O269" s="307"/>
      <c r="P269" s="307"/>
      <c r="Q269" s="307"/>
      <c r="R269" s="307"/>
      <c r="Y269" s="307"/>
      <c r="Z269" s="307"/>
      <c r="AA269" s="307"/>
    </row>
    <row r="270" spans="14:27">
      <c r="N270" s="307"/>
      <c r="O270" s="307"/>
      <c r="P270" s="307"/>
      <c r="Q270" s="307"/>
      <c r="R270" s="307"/>
      <c r="Y270" s="307"/>
      <c r="Z270" s="307"/>
      <c r="AA270" s="307"/>
    </row>
    <row r="271" spans="14:27">
      <c r="N271" s="307"/>
      <c r="O271" s="307"/>
      <c r="P271" s="307"/>
      <c r="Q271" s="307"/>
      <c r="R271" s="307"/>
      <c r="Y271" s="307"/>
      <c r="Z271" s="307"/>
      <c r="AA271" s="307"/>
    </row>
    <row r="272" spans="14:27">
      <c r="N272" s="307"/>
      <c r="O272" s="307"/>
      <c r="P272" s="307"/>
      <c r="Q272" s="307"/>
      <c r="R272" s="307"/>
      <c r="Y272" s="307"/>
      <c r="Z272" s="307"/>
      <c r="AA272" s="307"/>
    </row>
    <row r="273" spans="14:27">
      <c r="N273" s="307"/>
      <c r="O273" s="307"/>
      <c r="P273" s="307"/>
      <c r="Q273" s="307"/>
      <c r="R273" s="307"/>
      <c r="Y273" s="307"/>
      <c r="Z273" s="307"/>
      <c r="AA273" s="307"/>
    </row>
    <row r="274" spans="14:27">
      <c r="N274" s="307"/>
      <c r="O274" s="307"/>
      <c r="P274" s="307"/>
      <c r="Q274" s="307"/>
      <c r="R274" s="307"/>
      <c r="Y274" s="307"/>
      <c r="Z274" s="307"/>
      <c r="AA274" s="307"/>
    </row>
    <row r="275" spans="14:27">
      <c r="N275" s="307"/>
      <c r="O275" s="307"/>
      <c r="P275" s="307"/>
      <c r="Q275" s="307"/>
      <c r="R275" s="307"/>
      <c r="Y275" s="307"/>
      <c r="Z275" s="307"/>
      <c r="AA275" s="307"/>
    </row>
    <row r="276" spans="14:27">
      <c r="N276" s="307"/>
      <c r="O276" s="307"/>
      <c r="P276" s="307"/>
      <c r="Q276" s="307"/>
      <c r="R276" s="307"/>
      <c r="Y276" s="307"/>
      <c r="Z276" s="307"/>
      <c r="AA276" s="307"/>
    </row>
    <row r="277" spans="14:27">
      <c r="N277" s="307"/>
      <c r="O277" s="307"/>
      <c r="P277" s="307"/>
      <c r="Q277" s="307"/>
      <c r="R277" s="307"/>
      <c r="Y277" s="307"/>
      <c r="Z277" s="307"/>
      <c r="AA277" s="307"/>
    </row>
    <row r="278" spans="14:27">
      <c r="N278" s="307"/>
      <c r="O278" s="307"/>
      <c r="P278" s="307"/>
      <c r="Q278" s="307"/>
      <c r="R278" s="307"/>
      <c r="Y278" s="307"/>
      <c r="Z278" s="307"/>
      <c r="AA278" s="307"/>
    </row>
    <row r="279" spans="14:27">
      <c r="N279" s="307"/>
      <c r="O279" s="307"/>
      <c r="P279" s="307"/>
      <c r="Q279" s="307"/>
      <c r="R279" s="307"/>
      <c r="Y279" s="307"/>
      <c r="Z279" s="307"/>
      <c r="AA279" s="307"/>
    </row>
    <row r="280" spans="14:27">
      <c r="N280" s="307"/>
      <c r="O280" s="307"/>
      <c r="P280" s="307"/>
      <c r="Q280" s="307"/>
      <c r="R280" s="307"/>
      <c r="Y280" s="307"/>
      <c r="Z280" s="307"/>
      <c r="AA280" s="307"/>
    </row>
    <row r="281" spans="14:27">
      <c r="N281" s="307"/>
      <c r="O281" s="307"/>
      <c r="P281" s="307"/>
      <c r="Q281" s="307"/>
      <c r="R281" s="307"/>
      <c r="Y281" s="307"/>
      <c r="Z281" s="307"/>
      <c r="AA281" s="307"/>
    </row>
    <row r="282" spans="14:27">
      <c r="N282" s="307"/>
      <c r="O282" s="307"/>
      <c r="P282" s="307"/>
      <c r="Q282" s="307"/>
      <c r="R282" s="307"/>
      <c r="Y282" s="307"/>
      <c r="Z282" s="307"/>
      <c r="AA282" s="307"/>
    </row>
    <row r="283" spans="14:27">
      <c r="N283" s="307"/>
      <c r="O283" s="307"/>
      <c r="P283" s="307"/>
      <c r="Q283" s="307"/>
      <c r="R283" s="307"/>
      <c r="Y283" s="307"/>
      <c r="Z283" s="307"/>
      <c r="AA283" s="307"/>
    </row>
    <row r="284" spans="14:27">
      <c r="N284" s="307"/>
      <c r="O284" s="307"/>
      <c r="P284" s="307"/>
      <c r="Q284" s="307"/>
      <c r="R284" s="307"/>
      <c r="Y284" s="307"/>
      <c r="Z284" s="307"/>
      <c r="AA284" s="307"/>
    </row>
    <row r="285" spans="14:27">
      <c r="N285" s="307"/>
      <c r="O285" s="307"/>
      <c r="P285" s="307"/>
      <c r="Q285" s="307"/>
      <c r="R285" s="307"/>
      <c r="Y285" s="307"/>
      <c r="Z285" s="307"/>
      <c r="AA285" s="307"/>
    </row>
    <row r="286" spans="14:27">
      <c r="N286" s="307"/>
      <c r="O286" s="307"/>
      <c r="P286" s="307"/>
      <c r="Q286" s="307"/>
      <c r="R286" s="307"/>
      <c r="Y286" s="307"/>
      <c r="Z286" s="307"/>
      <c r="AA286" s="307"/>
    </row>
    <row r="287" spans="14:27">
      <c r="N287" s="307"/>
      <c r="O287" s="307"/>
      <c r="P287" s="307"/>
      <c r="Q287" s="307"/>
      <c r="R287" s="307"/>
      <c r="Y287" s="307"/>
      <c r="Z287" s="307"/>
      <c r="AA287" s="307"/>
    </row>
    <row r="288" spans="14:27">
      <c r="N288" s="307"/>
      <c r="O288" s="307"/>
      <c r="P288" s="307"/>
      <c r="Q288" s="307"/>
      <c r="R288" s="307"/>
      <c r="Y288" s="307"/>
      <c r="Z288" s="307"/>
      <c r="AA288" s="307"/>
    </row>
    <row r="289" spans="14:27">
      <c r="N289" s="307"/>
      <c r="O289" s="307"/>
      <c r="P289" s="307"/>
      <c r="Q289" s="307"/>
      <c r="R289" s="307"/>
      <c r="Y289" s="307"/>
      <c r="Z289" s="307"/>
      <c r="AA289" s="307"/>
    </row>
    <row r="290" spans="14:27">
      <c r="N290" s="307"/>
      <c r="O290" s="307"/>
      <c r="P290" s="307"/>
      <c r="Q290" s="307"/>
      <c r="R290" s="307"/>
      <c r="Y290" s="307"/>
      <c r="Z290" s="307"/>
      <c r="AA290" s="307"/>
    </row>
    <row r="291" spans="14:27">
      <c r="N291" s="307"/>
      <c r="O291" s="307"/>
      <c r="P291" s="307"/>
      <c r="Q291" s="307"/>
      <c r="R291" s="307"/>
      <c r="Y291" s="307"/>
      <c r="Z291" s="307"/>
      <c r="AA291" s="307"/>
    </row>
    <row r="292" spans="14:27">
      <c r="N292" s="307"/>
      <c r="O292" s="307"/>
      <c r="P292" s="307"/>
      <c r="Q292" s="307"/>
      <c r="R292" s="307"/>
      <c r="Y292" s="307"/>
      <c r="Z292" s="307"/>
      <c r="AA292" s="307"/>
    </row>
    <row r="293" spans="14:27">
      <c r="N293" s="307"/>
      <c r="O293" s="307"/>
      <c r="P293" s="307"/>
      <c r="Q293" s="307"/>
      <c r="R293" s="307"/>
      <c r="Y293" s="307"/>
      <c r="Z293" s="307"/>
      <c r="AA293" s="307"/>
    </row>
    <row r="294" spans="14:27">
      <c r="N294" s="307"/>
      <c r="O294" s="307"/>
      <c r="P294" s="307"/>
      <c r="Q294" s="307"/>
      <c r="R294" s="307"/>
      <c r="Y294" s="307"/>
      <c r="Z294" s="307"/>
      <c r="AA294" s="307"/>
    </row>
    <row r="295" spans="14:27">
      <c r="N295" s="307"/>
      <c r="O295" s="307"/>
      <c r="P295" s="307"/>
      <c r="Q295" s="307"/>
      <c r="R295" s="307"/>
      <c r="Y295" s="307"/>
      <c r="Z295" s="307"/>
      <c r="AA295" s="307"/>
    </row>
    <row r="296" spans="14:27">
      <c r="N296" s="307"/>
      <c r="O296" s="307"/>
      <c r="P296" s="307"/>
      <c r="Q296" s="307"/>
      <c r="R296" s="307"/>
      <c r="Y296" s="307"/>
      <c r="Z296" s="307"/>
      <c r="AA296" s="307"/>
    </row>
    <row r="297" spans="14:27">
      <c r="N297" s="307"/>
      <c r="O297" s="307"/>
      <c r="P297" s="307"/>
      <c r="Q297" s="307"/>
      <c r="R297" s="307"/>
      <c r="Y297" s="307"/>
      <c r="Z297" s="307"/>
      <c r="AA297" s="307"/>
    </row>
    <row r="298" spans="14:27">
      <c r="N298" s="307"/>
      <c r="O298" s="307"/>
      <c r="P298" s="307"/>
      <c r="Q298" s="307"/>
      <c r="R298" s="307"/>
      <c r="Y298" s="307"/>
      <c r="Z298" s="307"/>
      <c r="AA298" s="307"/>
    </row>
    <row r="299" spans="14:27">
      <c r="N299" s="307"/>
      <c r="O299" s="307"/>
      <c r="P299" s="307"/>
      <c r="Q299" s="307"/>
      <c r="R299" s="307"/>
      <c r="Y299" s="307"/>
      <c r="Z299" s="307"/>
      <c r="AA299" s="307"/>
    </row>
    <row r="300" spans="14:27">
      <c r="N300" s="307"/>
      <c r="O300" s="307"/>
      <c r="P300" s="307"/>
      <c r="Q300" s="307"/>
      <c r="R300" s="307"/>
      <c r="Y300" s="307"/>
      <c r="Z300" s="307"/>
      <c r="AA300" s="307"/>
    </row>
    <row r="301" spans="14:27">
      <c r="N301" s="307"/>
      <c r="O301" s="307"/>
      <c r="P301" s="307"/>
      <c r="Q301" s="307"/>
      <c r="R301" s="307"/>
      <c r="Y301" s="307"/>
      <c r="Z301" s="307"/>
      <c r="AA301" s="307"/>
    </row>
    <row r="302" spans="14:27">
      <c r="N302" s="307"/>
      <c r="O302" s="307"/>
      <c r="P302" s="307"/>
      <c r="Q302" s="307"/>
      <c r="R302" s="307"/>
      <c r="Y302" s="307"/>
      <c r="Z302" s="307"/>
      <c r="AA302" s="307"/>
    </row>
    <row r="303" spans="14:27">
      <c r="N303" s="307"/>
      <c r="O303" s="307"/>
      <c r="P303" s="307"/>
      <c r="Q303" s="307"/>
      <c r="R303" s="307"/>
      <c r="Y303" s="307"/>
      <c r="Z303" s="307"/>
      <c r="AA303" s="307"/>
    </row>
    <row r="304" spans="14:27">
      <c r="N304" s="307"/>
      <c r="O304" s="307"/>
      <c r="P304" s="307"/>
      <c r="Q304" s="307"/>
      <c r="R304" s="307"/>
      <c r="Y304" s="307"/>
      <c r="Z304" s="307"/>
      <c r="AA304" s="307"/>
    </row>
    <row r="305" spans="14:27">
      <c r="N305" s="307"/>
      <c r="O305" s="307"/>
      <c r="P305" s="307"/>
      <c r="Q305" s="307"/>
      <c r="R305" s="307"/>
      <c r="Y305" s="307"/>
      <c r="Z305" s="307"/>
      <c r="AA305" s="307"/>
    </row>
    <row r="306" spans="14:27">
      <c r="N306" s="307"/>
      <c r="O306" s="307"/>
      <c r="P306" s="307"/>
      <c r="Q306" s="307"/>
      <c r="R306" s="307"/>
      <c r="Y306" s="307"/>
      <c r="Z306" s="307"/>
      <c r="AA306" s="307"/>
    </row>
    <row r="307" spans="14:27">
      <c r="N307" s="307"/>
      <c r="O307" s="307"/>
      <c r="P307" s="307"/>
      <c r="Q307" s="307"/>
      <c r="R307" s="307"/>
      <c r="Y307" s="307"/>
      <c r="Z307" s="307"/>
      <c r="AA307" s="307"/>
    </row>
    <row r="308" spans="14:27">
      <c r="N308" s="307"/>
      <c r="O308" s="307"/>
      <c r="P308" s="307"/>
      <c r="Q308" s="307"/>
      <c r="R308" s="307"/>
      <c r="Y308" s="307"/>
      <c r="Z308" s="307"/>
      <c r="AA308" s="307"/>
    </row>
    <row r="309" spans="14:27">
      <c r="N309" s="307"/>
      <c r="O309" s="307"/>
      <c r="P309" s="307"/>
      <c r="Q309" s="307"/>
      <c r="R309" s="307"/>
      <c r="Y309" s="307"/>
      <c r="Z309" s="307"/>
      <c r="AA309" s="307"/>
    </row>
    <row r="310" spans="14:27">
      <c r="N310" s="307"/>
      <c r="O310" s="307"/>
      <c r="P310" s="307"/>
      <c r="Q310" s="307"/>
      <c r="R310" s="307"/>
      <c r="Y310" s="307"/>
      <c r="Z310" s="307"/>
      <c r="AA310" s="307"/>
    </row>
    <row r="311" spans="14:27">
      <c r="N311" s="307"/>
      <c r="O311" s="307"/>
      <c r="P311" s="307"/>
      <c r="Q311" s="307"/>
      <c r="R311" s="307"/>
      <c r="Y311" s="307"/>
      <c r="Z311" s="307"/>
      <c r="AA311" s="307"/>
    </row>
    <row r="312" spans="14:27">
      <c r="N312" s="307"/>
      <c r="O312" s="307"/>
      <c r="P312" s="307"/>
      <c r="Q312" s="307"/>
      <c r="R312" s="307"/>
      <c r="Y312" s="307"/>
      <c r="Z312" s="307"/>
      <c r="AA312" s="307"/>
    </row>
    <row r="313" spans="14:27">
      <c r="N313" s="307"/>
      <c r="O313" s="307"/>
      <c r="P313" s="307"/>
      <c r="Q313" s="307"/>
      <c r="R313" s="307"/>
      <c r="Y313" s="307"/>
      <c r="Z313" s="307"/>
      <c r="AA313" s="307"/>
    </row>
    <row r="314" spans="14:27">
      <c r="N314" s="307"/>
      <c r="O314" s="307"/>
      <c r="P314" s="307"/>
      <c r="Q314" s="307"/>
      <c r="R314" s="307"/>
      <c r="Y314" s="307"/>
      <c r="Z314" s="307"/>
      <c r="AA314" s="307"/>
    </row>
    <row r="315" spans="14:27">
      <c r="N315" s="307"/>
      <c r="O315" s="307"/>
      <c r="P315" s="307"/>
      <c r="Q315" s="307"/>
      <c r="R315" s="307"/>
      <c r="Y315" s="307"/>
      <c r="Z315" s="307"/>
      <c r="AA315" s="307"/>
    </row>
    <row r="316" spans="14:27">
      <c r="N316" s="307"/>
      <c r="O316" s="307"/>
      <c r="P316" s="307"/>
      <c r="Q316" s="307"/>
      <c r="R316" s="307"/>
      <c r="Y316" s="307"/>
      <c r="Z316" s="307"/>
      <c r="AA316" s="307"/>
    </row>
    <row r="317" spans="14:27">
      <c r="N317" s="307"/>
      <c r="O317" s="307"/>
      <c r="P317" s="307"/>
      <c r="Q317" s="307"/>
      <c r="R317" s="307"/>
      <c r="Y317" s="307"/>
      <c r="Z317" s="307"/>
      <c r="AA317" s="307"/>
    </row>
    <row r="318" spans="14:27">
      <c r="N318" s="307"/>
      <c r="O318" s="307"/>
      <c r="P318" s="307"/>
      <c r="Q318" s="307"/>
      <c r="R318" s="307"/>
      <c r="Y318" s="307"/>
      <c r="Z318" s="307"/>
      <c r="AA318" s="307"/>
    </row>
    <row r="319" spans="14:27">
      <c r="N319" s="307"/>
      <c r="O319" s="307"/>
      <c r="P319" s="307"/>
      <c r="Q319" s="307"/>
      <c r="R319" s="307"/>
      <c r="Y319" s="307"/>
      <c r="Z319" s="307"/>
      <c r="AA319" s="307"/>
    </row>
    <row r="320" spans="14:27">
      <c r="N320" s="307"/>
      <c r="O320" s="307"/>
      <c r="P320" s="307"/>
      <c r="Q320" s="307"/>
      <c r="Y320" s="307"/>
      <c r="Z320" s="307"/>
    </row>
    <row r="321" spans="14:26">
      <c r="N321" s="307"/>
      <c r="O321" s="307"/>
      <c r="P321" s="307"/>
      <c r="Q321" s="307"/>
      <c r="Y321" s="307"/>
      <c r="Z321" s="307"/>
    </row>
    <row r="322" spans="14:26">
      <c r="N322" s="307"/>
      <c r="O322" s="307"/>
      <c r="P322" s="307"/>
      <c r="Q322" s="307"/>
      <c r="Y322" s="307"/>
      <c r="Z322" s="307"/>
    </row>
    <row r="323" spans="14:26">
      <c r="N323" s="307"/>
      <c r="O323" s="307"/>
      <c r="P323" s="307"/>
      <c r="Q323" s="307"/>
      <c r="Y323" s="307"/>
      <c r="Z323" s="307"/>
    </row>
    <row r="324" spans="14:26">
      <c r="N324" s="307"/>
      <c r="O324" s="307"/>
      <c r="P324" s="307"/>
      <c r="Q324" s="307"/>
      <c r="Y324" s="307"/>
      <c r="Z324" s="307"/>
    </row>
    <row r="325" spans="14:26">
      <c r="N325" s="307"/>
      <c r="O325" s="307"/>
      <c r="P325" s="307"/>
      <c r="Q325" s="307"/>
      <c r="Y325" s="307"/>
      <c r="Z325" s="307"/>
    </row>
    <row r="326" spans="14:26">
      <c r="N326" s="307"/>
      <c r="O326" s="307"/>
      <c r="P326" s="307"/>
      <c r="Q326" s="307"/>
      <c r="Y326" s="307"/>
      <c r="Z326" s="307"/>
    </row>
    <row r="327" spans="14:26">
      <c r="N327" s="307"/>
      <c r="O327" s="307"/>
      <c r="P327" s="307"/>
      <c r="Q327" s="307"/>
      <c r="Y327" s="307"/>
      <c r="Z327" s="307"/>
    </row>
    <row r="328" spans="14:26">
      <c r="N328" s="307"/>
      <c r="O328" s="307"/>
      <c r="P328" s="307"/>
      <c r="Q328" s="307"/>
      <c r="Y328" s="307"/>
      <c r="Z328" s="307"/>
    </row>
    <row r="329" spans="14:26">
      <c r="N329" s="307"/>
      <c r="O329" s="307"/>
      <c r="P329" s="307"/>
      <c r="Q329" s="307"/>
      <c r="Y329" s="307"/>
      <c r="Z329" s="307"/>
    </row>
    <row r="330" spans="14:26">
      <c r="N330" s="307"/>
      <c r="O330" s="307"/>
      <c r="P330" s="307"/>
      <c r="Q330" s="307"/>
      <c r="Y330" s="307"/>
      <c r="Z330" s="307"/>
    </row>
    <row r="331" spans="14:26">
      <c r="N331" s="307"/>
      <c r="O331" s="307"/>
      <c r="P331" s="307"/>
      <c r="Q331" s="307"/>
      <c r="Y331" s="307"/>
      <c r="Z331" s="307"/>
    </row>
    <row r="332" spans="14:26">
      <c r="N332" s="307"/>
      <c r="O332" s="307"/>
      <c r="P332" s="307"/>
      <c r="Q332" s="307"/>
      <c r="Y332" s="307"/>
      <c r="Z332" s="307"/>
    </row>
    <row r="333" spans="14:26">
      <c r="N333" s="307"/>
      <c r="O333" s="307"/>
      <c r="P333" s="307"/>
      <c r="Q333" s="307"/>
      <c r="Y333" s="307"/>
      <c r="Z333" s="307"/>
    </row>
    <row r="334" spans="14:26">
      <c r="N334" s="307"/>
      <c r="O334" s="307"/>
      <c r="P334" s="307"/>
      <c r="Q334" s="307"/>
      <c r="Y334" s="307"/>
      <c r="Z334" s="307"/>
    </row>
    <row r="335" spans="14:26">
      <c r="N335" s="307"/>
      <c r="O335" s="307"/>
      <c r="P335" s="307"/>
      <c r="Q335" s="307"/>
      <c r="Y335" s="307"/>
      <c r="Z335" s="307"/>
    </row>
    <row r="336" spans="14:26">
      <c r="N336" s="307"/>
      <c r="O336" s="307"/>
      <c r="P336" s="307"/>
      <c r="Q336" s="307"/>
      <c r="Y336" s="307"/>
      <c r="Z336" s="307"/>
    </row>
    <row r="337" spans="14:26">
      <c r="N337" s="307"/>
      <c r="O337" s="307"/>
      <c r="P337" s="307"/>
      <c r="Q337" s="307"/>
      <c r="Y337" s="307"/>
      <c r="Z337" s="307"/>
    </row>
    <row r="338" spans="14:26">
      <c r="N338" s="307"/>
      <c r="O338" s="307"/>
      <c r="P338" s="307"/>
      <c r="Q338" s="307"/>
      <c r="Y338" s="307"/>
      <c r="Z338" s="307"/>
    </row>
    <row r="339" spans="14:26">
      <c r="N339" s="307"/>
      <c r="O339" s="307"/>
      <c r="P339" s="307"/>
      <c r="Q339" s="307"/>
      <c r="Y339" s="307"/>
      <c r="Z339" s="307"/>
    </row>
    <row r="340" spans="14:26">
      <c r="N340" s="307"/>
      <c r="O340" s="307"/>
      <c r="P340" s="307"/>
      <c r="Q340" s="307"/>
      <c r="Y340" s="307"/>
      <c r="Z340" s="307"/>
    </row>
    <row r="341" spans="14:26">
      <c r="N341" s="307"/>
      <c r="O341" s="307"/>
      <c r="P341" s="307"/>
      <c r="Q341" s="307"/>
      <c r="Y341" s="307"/>
      <c r="Z341" s="307"/>
    </row>
    <row r="342" spans="14:26">
      <c r="N342" s="307"/>
      <c r="O342" s="307"/>
      <c r="P342" s="307"/>
      <c r="Q342" s="307"/>
      <c r="Y342" s="307"/>
      <c r="Z342" s="307"/>
    </row>
    <row r="343" spans="14:26">
      <c r="N343" s="307"/>
      <c r="O343" s="307"/>
      <c r="P343" s="307"/>
      <c r="Q343" s="307"/>
      <c r="Y343" s="307"/>
      <c r="Z343" s="307"/>
    </row>
    <row r="344" spans="14:26">
      <c r="N344" s="307"/>
      <c r="O344" s="307"/>
      <c r="P344" s="307"/>
      <c r="Q344" s="307"/>
      <c r="Y344" s="307"/>
      <c r="Z344" s="307"/>
    </row>
    <row r="345" spans="14:26">
      <c r="N345" s="307"/>
      <c r="O345" s="307"/>
      <c r="P345" s="307"/>
      <c r="Q345" s="307"/>
      <c r="Y345" s="307"/>
      <c r="Z345" s="307"/>
    </row>
    <row r="346" spans="14:26">
      <c r="N346" s="307"/>
      <c r="O346" s="307"/>
      <c r="P346" s="307"/>
      <c r="Q346" s="307"/>
      <c r="Y346" s="307"/>
      <c r="Z346" s="307"/>
    </row>
    <row r="347" spans="14:26">
      <c r="N347" s="307"/>
      <c r="O347" s="307"/>
      <c r="P347" s="307"/>
      <c r="Q347" s="307"/>
      <c r="Y347" s="307"/>
      <c r="Z347" s="307"/>
    </row>
    <row r="348" spans="14:26">
      <c r="N348" s="307"/>
      <c r="O348" s="307"/>
      <c r="P348" s="307"/>
      <c r="Q348" s="307"/>
      <c r="Y348" s="307"/>
      <c r="Z348" s="307"/>
    </row>
    <row r="349" spans="14:26">
      <c r="N349" s="307"/>
      <c r="O349" s="307"/>
      <c r="P349" s="307"/>
      <c r="Q349" s="307"/>
      <c r="Y349" s="307"/>
      <c r="Z349" s="307"/>
    </row>
    <row r="350" spans="14:26">
      <c r="N350" s="307"/>
      <c r="O350" s="307"/>
      <c r="P350" s="307"/>
      <c r="Q350" s="307"/>
      <c r="Y350" s="307"/>
      <c r="Z350" s="307"/>
    </row>
    <row r="351" spans="14:26">
      <c r="N351" s="307"/>
      <c r="O351" s="307"/>
      <c r="P351" s="307"/>
      <c r="Q351" s="307"/>
      <c r="Y351" s="307"/>
      <c r="Z351" s="307"/>
    </row>
    <row r="352" spans="14:26">
      <c r="N352" s="307"/>
      <c r="O352" s="307"/>
      <c r="P352" s="307"/>
      <c r="Q352" s="307"/>
      <c r="Y352" s="307"/>
      <c r="Z352" s="307"/>
    </row>
    <row r="353" spans="14:26">
      <c r="N353" s="307"/>
      <c r="O353" s="307"/>
      <c r="P353" s="307"/>
      <c r="Q353" s="307"/>
      <c r="Y353" s="307"/>
      <c r="Z353" s="307"/>
    </row>
    <row r="354" spans="14:26">
      <c r="N354" s="307"/>
      <c r="O354" s="307"/>
      <c r="P354" s="307"/>
      <c r="Q354" s="307"/>
      <c r="Y354" s="307"/>
      <c r="Z354" s="307"/>
    </row>
    <row r="355" spans="14:26">
      <c r="N355" s="307"/>
      <c r="O355" s="307"/>
      <c r="P355" s="307"/>
      <c r="Q355" s="307"/>
      <c r="Y355" s="307"/>
      <c r="Z355" s="307"/>
    </row>
    <row r="356" spans="14:26">
      <c r="N356" s="307"/>
      <c r="O356" s="307"/>
      <c r="P356" s="307"/>
      <c r="Q356" s="307"/>
      <c r="Y356" s="307"/>
      <c r="Z356" s="307"/>
    </row>
    <row r="357" spans="14:26">
      <c r="N357" s="307"/>
      <c r="O357" s="307"/>
      <c r="P357" s="307"/>
      <c r="Q357" s="307"/>
      <c r="Y357" s="307"/>
      <c r="Z357" s="307"/>
    </row>
    <row r="358" spans="14:26">
      <c r="N358" s="307"/>
      <c r="O358" s="307"/>
      <c r="P358" s="307"/>
      <c r="Q358" s="307"/>
      <c r="Y358" s="307"/>
      <c r="Z358" s="307"/>
    </row>
    <row r="359" spans="14:26">
      <c r="N359" s="307"/>
      <c r="O359" s="307"/>
      <c r="P359" s="307"/>
      <c r="Q359" s="307"/>
      <c r="Y359" s="307"/>
      <c r="Z359" s="307"/>
    </row>
    <row r="360" spans="14:26">
      <c r="N360" s="307"/>
      <c r="O360" s="307"/>
      <c r="P360" s="307"/>
      <c r="Q360" s="307"/>
      <c r="Y360" s="307"/>
      <c r="Z360" s="307"/>
    </row>
    <row r="361" spans="14:26">
      <c r="N361" s="307"/>
      <c r="O361" s="307"/>
      <c r="P361" s="307"/>
      <c r="Q361" s="307"/>
      <c r="Y361" s="307"/>
      <c r="Z361" s="307"/>
    </row>
    <row r="362" spans="14:26">
      <c r="N362" s="307"/>
      <c r="O362" s="307"/>
      <c r="P362" s="307"/>
      <c r="Q362" s="307"/>
      <c r="Y362" s="307"/>
      <c r="Z362" s="307"/>
    </row>
    <row r="363" spans="14:26">
      <c r="N363" s="307"/>
      <c r="O363" s="307"/>
      <c r="P363" s="307"/>
      <c r="Q363" s="307"/>
      <c r="Y363" s="307"/>
      <c r="Z363" s="307"/>
    </row>
    <row r="364" spans="14:26">
      <c r="N364" s="307"/>
      <c r="O364" s="307"/>
      <c r="P364" s="307"/>
      <c r="Q364" s="307"/>
      <c r="Y364" s="307"/>
      <c r="Z364" s="307"/>
    </row>
    <row r="365" spans="14:26">
      <c r="N365" s="307"/>
      <c r="O365" s="307"/>
      <c r="P365" s="307"/>
      <c r="Q365" s="307"/>
      <c r="Y365" s="307"/>
      <c r="Z365" s="307"/>
    </row>
    <row r="366" spans="14:26">
      <c r="N366" s="307"/>
      <c r="O366" s="307"/>
      <c r="P366" s="307"/>
      <c r="Q366" s="307"/>
      <c r="Y366" s="307"/>
      <c r="Z366" s="307"/>
    </row>
    <row r="367" spans="14:26">
      <c r="N367" s="307"/>
      <c r="O367" s="307"/>
      <c r="P367" s="307"/>
      <c r="Q367" s="307"/>
      <c r="Y367" s="307"/>
      <c r="Z367" s="307"/>
    </row>
    <row r="368" spans="14:26">
      <c r="N368" s="307"/>
      <c r="O368" s="307"/>
      <c r="P368" s="307"/>
      <c r="Q368" s="307"/>
      <c r="Y368" s="307"/>
      <c r="Z368" s="307"/>
    </row>
    <row r="369" spans="14:26">
      <c r="N369" s="307"/>
      <c r="O369" s="307"/>
      <c r="P369" s="307"/>
      <c r="Q369" s="307"/>
      <c r="Y369" s="307"/>
      <c r="Z369" s="307"/>
    </row>
    <row r="370" spans="14:26">
      <c r="N370" s="307"/>
      <c r="O370" s="307"/>
      <c r="P370" s="307"/>
      <c r="Q370" s="307"/>
      <c r="Y370" s="307"/>
      <c r="Z370" s="307"/>
    </row>
    <row r="371" spans="14:26">
      <c r="N371" s="307"/>
      <c r="O371" s="307"/>
      <c r="P371" s="307"/>
      <c r="Q371" s="307"/>
      <c r="Y371" s="307"/>
      <c r="Z371" s="307"/>
    </row>
    <row r="372" spans="14:26">
      <c r="N372" s="307"/>
      <c r="O372" s="307"/>
      <c r="P372" s="307"/>
      <c r="Q372" s="307"/>
      <c r="Y372" s="307"/>
      <c r="Z372" s="307"/>
    </row>
    <row r="373" spans="14:26">
      <c r="N373" s="307"/>
      <c r="O373" s="307"/>
      <c r="P373" s="307"/>
      <c r="Q373" s="307"/>
      <c r="Y373" s="307"/>
      <c r="Z373" s="307"/>
    </row>
    <row r="374" spans="14:26">
      <c r="N374" s="307"/>
      <c r="O374" s="307"/>
      <c r="P374" s="307"/>
      <c r="Q374" s="307"/>
      <c r="Y374" s="307"/>
      <c r="Z374" s="307"/>
    </row>
    <row r="375" spans="14:26">
      <c r="N375" s="307"/>
      <c r="O375" s="307"/>
      <c r="P375" s="307"/>
      <c r="Q375" s="307"/>
      <c r="Y375" s="307"/>
      <c r="Z375" s="307"/>
    </row>
    <row r="376" spans="14:26">
      <c r="N376" s="307"/>
      <c r="O376" s="307"/>
      <c r="P376" s="307"/>
      <c r="Q376" s="307"/>
      <c r="Y376" s="307"/>
      <c r="Z376" s="307"/>
    </row>
    <row r="377" spans="14:26">
      <c r="N377" s="307"/>
      <c r="O377" s="307"/>
      <c r="P377" s="307"/>
      <c r="Q377" s="307"/>
      <c r="Y377" s="307"/>
      <c r="Z377" s="307"/>
    </row>
    <row r="378" spans="14:26">
      <c r="N378" s="307"/>
      <c r="O378" s="307"/>
      <c r="P378" s="307"/>
      <c r="Q378" s="307"/>
      <c r="Y378" s="307"/>
      <c r="Z378" s="307"/>
    </row>
    <row r="379" spans="14:26">
      <c r="N379" s="307"/>
      <c r="O379" s="307"/>
      <c r="P379" s="307"/>
      <c r="Q379" s="307"/>
      <c r="Y379" s="307"/>
      <c r="Z379" s="307"/>
    </row>
    <row r="380" spans="14:26">
      <c r="N380" s="307"/>
      <c r="O380" s="307"/>
      <c r="P380" s="307"/>
      <c r="Q380" s="307"/>
      <c r="Y380" s="307"/>
      <c r="Z380" s="307"/>
    </row>
    <row r="381" spans="14:26">
      <c r="N381" s="307"/>
      <c r="O381" s="307"/>
      <c r="P381" s="307"/>
      <c r="Q381" s="307"/>
      <c r="Y381" s="307"/>
      <c r="Z381" s="307"/>
    </row>
    <row r="382" spans="14:26">
      <c r="N382" s="307"/>
      <c r="O382" s="307"/>
      <c r="P382" s="307"/>
      <c r="Q382" s="307"/>
      <c r="Y382" s="307"/>
      <c r="Z382" s="307"/>
    </row>
    <row r="383" spans="14:26">
      <c r="N383" s="307"/>
      <c r="O383" s="307"/>
      <c r="P383" s="307"/>
      <c r="Q383" s="307"/>
      <c r="Y383" s="307"/>
      <c r="Z383" s="307"/>
    </row>
    <row r="384" spans="14:26">
      <c r="N384" s="307"/>
      <c r="O384" s="307"/>
      <c r="P384" s="307"/>
      <c r="Q384" s="307"/>
      <c r="Y384" s="307"/>
      <c r="Z384" s="307"/>
    </row>
    <row r="385" spans="14:26">
      <c r="N385" s="307"/>
      <c r="O385" s="307"/>
      <c r="P385" s="307"/>
      <c r="Q385" s="307"/>
      <c r="Y385" s="307"/>
      <c r="Z385" s="307"/>
    </row>
    <row r="386" spans="14:26">
      <c r="N386" s="307"/>
      <c r="O386" s="307"/>
      <c r="P386" s="307"/>
      <c r="Q386" s="307"/>
      <c r="Y386" s="307"/>
      <c r="Z386" s="307"/>
    </row>
    <row r="387" spans="14:26">
      <c r="N387" s="307"/>
      <c r="O387" s="307"/>
      <c r="P387" s="307"/>
      <c r="Q387" s="307"/>
      <c r="Y387" s="307"/>
      <c r="Z387" s="307"/>
    </row>
    <row r="388" spans="14:26">
      <c r="N388" s="307"/>
      <c r="O388" s="307"/>
      <c r="P388" s="307"/>
      <c r="Q388" s="307"/>
      <c r="Y388" s="307"/>
      <c r="Z388" s="307"/>
    </row>
    <row r="389" spans="14:26">
      <c r="N389" s="307"/>
      <c r="O389" s="307"/>
      <c r="P389" s="307"/>
      <c r="Q389" s="307"/>
      <c r="Y389" s="307"/>
      <c r="Z389" s="307"/>
    </row>
    <row r="390" spans="14:26">
      <c r="N390" s="307"/>
      <c r="O390" s="307"/>
      <c r="P390" s="307"/>
      <c r="Y390" s="307"/>
    </row>
    <row r="391" spans="14:26">
      <c r="N391" s="307"/>
      <c r="O391" s="307"/>
      <c r="P391" s="307"/>
      <c r="Y391" s="307"/>
    </row>
    <row r="392" spans="14:26">
      <c r="N392" s="307"/>
      <c r="O392" s="307"/>
      <c r="P392" s="307"/>
      <c r="Y392" s="307"/>
    </row>
    <row r="393" spans="14:26">
      <c r="N393" s="307"/>
      <c r="O393" s="307"/>
      <c r="P393" s="307"/>
      <c r="Y393" s="307"/>
    </row>
    <row r="394" spans="14:26">
      <c r="N394" s="307"/>
      <c r="O394" s="307"/>
      <c r="P394" s="307"/>
      <c r="Y394" s="307"/>
    </row>
    <row r="395" spans="14:26">
      <c r="N395" s="307"/>
      <c r="O395" s="307"/>
      <c r="P395" s="307"/>
      <c r="Y395" s="307"/>
    </row>
    <row r="396" spans="14:26">
      <c r="N396" s="307"/>
      <c r="O396" s="307"/>
      <c r="P396" s="307"/>
      <c r="Y396" s="307"/>
    </row>
    <row r="397" spans="14:26">
      <c r="N397" s="307"/>
      <c r="O397" s="307"/>
      <c r="P397" s="307"/>
      <c r="Y397" s="307"/>
    </row>
    <row r="398" spans="14:26">
      <c r="N398" s="307"/>
      <c r="O398" s="307"/>
      <c r="P398" s="307"/>
      <c r="Y398" s="307"/>
    </row>
    <row r="399" spans="14:26">
      <c r="N399" s="307"/>
      <c r="O399" s="307"/>
      <c r="P399" s="307"/>
      <c r="Y399" s="307"/>
    </row>
    <row r="400" spans="14:26">
      <c r="N400" s="307"/>
      <c r="O400" s="307"/>
      <c r="P400" s="307"/>
      <c r="Y400" s="307"/>
    </row>
    <row r="401" spans="14:25">
      <c r="N401" s="307"/>
      <c r="O401" s="307"/>
      <c r="P401" s="307"/>
      <c r="Y401" s="307"/>
    </row>
    <row r="402" spans="14:25">
      <c r="N402" s="307"/>
      <c r="O402" s="307"/>
    </row>
    <row r="403" spans="14:25">
      <c r="N403" s="307"/>
      <c r="O403" s="307"/>
    </row>
    <row r="404" spans="14:25">
      <c r="N404" s="307"/>
      <c r="O404" s="307"/>
    </row>
    <row r="405" spans="14:25">
      <c r="N405" s="307"/>
      <c r="O405" s="307"/>
    </row>
    <row r="406" spans="14:25">
      <c r="N406" s="307"/>
      <c r="O406" s="307"/>
    </row>
    <row r="407" spans="14:25">
      <c r="N407" s="307"/>
      <c r="O407" s="307"/>
    </row>
    <row r="408" spans="14:25">
      <c r="N408" s="307"/>
      <c r="O408" s="307"/>
    </row>
    <row r="409" spans="14:25">
      <c r="N409" s="307"/>
      <c r="O409" s="307"/>
    </row>
    <row r="410" spans="14:25">
      <c r="N410" s="307"/>
      <c r="O410" s="307"/>
    </row>
    <row r="411" spans="14:25">
      <c r="N411" s="307"/>
      <c r="O411" s="307"/>
    </row>
    <row r="412" spans="14:25">
      <c r="N412" s="307"/>
      <c r="O412" s="307"/>
    </row>
    <row r="413" spans="14:25">
      <c r="N413" s="307"/>
      <c r="O413" s="307"/>
    </row>
    <row r="414" spans="14:25">
      <c r="N414" s="307"/>
      <c r="O414" s="307"/>
    </row>
    <row r="415" spans="14:25">
      <c r="N415" s="307"/>
      <c r="O415" s="307"/>
    </row>
    <row r="416" spans="14:25">
      <c r="N416" s="307"/>
      <c r="O416" s="307"/>
    </row>
    <row r="417" spans="14:15">
      <c r="N417" s="307"/>
      <c r="O417" s="307"/>
    </row>
    <row r="418" spans="14:15">
      <c r="N418" s="307"/>
      <c r="O418" s="307"/>
    </row>
    <row r="419" spans="14:15">
      <c r="N419" s="307"/>
      <c r="O419" s="307"/>
    </row>
    <row r="420" spans="14:15">
      <c r="N420" s="307"/>
      <c r="O420" s="307"/>
    </row>
    <row r="421" spans="14:15">
      <c r="N421" s="307"/>
      <c r="O421" s="307"/>
    </row>
    <row r="422" spans="14:15">
      <c r="N422" s="307"/>
      <c r="O422" s="307"/>
    </row>
    <row r="423" spans="14:15">
      <c r="N423" s="307"/>
      <c r="O423" s="307"/>
    </row>
    <row r="424" spans="14:15">
      <c r="N424" s="307"/>
      <c r="O424" s="307"/>
    </row>
    <row r="425" spans="14:15">
      <c r="N425" s="307"/>
      <c r="O425" s="307"/>
    </row>
    <row r="426" spans="14:15">
      <c r="N426" s="307"/>
      <c r="O426" s="307"/>
    </row>
    <row r="427" spans="14:15">
      <c r="N427" s="307"/>
      <c r="O427" s="307"/>
    </row>
    <row r="428" spans="14:15">
      <c r="N428" s="307"/>
      <c r="O428" s="307"/>
    </row>
    <row r="429" spans="14:15">
      <c r="N429" s="307"/>
      <c r="O429" s="307"/>
    </row>
    <row r="430" spans="14:15">
      <c r="N430" s="307"/>
      <c r="O430" s="307"/>
    </row>
    <row r="431" spans="14:15">
      <c r="N431" s="307"/>
      <c r="O431" s="307"/>
    </row>
    <row r="432" spans="14:15">
      <c r="N432" s="307"/>
      <c r="O432" s="307"/>
    </row>
    <row r="433" spans="14:15">
      <c r="N433" s="307"/>
      <c r="O433" s="307"/>
    </row>
    <row r="434" spans="14:15">
      <c r="N434" s="307"/>
      <c r="O434" s="307"/>
    </row>
    <row r="435" spans="14:15">
      <c r="N435" s="307"/>
      <c r="O435" s="307"/>
    </row>
    <row r="436" spans="14:15">
      <c r="N436" s="307"/>
      <c r="O436" s="307"/>
    </row>
    <row r="437" spans="14:15">
      <c r="N437" s="307"/>
      <c r="O437" s="307"/>
    </row>
    <row r="438" spans="14:15">
      <c r="N438" s="307"/>
      <c r="O438" s="307"/>
    </row>
    <row r="439" spans="14:15">
      <c r="N439" s="307"/>
      <c r="O439" s="307"/>
    </row>
    <row r="440" spans="14:15">
      <c r="N440" s="307"/>
      <c r="O440" s="307"/>
    </row>
    <row r="441" spans="14:15">
      <c r="N441" s="307"/>
      <c r="O441" s="307"/>
    </row>
    <row r="442" spans="14:15">
      <c r="N442" s="307"/>
      <c r="O442" s="307"/>
    </row>
    <row r="443" spans="14:15">
      <c r="N443" s="307"/>
      <c r="O443" s="307"/>
    </row>
    <row r="444" spans="14:15">
      <c r="N444" s="307"/>
      <c r="O444" s="307"/>
    </row>
    <row r="445" spans="14:15">
      <c r="N445" s="307"/>
      <c r="O445" s="307"/>
    </row>
    <row r="446" spans="14:15">
      <c r="N446" s="307"/>
      <c r="O446" s="307"/>
    </row>
    <row r="447" spans="14:15">
      <c r="N447" s="307"/>
      <c r="O447" s="307"/>
    </row>
    <row r="448" spans="14:15">
      <c r="N448" s="307"/>
      <c r="O448" s="307"/>
    </row>
    <row r="449" spans="14:15">
      <c r="N449" s="307"/>
      <c r="O449" s="307"/>
    </row>
    <row r="450" spans="14:15">
      <c r="N450" s="307"/>
      <c r="O450" s="307"/>
    </row>
    <row r="451" spans="14:15">
      <c r="N451" s="307"/>
      <c r="O451" s="307"/>
    </row>
    <row r="452" spans="14:15">
      <c r="N452" s="307"/>
      <c r="O452" s="307"/>
    </row>
    <row r="453" spans="14:15">
      <c r="N453" s="307"/>
      <c r="O453" s="307"/>
    </row>
    <row r="454" spans="14:15">
      <c r="N454" s="307"/>
      <c r="O454" s="307"/>
    </row>
    <row r="455" spans="14:15">
      <c r="N455" s="307"/>
      <c r="O455" s="307"/>
    </row>
    <row r="456" spans="14:15">
      <c r="N456" s="307"/>
      <c r="O456" s="307"/>
    </row>
    <row r="457" spans="14:15">
      <c r="N457" s="307"/>
      <c r="O457" s="307"/>
    </row>
    <row r="458" spans="14:15">
      <c r="N458" s="307"/>
      <c r="O458" s="307"/>
    </row>
    <row r="459" spans="14:15">
      <c r="N459" s="307"/>
      <c r="O459" s="307"/>
    </row>
    <row r="460" spans="14:15">
      <c r="N460" s="307"/>
      <c r="O460" s="307"/>
    </row>
    <row r="461" spans="14:15">
      <c r="N461" s="307"/>
      <c r="O461" s="307"/>
    </row>
    <row r="462" spans="14:15">
      <c r="N462" s="307"/>
      <c r="O462" s="307"/>
    </row>
    <row r="463" spans="14:15">
      <c r="N463" s="307"/>
      <c r="O463" s="307"/>
    </row>
    <row r="464" spans="14:15">
      <c r="N464" s="307"/>
      <c r="O464" s="307"/>
    </row>
    <row r="465" spans="14:15">
      <c r="N465" s="307"/>
      <c r="O465" s="307"/>
    </row>
    <row r="466" spans="14:15">
      <c r="N466" s="307"/>
      <c r="O466" s="307"/>
    </row>
    <row r="467" spans="14:15">
      <c r="N467" s="307"/>
      <c r="O467" s="307"/>
    </row>
    <row r="468" spans="14:15">
      <c r="N468" s="307"/>
      <c r="O468" s="307"/>
    </row>
    <row r="469" spans="14:15">
      <c r="N469" s="307"/>
      <c r="O469" s="307"/>
    </row>
    <row r="470" spans="14:15">
      <c r="N470" s="307"/>
      <c r="O470" s="307"/>
    </row>
    <row r="471" spans="14:15">
      <c r="N471" s="307"/>
      <c r="O471" s="307"/>
    </row>
    <row r="472" spans="14:15">
      <c r="N472" s="307"/>
      <c r="O472" s="307"/>
    </row>
    <row r="473" spans="14:15">
      <c r="N473" s="307"/>
      <c r="O473" s="307"/>
    </row>
    <row r="474" spans="14:15">
      <c r="N474" s="307"/>
      <c r="O474" s="307"/>
    </row>
    <row r="475" spans="14:15">
      <c r="N475" s="307"/>
      <c r="O475" s="307"/>
    </row>
    <row r="476" spans="14:15">
      <c r="N476" s="307"/>
      <c r="O476" s="307"/>
    </row>
    <row r="477" spans="14:15">
      <c r="N477" s="307"/>
      <c r="O477" s="307"/>
    </row>
    <row r="478" spans="14:15">
      <c r="N478" s="307"/>
      <c r="O478" s="307"/>
    </row>
    <row r="479" spans="14:15">
      <c r="N479" s="307"/>
      <c r="O479" s="307"/>
    </row>
    <row r="480" spans="14:15">
      <c r="N480" s="307"/>
      <c r="O480" s="307"/>
    </row>
    <row r="481" spans="14:15">
      <c r="N481" s="307"/>
      <c r="O481" s="307"/>
    </row>
    <row r="482" spans="14:15">
      <c r="N482" s="307"/>
      <c r="O482" s="307"/>
    </row>
    <row r="483" spans="14:15">
      <c r="N483" s="307"/>
      <c r="O483" s="307"/>
    </row>
    <row r="484" spans="14:15">
      <c r="N484" s="307"/>
      <c r="O484" s="307"/>
    </row>
    <row r="485" spans="14:15">
      <c r="N485" s="307"/>
      <c r="O485" s="307"/>
    </row>
    <row r="486" spans="14:15">
      <c r="N486" s="307"/>
      <c r="O486" s="307"/>
    </row>
    <row r="487" spans="14:15">
      <c r="N487" s="307"/>
      <c r="O487" s="307"/>
    </row>
    <row r="488" spans="14:15">
      <c r="N488" s="307"/>
      <c r="O488" s="307"/>
    </row>
    <row r="489" spans="14:15">
      <c r="N489" s="307"/>
      <c r="O489" s="307"/>
    </row>
    <row r="490" spans="14:15">
      <c r="N490" s="307"/>
      <c r="O490" s="307"/>
    </row>
    <row r="491" spans="14:15">
      <c r="N491" s="307"/>
      <c r="O491" s="307"/>
    </row>
    <row r="492" spans="14:15">
      <c r="N492" s="307"/>
      <c r="O492" s="307"/>
    </row>
    <row r="493" spans="14:15">
      <c r="N493" s="307"/>
      <c r="O493" s="307"/>
    </row>
    <row r="494" spans="14:15">
      <c r="N494" s="307"/>
      <c r="O494" s="307"/>
    </row>
    <row r="495" spans="14:15">
      <c r="N495" s="307"/>
      <c r="O495" s="307"/>
    </row>
    <row r="496" spans="14:15">
      <c r="N496" s="307"/>
      <c r="O496" s="307"/>
    </row>
    <row r="497" spans="14:15">
      <c r="N497" s="307"/>
      <c r="O497" s="307"/>
    </row>
    <row r="498" spans="14:15">
      <c r="N498" s="307"/>
      <c r="O498" s="307"/>
    </row>
    <row r="499" spans="14:15">
      <c r="N499" s="307"/>
      <c r="O499" s="307"/>
    </row>
    <row r="500" spans="14:15">
      <c r="N500" s="307"/>
      <c r="O500" s="307"/>
    </row>
    <row r="501" spans="14:15">
      <c r="N501" s="307"/>
      <c r="O501" s="307"/>
    </row>
    <row r="502" spans="14:15">
      <c r="N502" s="307"/>
      <c r="O502" s="307"/>
    </row>
    <row r="503" spans="14:15">
      <c r="N503" s="307"/>
      <c r="O503" s="307"/>
    </row>
    <row r="504" spans="14:15">
      <c r="N504" s="307"/>
      <c r="O504" s="307"/>
    </row>
    <row r="505" spans="14:15">
      <c r="N505" s="307"/>
      <c r="O505" s="307"/>
    </row>
    <row r="506" spans="14:15">
      <c r="N506" s="307"/>
      <c r="O506" s="307"/>
    </row>
    <row r="507" spans="14:15">
      <c r="N507" s="307"/>
      <c r="O507" s="307"/>
    </row>
    <row r="508" spans="14:15">
      <c r="N508" s="307"/>
      <c r="O508" s="307"/>
    </row>
    <row r="509" spans="14:15">
      <c r="N509" s="307"/>
      <c r="O509" s="307"/>
    </row>
    <row r="510" spans="14:15">
      <c r="N510" s="307"/>
      <c r="O510" s="307"/>
    </row>
    <row r="511" spans="14:15">
      <c r="N511" s="307"/>
      <c r="O511" s="307"/>
    </row>
    <row r="512" spans="14:15">
      <c r="N512" s="307"/>
      <c r="O512" s="307"/>
    </row>
    <row r="513" spans="14:15">
      <c r="N513" s="307"/>
      <c r="O513" s="307"/>
    </row>
    <row r="514" spans="14:15">
      <c r="N514" s="307"/>
      <c r="O514" s="307"/>
    </row>
    <row r="515" spans="14:15">
      <c r="N515" s="307"/>
    </row>
    <row r="516" spans="14:15">
      <c r="N516" s="307"/>
    </row>
    <row r="517" spans="14:15">
      <c r="N517" s="307"/>
    </row>
    <row r="518" spans="14:15">
      <c r="N518" s="307"/>
    </row>
    <row r="519" spans="14:15">
      <c r="N519" s="307"/>
    </row>
    <row r="520" spans="14:15">
      <c r="N520" s="307"/>
    </row>
    <row r="521" spans="14:15">
      <c r="N521" s="307"/>
    </row>
    <row r="522" spans="14:15">
      <c r="N522" s="307"/>
    </row>
    <row r="523" spans="14:15">
      <c r="N523" s="307"/>
    </row>
    <row r="524" spans="14:15">
      <c r="N524" s="307"/>
    </row>
    <row r="525" spans="14:15">
      <c r="N525" s="307"/>
    </row>
    <row r="526" spans="14:15">
      <c r="N526" s="307"/>
    </row>
    <row r="527" spans="14:15">
      <c r="N527" s="307"/>
    </row>
    <row r="528" spans="14:15">
      <c r="N528" s="307"/>
    </row>
    <row r="529" spans="14:14">
      <c r="N529" s="307"/>
    </row>
    <row r="530" spans="14:14">
      <c r="N530" s="307"/>
    </row>
    <row r="531" spans="14:14">
      <c r="N531" s="307"/>
    </row>
    <row r="532" spans="14:14">
      <c r="N532" s="307"/>
    </row>
    <row r="533" spans="14:14">
      <c r="N533" s="307"/>
    </row>
    <row r="534" spans="14:14">
      <c r="N534" s="307"/>
    </row>
    <row r="535" spans="14:14">
      <c r="N535" s="307"/>
    </row>
    <row r="536" spans="14:14">
      <c r="N536" s="307"/>
    </row>
    <row r="537" spans="14:14">
      <c r="N537" s="307"/>
    </row>
    <row r="538" spans="14:14">
      <c r="N538" s="307"/>
    </row>
    <row r="539" spans="14:14">
      <c r="N539" s="307"/>
    </row>
    <row r="540" spans="14:14">
      <c r="N540" s="307"/>
    </row>
    <row r="541" spans="14:14">
      <c r="N541" s="307"/>
    </row>
    <row r="542" spans="14:14">
      <c r="N542" s="307"/>
    </row>
    <row r="543" spans="14:14">
      <c r="N543" s="307"/>
    </row>
    <row r="544" spans="14:14">
      <c r="N544" s="307"/>
    </row>
    <row r="545" spans="14:14">
      <c r="N545" s="307"/>
    </row>
    <row r="546" spans="14:14">
      <c r="N546" s="307"/>
    </row>
    <row r="547" spans="14:14">
      <c r="N547" s="307"/>
    </row>
    <row r="548" spans="14:14">
      <c r="N548" s="307"/>
    </row>
    <row r="549" spans="14:14">
      <c r="N549" s="307"/>
    </row>
    <row r="550" spans="14:14">
      <c r="N550" s="307"/>
    </row>
    <row r="551" spans="14:14">
      <c r="N551" s="307"/>
    </row>
    <row r="552" spans="14:14">
      <c r="N552" s="307"/>
    </row>
    <row r="553" spans="14:14">
      <c r="N553" s="307"/>
    </row>
    <row r="554" spans="14:14">
      <c r="N554" s="307"/>
    </row>
    <row r="555" spans="14:14">
      <c r="N555" s="307"/>
    </row>
    <row r="556" spans="14:14">
      <c r="N556" s="307"/>
    </row>
    <row r="557" spans="14:14">
      <c r="N557" s="307"/>
    </row>
    <row r="558" spans="14:14">
      <c r="N558" s="307"/>
    </row>
    <row r="559" spans="14:14">
      <c r="N559" s="307"/>
    </row>
    <row r="560" spans="14:14">
      <c r="N560" s="307"/>
    </row>
    <row r="561" spans="14:14">
      <c r="N561" s="307"/>
    </row>
    <row r="562" spans="14:14">
      <c r="N562" s="307"/>
    </row>
    <row r="563" spans="14:14">
      <c r="N563" s="307"/>
    </row>
    <row r="564" spans="14:14">
      <c r="N564" s="307"/>
    </row>
    <row r="565" spans="14:14">
      <c r="N565" s="307"/>
    </row>
    <row r="566" spans="14:14">
      <c r="N566" s="307"/>
    </row>
    <row r="567" spans="14:14">
      <c r="N567" s="307"/>
    </row>
    <row r="568" spans="14:14">
      <c r="N568" s="307"/>
    </row>
    <row r="569" spans="14:14">
      <c r="N569" s="307"/>
    </row>
    <row r="570" spans="14:14">
      <c r="N570" s="307"/>
    </row>
    <row r="571" spans="14:14">
      <c r="N571" s="307"/>
    </row>
    <row r="572" spans="14:14">
      <c r="N572" s="307"/>
    </row>
    <row r="573" spans="14:14">
      <c r="N573" s="307"/>
    </row>
    <row r="574" spans="14:14">
      <c r="N574" s="307"/>
    </row>
    <row r="575" spans="14:14">
      <c r="N575" s="307"/>
    </row>
    <row r="576" spans="14:14">
      <c r="N576" s="307"/>
    </row>
    <row r="577" spans="14:14">
      <c r="N577" s="307"/>
    </row>
    <row r="578" spans="14:14">
      <c r="N578" s="307"/>
    </row>
    <row r="579" spans="14:14">
      <c r="N579" s="307"/>
    </row>
    <row r="580" spans="14:14">
      <c r="N580" s="307"/>
    </row>
    <row r="581" spans="14:14">
      <c r="N581" s="307"/>
    </row>
    <row r="582" spans="14:14">
      <c r="N582" s="307"/>
    </row>
    <row r="583" spans="14:14">
      <c r="N583" s="307"/>
    </row>
    <row r="584" spans="14:14">
      <c r="N584" s="307"/>
    </row>
    <row r="585" spans="14:14">
      <c r="N585" s="307"/>
    </row>
    <row r="586" spans="14:14">
      <c r="N586" s="307"/>
    </row>
    <row r="587" spans="14:14">
      <c r="N587" s="307"/>
    </row>
    <row r="588" spans="14:14">
      <c r="N588" s="307"/>
    </row>
    <row r="589" spans="14:14">
      <c r="N589" s="307"/>
    </row>
    <row r="590" spans="14:14">
      <c r="N590" s="307"/>
    </row>
    <row r="591" spans="14:14">
      <c r="N591" s="307"/>
    </row>
    <row r="592" spans="14:14">
      <c r="N592" s="307"/>
    </row>
    <row r="593" spans="14:14">
      <c r="N593" s="307"/>
    </row>
    <row r="594" spans="14:14">
      <c r="N594" s="307"/>
    </row>
    <row r="595" spans="14:14">
      <c r="N595" s="307"/>
    </row>
    <row r="596" spans="14:14">
      <c r="N596" s="307"/>
    </row>
    <row r="597" spans="14:14">
      <c r="N597" s="307"/>
    </row>
    <row r="598" spans="14:14">
      <c r="N598" s="307"/>
    </row>
    <row r="599" spans="14:14">
      <c r="N599" s="307"/>
    </row>
    <row r="600" spans="14:14">
      <c r="N600" s="307"/>
    </row>
    <row r="601" spans="14:14">
      <c r="N601" s="307"/>
    </row>
    <row r="602" spans="14:14">
      <c r="N602" s="307"/>
    </row>
    <row r="603" spans="14:14">
      <c r="N603" s="307"/>
    </row>
    <row r="604" spans="14:14">
      <c r="N604" s="307"/>
    </row>
    <row r="605" spans="14:14">
      <c r="N605" s="307"/>
    </row>
    <row r="606" spans="14:14">
      <c r="N606" s="307"/>
    </row>
    <row r="607" spans="14:14">
      <c r="N607" s="307"/>
    </row>
    <row r="608" spans="14:14">
      <c r="N608" s="307"/>
    </row>
    <row r="609" spans="14:14">
      <c r="N609" s="307"/>
    </row>
    <row r="610" spans="14:14">
      <c r="N610" s="307"/>
    </row>
    <row r="611" spans="14:14">
      <c r="N611" s="307"/>
    </row>
    <row r="612" spans="14:14">
      <c r="N612" s="307"/>
    </row>
    <row r="613" spans="14:14">
      <c r="N613" s="307"/>
    </row>
    <row r="614" spans="14:14">
      <c r="N614" s="307"/>
    </row>
    <row r="615" spans="14:14">
      <c r="N615" s="307"/>
    </row>
    <row r="616" spans="14:14">
      <c r="N616" s="307"/>
    </row>
    <row r="617" spans="14:14">
      <c r="N617" s="307"/>
    </row>
    <row r="618" spans="14:14">
      <c r="N618" s="307"/>
    </row>
    <row r="619" spans="14:14">
      <c r="N619" s="307"/>
    </row>
    <row r="620" spans="14:14">
      <c r="N620" s="307"/>
    </row>
    <row r="621" spans="14:14">
      <c r="N621" s="307"/>
    </row>
    <row r="622" spans="14:14">
      <c r="N622" s="307"/>
    </row>
    <row r="623" spans="14:14">
      <c r="N623" s="307"/>
    </row>
    <row r="624" spans="14:14">
      <c r="N624" s="307"/>
    </row>
    <row r="625" spans="14:14">
      <c r="N625" s="307"/>
    </row>
    <row r="626" spans="14:14">
      <c r="N626" s="307"/>
    </row>
    <row r="627" spans="14:14">
      <c r="N627" s="307"/>
    </row>
    <row r="628" spans="14:14">
      <c r="N628" s="307"/>
    </row>
    <row r="629" spans="14:14">
      <c r="N629" s="307"/>
    </row>
    <row r="630" spans="14:14">
      <c r="N630" s="307"/>
    </row>
    <row r="631" spans="14:14">
      <c r="N631" s="307"/>
    </row>
    <row r="632" spans="14:14">
      <c r="N632" s="307"/>
    </row>
    <row r="633" spans="14:14">
      <c r="N633" s="307"/>
    </row>
    <row r="634" spans="14:14">
      <c r="N634" s="307"/>
    </row>
    <row r="635" spans="14:14">
      <c r="N635" s="307"/>
    </row>
    <row r="636" spans="14:14">
      <c r="N636" s="307"/>
    </row>
    <row r="637" spans="14:14">
      <c r="N637" s="307"/>
    </row>
    <row r="638" spans="14:14">
      <c r="N638" s="307"/>
    </row>
    <row r="639" spans="14:14">
      <c r="N639" s="307"/>
    </row>
    <row r="640" spans="14:14">
      <c r="N640" s="307"/>
    </row>
    <row r="641" spans="14:14">
      <c r="N641" s="307"/>
    </row>
    <row r="642" spans="14:14">
      <c r="N642" s="307"/>
    </row>
    <row r="643" spans="14:14">
      <c r="N643" s="307"/>
    </row>
    <row r="644" spans="14:14">
      <c r="N644" s="307"/>
    </row>
    <row r="645" spans="14:14">
      <c r="N645" s="307"/>
    </row>
    <row r="646" spans="14:14">
      <c r="N646" s="307"/>
    </row>
    <row r="647" spans="14:14">
      <c r="N647" s="307"/>
    </row>
    <row r="648" spans="14:14">
      <c r="N648" s="307"/>
    </row>
    <row r="649" spans="14:14">
      <c r="N649" s="307"/>
    </row>
    <row r="650" spans="14:14">
      <c r="N650" s="307"/>
    </row>
    <row r="651" spans="14:14">
      <c r="N651" s="307"/>
    </row>
    <row r="652" spans="14:14">
      <c r="N652" s="307"/>
    </row>
    <row r="653" spans="14:14">
      <c r="N653" s="307"/>
    </row>
    <row r="654" spans="14:14">
      <c r="N654" s="307"/>
    </row>
    <row r="655" spans="14:14">
      <c r="N655" s="307"/>
    </row>
    <row r="656" spans="14:14">
      <c r="N656" s="307"/>
    </row>
    <row r="657" spans="14:14">
      <c r="N657" s="307"/>
    </row>
    <row r="658" spans="14:14">
      <c r="N658" s="307"/>
    </row>
    <row r="659" spans="14:14">
      <c r="N659" s="307"/>
    </row>
    <row r="660" spans="14:14">
      <c r="N660" s="307"/>
    </row>
    <row r="661" spans="14:14">
      <c r="N661" s="307"/>
    </row>
    <row r="662" spans="14:14">
      <c r="N662" s="307"/>
    </row>
    <row r="663" spans="14:14">
      <c r="N663" s="307"/>
    </row>
    <row r="664" spans="14:14">
      <c r="N664" s="307"/>
    </row>
    <row r="665" spans="14:14">
      <c r="N665" s="307"/>
    </row>
    <row r="666" spans="14:14">
      <c r="N666" s="307"/>
    </row>
    <row r="667" spans="14:14">
      <c r="N667" s="307"/>
    </row>
  </sheetData>
  <autoFilter ref="A2:M99" xr:uid="{00000000-0009-0000-0000-000015000000}"/>
  <mergeCells count="25">
    <mergeCell ref="F2:F3"/>
    <mergeCell ref="L100:L105"/>
    <mergeCell ref="M2:M3"/>
    <mergeCell ref="L94:M94"/>
    <mergeCell ref="L95:M95"/>
    <mergeCell ref="L96:M96"/>
    <mergeCell ref="L98:M98"/>
    <mergeCell ref="L99:M99"/>
    <mergeCell ref="L97:M97"/>
    <mergeCell ref="AG2:AG3"/>
    <mergeCell ref="A91:I91"/>
    <mergeCell ref="L91:M91"/>
    <mergeCell ref="L92:M92"/>
    <mergeCell ref="L93:M93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X3 AF3">
    <cfRule type="containsText" dxfId="4067" priority="132" operator="containsText" text="日">
      <formula>NOT(ISERROR(SEARCH("日",N3)))</formula>
    </cfRule>
    <cfRule type="containsText" dxfId="4066" priority="133" operator="containsText" text="六">
      <formula>NOT(ISERROR(SEARCH("六",N3)))</formula>
    </cfRule>
  </conditionalFormatting>
  <conditionalFormatting sqref="N91:X91 AF91">
    <cfRule type="containsText" dxfId="4065" priority="128" operator="containsText" text="日">
      <formula>NOT(ISERROR(SEARCH("日",N91)))</formula>
    </cfRule>
    <cfRule type="containsText" dxfId="4064" priority="129" operator="containsText" text="六">
      <formula>NOT(ISERROR(SEARCH("六",N91)))</formula>
    </cfRule>
  </conditionalFormatting>
  <conditionalFormatting sqref="N99:X99 AF99">
    <cfRule type="cellIs" dxfId="4063" priority="115" operator="greaterThan">
      <formula>0</formula>
    </cfRule>
  </conditionalFormatting>
  <conditionalFormatting sqref="G84:G90 G38:G78 G4:G36">
    <cfRule type="cellIs" dxfId="4062" priority="121" operator="equal">
      <formula>"重要不紧急"</formula>
    </cfRule>
    <cfRule type="cellIs" dxfId="4061" priority="122" operator="equal">
      <formula>"重要且紧急"</formula>
    </cfRule>
    <cfRule type="cellIs" dxfId="4060" priority="123" operator="equal">
      <formula>"紧急不重要"</formula>
    </cfRule>
  </conditionalFormatting>
  <conditionalFormatting sqref="L84:L90 L38:L78 L4:L36">
    <cfRule type="containsText" dxfId="4059" priority="124" operator="containsText" text="进行中">
      <formula>NOT(ISERROR(SEARCH("进行中",L4)))</formula>
    </cfRule>
    <cfRule type="containsText" dxfId="4058" priority="125" operator="containsText" text="延迟">
      <formula>NOT(ISERROR(SEARCH("延迟",L4)))</formula>
    </cfRule>
    <cfRule type="containsText" dxfId="4057" priority="126" operator="containsText" text="已完成">
      <formula>NOT(ISERROR(SEARCH("已完成",L4)))</formula>
    </cfRule>
    <cfRule type="containsText" dxfId="4056" priority="127" operator="containsText" text="已中止">
      <formula>NOT(ISERROR(SEARCH("已中止",L4)))</formula>
    </cfRule>
  </conditionalFormatting>
  <conditionalFormatting sqref="A4:X4 A31:A36 Y4:AG15 A42:A78 C32:X36 C31 G5:X15 E31 A84:AG90 B22:B36 C22:C25 A22:A25 A5:C21 B38:AG78 G26:X31 Y26:AG36 G16:AG25">
    <cfRule type="expression" dxfId="4055" priority="118">
      <formula>CELL("row")=ROW()</formula>
    </cfRule>
    <cfRule type="expression" dxfId="4054" priority="119">
      <formula>$A4&lt;&gt;""</formula>
    </cfRule>
  </conditionalFormatting>
  <conditionalFormatting sqref="N84:AF90 N38:AF78 N4:AF36">
    <cfRule type="cellIs" dxfId="4053" priority="120" operator="greaterThan">
      <formula>0</formula>
    </cfRule>
  </conditionalFormatting>
  <conditionalFormatting sqref="J92:K96 J98:K99">
    <cfRule type="expression" dxfId="4052" priority="113">
      <formula>CELL("row")=ROW()</formula>
    </cfRule>
    <cfRule type="expression" dxfId="4051" priority="114">
      <formula>$A92&lt;&gt;""</formula>
    </cfRule>
  </conditionalFormatting>
  <conditionalFormatting sqref="AF92:AF96 AF98 N98:X98 N92:X96">
    <cfRule type="cellIs" dxfId="4050" priority="130" operator="greaterThanOrEqual">
      <formula>8</formula>
    </cfRule>
    <cfRule type="cellIs" dxfId="4049" priority="131" operator="between">
      <formula>0.01</formula>
      <formula>7.99</formula>
    </cfRule>
  </conditionalFormatting>
  <conditionalFormatting sqref="N668:X1048576 O515:X667 P402:X514 Q390:X401 R320:X389 S216:X319 T194:X215 U147:X193 V135:X146 W123:X134 X111:X122 AF107:AF1048576">
    <cfRule type="cellIs" dxfId="4048" priority="134" operator="between">
      <formula>6</formula>
      <formula>24</formula>
    </cfRule>
    <cfRule type="cellIs" dxfId="4047" priority="135" operator="between">
      <formula>4</formula>
      <formula>6</formula>
    </cfRule>
    <cfRule type="cellIs" dxfId="4046" priority="136" operator="between">
      <formula>0.01</formula>
      <formula>3</formula>
    </cfRule>
  </conditionalFormatting>
  <conditionalFormatting sqref="N100:X105 AF100:AF105">
    <cfRule type="cellIs" dxfId="4045" priority="112" operator="greaterThan">
      <formula>0</formula>
    </cfRule>
  </conditionalFormatting>
  <conditionalFormatting sqref="Y3:AC3 AE3">
    <cfRule type="containsText" dxfId="4044" priority="107" operator="containsText" text="日">
      <formula>NOT(ISERROR(SEARCH("日",Y3)))</formula>
    </cfRule>
    <cfRule type="containsText" dxfId="4043" priority="108" operator="containsText" text="六">
      <formula>NOT(ISERROR(SEARCH("六",Y3)))</formula>
    </cfRule>
  </conditionalFormatting>
  <conditionalFormatting sqref="Y91:AC91 AE91">
    <cfRule type="containsText" dxfId="4042" priority="103" operator="containsText" text="日">
      <formula>NOT(ISERROR(SEARCH("日",Y91)))</formula>
    </cfRule>
    <cfRule type="containsText" dxfId="4041" priority="104" operator="containsText" text="六">
      <formula>NOT(ISERROR(SEARCH("六",Y91)))</formula>
    </cfRule>
  </conditionalFormatting>
  <conditionalFormatting sqref="Y99:AC99 AE99">
    <cfRule type="cellIs" dxfId="4040" priority="99" operator="greaterThan">
      <formula>0</formula>
    </cfRule>
  </conditionalFormatting>
  <conditionalFormatting sqref="Y92:AC96 AE92:AE96 AE98 Y98:AC98">
    <cfRule type="cellIs" dxfId="4039" priority="105" operator="greaterThanOrEqual">
      <formula>8</formula>
    </cfRule>
    <cfRule type="cellIs" dxfId="4038" priority="106" operator="between">
      <formula>0.01</formula>
      <formula>7.99</formula>
    </cfRule>
  </conditionalFormatting>
  <conditionalFormatting sqref="Y402:AC1048576 Z390:AC401 AA320:AC389 AB216:AC319 AC194:AC215 AE147:AE1048576">
    <cfRule type="cellIs" dxfId="4037" priority="109" operator="between">
      <formula>6</formula>
      <formula>24</formula>
    </cfRule>
    <cfRule type="cellIs" dxfId="4036" priority="110" operator="between">
      <formula>4</formula>
      <formula>6</formula>
    </cfRule>
    <cfRule type="cellIs" dxfId="4035" priority="111" operator="between">
      <formula>0.01</formula>
      <formula>3</formula>
    </cfRule>
  </conditionalFormatting>
  <conditionalFormatting sqref="Y100:AC105 AE100:AE105">
    <cfRule type="cellIs" dxfId="4034" priority="98" operator="greaterThan">
      <formula>0</formula>
    </cfRule>
  </conditionalFormatting>
  <conditionalFormatting sqref="AD3">
    <cfRule type="containsText" dxfId="4033" priority="93" operator="containsText" text="日">
      <formula>NOT(ISERROR(SEARCH("日",AD3)))</formula>
    </cfRule>
    <cfRule type="containsText" dxfId="4032" priority="94" operator="containsText" text="六">
      <formula>NOT(ISERROR(SEARCH("六",AD3)))</formula>
    </cfRule>
  </conditionalFormatting>
  <conditionalFormatting sqref="AD91">
    <cfRule type="containsText" dxfId="4031" priority="89" operator="containsText" text="日">
      <formula>NOT(ISERROR(SEARCH("日",AD91)))</formula>
    </cfRule>
    <cfRule type="containsText" dxfId="4030" priority="90" operator="containsText" text="六">
      <formula>NOT(ISERROR(SEARCH("六",AD91)))</formula>
    </cfRule>
  </conditionalFormatting>
  <conditionalFormatting sqref="AD99">
    <cfRule type="cellIs" dxfId="4029" priority="85" operator="greaterThan">
      <formula>0</formula>
    </cfRule>
  </conditionalFormatting>
  <conditionalFormatting sqref="AD92:AD96 AD98">
    <cfRule type="cellIs" dxfId="4028" priority="91" operator="greaterThanOrEqual">
      <formula>8</formula>
    </cfRule>
    <cfRule type="cellIs" dxfId="4027" priority="92" operator="between">
      <formula>0.01</formula>
      <formula>7.99</formula>
    </cfRule>
  </conditionalFormatting>
  <conditionalFormatting sqref="AD194:AD1048576">
    <cfRule type="cellIs" dxfId="4026" priority="95" operator="between">
      <formula>6</formula>
      <formula>24</formula>
    </cfRule>
    <cfRule type="cellIs" dxfId="4025" priority="96" operator="between">
      <formula>4</formula>
      <formula>6</formula>
    </cfRule>
    <cfRule type="cellIs" dxfId="4024" priority="97" operator="between">
      <formula>0.01</formula>
      <formula>3</formula>
    </cfRule>
  </conditionalFormatting>
  <conditionalFormatting sqref="AD100:AD105">
    <cfRule type="cellIs" dxfId="4023" priority="84" operator="greaterThan">
      <formula>0</formula>
    </cfRule>
  </conditionalFormatting>
  <conditionalFormatting sqref="F5">
    <cfRule type="expression" dxfId="4022" priority="82">
      <formula>CELL("row")=ROW()</formula>
    </cfRule>
    <cfRule type="expression" dxfId="4021" priority="83">
      <formula>$A5&lt;&gt;""</formula>
    </cfRule>
  </conditionalFormatting>
  <conditionalFormatting sqref="D5:E5">
    <cfRule type="expression" dxfId="4020" priority="80">
      <formula>CELL("row")=ROW()</formula>
    </cfRule>
    <cfRule type="expression" dxfId="4019" priority="81">
      <formula>$A5&lt;&gt;""</formula>
    </cfRule>
  </conditionalFormatting>
  <conditionalFormatting sqref="F6:F7 D10:F10">
    <cfRule type="expression" dxfId="4018" priority="78">
      <formula>CELL("row")=ROW()</formula>
    </cfRule>
    <cfRule type="expression" dxfId="4017" priority="79">
      <formula>$A6&lt;&gt;""</formula>
    </cfRule>
  </conditionalFormatting>
  <conditionalFormatting sqref="D6:E7">
    <cfRule type="expression" dxfId="4016" priority="76">
      <formula>CELL("row")=ROW()</formula>
    </cfRule>
    <cfRule type="expression" dxfId="4015" priority="77">
      <formula>$A6&lt;&gt;""</formula>
    </cfRule>
  </conditionalFormatting>
  <conditionalFormatting sqref="D8:F8 E9">
    <cfRule type="expression" dxfId="4014" priority="74">
      <formula>CELL("row")=ROW()</formula>
    </cfRule>
    <cfRule type="expression" dxfId="4013" priority="75">
      <formula>$A8&lt;&gt;""</formula>
    </cfRule>
  </conditionalFormatting>
  <conditionalFormatting sqref="F12 D13:F19 F20 C27:F27">
    <cfRule type="expression" dxfId="4012" priority="72">
      <formula>CELL("row")=ROW()</formula>
    </cfRule>
    <cfRule type="expression" dxfId="4011" priority="73">
      <formula>$A11&lt;&gt;""</formula>
    </cfRule>
  </conditionalFormatting>
  <conditionalFormatting sqref="D11:F11">
    <cfRule type="expression" dxfId="4010" priority="70">
      <formula>CELL("row")=ROW()</formula>
    </cfRule>
    <cfRule type="expression" dxfId="4009" priority="71">
      <formula>$A10&lt;&gt;""</formula>
    </cfRule>
  </conditionalFormatting>
  <conditionalFormatting sqref="D12:E12">
    <cfRule type="expression" dxfId="4008" priority="68">
      <formula>CELL("row")=ROW()</formula>
    </cfRule>
    <cfRule type="expression" dxfId="4007" priority="69">
      <formula>$A11&lt;&gt;""</formula>
    </cfRule>
  </conditionalFormatting>
  <conditionalFormatting sqref="D22:F24">
    <cfRule type="expression" dxfId="4006" priority="64">
      <formula>CELL("row")=ROW()</formula>
    </cfRule>
    <cfRule type="expression" dxfId="4005" priority="65">
      <formula>$A15&lt;&gt;""</formula>
    </cfRule>
  </conditionalFormatting>
  <conditionalFormatting sqref="A27:A30">
    <cfRule type="expression" dxfId="4004" priority="60">
      <formula>CELL("row")=ROW()</formula>
    </cfRule>
    <cfRule type="expression" dxfId="4003" priority="61">
      <formula>$A27&lt;&gt;""</formula>
    </cfRule>
  </conditionalFormatting>
  <conditionalFormatting sqref="C28:C30">
    <cfRule type="expression" dxfId="4002" priority="58">
      <formula>CELL("row")=ROW()</formula>
    </cfRule>
    <cfRule type="expression" dxfId="4001" priority="59">
      <formula>$A27&lt;&gt;""</formula>
    </cfRule>
  </conditionalFormatting>
  <conditionalFormatting sqref="F31 E30:F30 D30:D31">
    <cfRule type="expression" dxfId="4000" priority="62">
      <formula>CELL("row")=ROW()</formula>
    </cfRule>
    <cfRule type="expression" dxfId="3999" priority="63">
      <formula>$A10&lt;&gt;""</formula>
    </cfRule>
  </conditionalFormatting>
  <conditionalFormatting sqref="A26">
    <cfRule type="expression" dxfId="3998" priority="56">
      <formula>CELL("row")=ROW()</formula>
    </cfRule>
    <cfRule type="expression" dxfId="3997" priority="57">
      <formula>$A26&lt;&gt;""</formula>
    </cfRule>
  </conditionalFormatting>
  <conditionalFormatting sqref="A38:A41">
    <cfRule type="expression" dxfId="3996" priority="55">
      <formula>MOD(ROW(),2)=1</formula>
    </cfRule>
  </conditionalFormatting>
  <conditionalFormatting sqref="M84:M90 M38:M78 M4:M36">
    <cfRule type="dataBar" priority="23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{BA66472D-B6AF-4BB5-8AA6-C02B94CA65DB}</x14:id>
        </ext>
      </extLst>
    </cfRule>
    <cfRule type="dataBar" priority="23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{4F715CC5-60FE-4212-82C5-9DA2E08ED79B}</x14:id>
        </ext>
      </extLst>
    </cfRule>
  </conditionalFormatting>
  <conditionalFormatting sqref="J97:K97">
    <cfRule type="expression" dxfId="3995" priority="51">
      <formula>CELL("row")=ROW()</formula>
    </cfRule>
    <cfRule type="expression" dxfId="3994" priority="52">
      <formula>$A97&lt;&gt;""</formula>
    </cfRule>
  </conditionalFormatting>
  <conditionalFormatting sqref="AF97 N97:X97">
    <cfRule type="cellIs" dxfId="3993" priority="53" operator="greaterThanOrEqual">
      <formula>8</formula>
    </cfRule>
    <cfRule type="cellIs" dxfId="3992" priority="54" operator="between">
      <formula>0.01</formula>
      <formula>7.99</formula>
    </cfRule>
  </conditionalFormatting>
  <conditionalFormatting sqref="AE97 Y97:AC97">
    <cfRule type="cellIs" dxfId="3991" priority="49" operator="greaterThanOrEqual">
      <formula>8</formula>
    </cfRule>
    <cfRule type="cellIs" dxfId="3990" priority="50" operator="between">
      <formula>0.01</formula>
      <formula>7.99</formula>
    </cfRule>
  </conditionalFormatting>
  <conditionalFormatting sqref="AD97">
    <cfRule type="cellIs" dxfId="3989" priority="47" operator="greaterThanOrEqual">
      <formula>8</formula>
    </cfRule>
    <cfRule type="cellIs" dxfId="3988" priority="48" operator="between">
      <formula>0.01</formula>
      <formula>7.99</formula>
    </cfRule>
  </conditionalFormatting>
  <conditionalFormatting sqref="G79 G81:G83">
    <cfRule type="cellIs" dxfId="3987" priority="38" operator="equal">
      <formula>"重要不紧急"</formula>
    </cfRule>
    <cfRule type="cellIs" dxfId="3986" priority="39" operator="equal">
      <formula>"重要且紧急"</formula>
    </cfRule>
    <cfRule type="cellIs" dxfId="3985" priority="40" operator="equal">
      <formula>"紧急不重要"</formula>
    </cfRule>
  </conditionalFormatting>
  <conditionalFormatting sqref="L79 L81:L83">
    <cfRule type="containsText" dxfId="3984" priority="41" operator="containsText" text="进行中">
      <formula>NOT(ISERROR(SEARCH("进行中",L79)))</formula>
    </cfRule>
    <cfRule type="containsText" dxfId="3983" priority="42" operator="containsText" text="延迟">
      <formula>NOT(ISERROR(SEARCH("延迟",L79)))</formula>
    </cfRule>
    <cfRule type="containsText" dxfId="3982" priority="43" operator="containsText" text="已完成">
      <formula>NOT(ISERROR(SEARCH("已完成",L79)))</formula>
    </cfRule>
    <cfRule type="containsText" dxfId="3981" priority="44" operator="containsText" text="已中止">
      <formula>NOT(ISERROR(SEARCH("已中止",L79)))</formula>
    </cfRule>
  </conditionalFormatting>
  <conditionalFormatting sqref="A79:AG79 A81:AG83">
    <cfRule type="expression" dxfId="3980" priority="35">
      <formula>CELL("row")=ROW()</formula>
    </cfRule>
    <cfRule type="expression" dxfId="3979" priority="36">
      <formula>$A79&lt;&gt;""</formula>
    </cfRule>
  </conditionalFormatting>
  <conditionalFormatting sqref="N79:AF79 N81:AF83">
    <cfRule type="cellIs" dxfId="3978" priority="37" operator="greaterThan">
      <formula>0</formula>
    </cfRule>
  </conditionalFormatting>
  <conditionalFormatting sqref="M81:M83 M79">
    <cfRule type="dataBar" priority="4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{83036A82-29DE-4478-9FE2-32BCCFCFB233}</x14:id>
        </ext>
      </extLst>
    </cfRule>
    <cfRule type="dataBar" priority="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{734D07B6-1B51-4555-B9AA-2D392465B14F}</x14:id>
        </ext>
      </extLst>
    </cfRule>
  </conditionalFormatting>
  <conditionalFormatting sqref="G37">
    <cfRule type="cellIs" dxfId="3977" priority="26" operator="equal">
      <formula>"重要不紧急"</formula>
    </cfRule>
    <cfRule type="cellIs" dxfId="3976" priority="27" operator="equal">
      <formula>"重要且紧急"</formula>
    </cfRule>
    <cfRule type="cellIs" dxfId="3975" priority="28" operator="equal">
      <formula>"紧急不重要"</formula>
    </cfRule>
  </conditionalFormatting>
  <conditionalFormatting sqref="L37">
    <cfRule type="containsText" dxfId="3974" priority="29" operator="containsText" text="进行中">
      <formula>NOT(ISERROR(SEARCH("进行中",L37)))</formula>
    </cfRule>
    <cfRule type="containsText" dxfId="3973" priority="30" operator="containsText" text="延迟">
      <formula>NOT(ISERROR(SEARCH("延迟",L37)))</formula>
    </cfRule>
    <cfRule type="containsText" dxfId="3972" priority="31" operator="containsText" text="已完成">
      <formula>NOT(ISERROR(SEARCH("已完成",L37)))</formula>
    </cfRule>
    <cfRule type="containsText" dxfId="3971" priority="32" operator="containsText" text="已中止">
      <formula>NOT(ISERROR(SEARCH("已中止",L37)))</formula>
    </cfRule>
  </conditionalFormatting>
  <conditionalFormatting sqref="B37 G37:AG37">
    <cfRule type="expression" dxfId="3970" priority="23">
      <formula>CELL("row")=ROW()</formula>
    </cfRule>
    <cfRule type="expression" dxfId="3969" priority="24">
      <formula>$A37&lt;&gt;""</formula>
    </cfRule>
  </conditionalFormatting>
  <conditionalFormatting sqref="N37:AF37">
    <cfRule type="cellIs" dxfId="3968" priority="25" operator="greaterThan">
      <formula>0</formula>
    </cfRule>
  </conditionalFormatting>
  <conditionalFormatting sqref="A37">
    <cfRule type="expression" dxfId="3967" priority="19">
      <formula>CELL("row")=ROW()</formula>
    </cfRule>
    <cfRule type="expression" dxfId="3966" priority="20">
      <formula>$A37&lt;&gt;""</formula>
    </cfRule>
  </conditionalFormatting>
  <conditionalFormatting sqref="C37">
    <cfRule type="expression" dxfId="3965" priority="17">
      <formula>CELL("row")=ROW()</formula>
    </cfRule>
    <cfRule type="expression" dxfId="3964" priority="18">
      <formula>$A32&lt;&gt;""</formula>
    </cfRule>
  </conditionalFormatting>
  <conditionalFormatting sqref="D37:F37">
    <cfRule type="expression" dxfId="3963" priority="21">
      <formula>CELL("row")=ROW()</formula>
    </cfRule>
    <cfRule type="expression" dxfId="3962" priority="22">
      <formula>$A13&lt;&gt;""</formula>
    </cfRule>
  </conditionalFormatting>
  <conditionalFormatting sqref="M37">
    <cfRule type="dataBar" priority="3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{B43650CE-B2AB-4E04-9F30-B3D738E9E994}</x14:id>
        </ext>
      </extLst>
    </cfRule>
    <cfRule type="dataBar" priority="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{CFA7EA27-423D-4620-B615-A3268E5864FE}</x14:id>
        </ext>
      </extLst>
    </cfRule>
  </conditionalFormatting>
  <conditionalFormatting sqref="G80">
    <cfRule type="cellIs" dxfId="3961" priority="8" operator="equal">
      <formula>"重要不紧急"</formula>
    </cfRule>
    <cfRule type="cellIs" dxfId="3960" priority="9" operator="equal">
      <formula>"重要且紧急"</formula>
    </cfRule>
    <cfRule type="cellIs" dxfId="3959" priority="10" operator="equal">
      <formula>"紧急不重要"</formula>
    </cfRule>
  </conditionalFormatting>
  <conditionalFormatting sqref="L80">
    <cfRule type="containsText" dxfId="3958" priority="11" operator="containsText" text="进行中">
      <formula>NOT(ISERROR(SEARCH("进行中",L80)))</formula>
    </cfRule>
    <cfRule type="containsText" dxfId="3957" priority="12" operator="containsText" text="延迟">
      <formula>NOT(ISERROR(SEARCH("延迟",L80)))</formula>
    </cfRule>
    <cfRule type="containsText" dxfId="3956" priority="13" operator="containsText" text="已完成">
      <formula>NOT(ISERROR(SEARCH("已完成",L80)))</formula>
    </cfRule>
    <cfRule type="containsText" dxfId="3955" priority="14" operator="containsText" text="已中止">
      <formula>NOT(ISERROR(SEARCH("已中止",L80)))</formula>
    </cfRule>
  </conditionalFormatting>
  <conditionalFormatting sqref="A80:AG80">
    <cfRule type="expression" dxfId="3954" priority="5">
      <formula>CELL("row")=ROW()</formula>
    </cfRule>
    <cfRule type="expression" dxfId="3953" priority="6">
      <formula>$A80&lt;&gt;""</formula>
    </cfRule>
  </conditionalFormatting>
  <conditionalFormatting sqref="N80:AF80">
    <cfRule type="cellIs" dxfId="3952" priority="7" operator="greaterThan">
      <formula>0</formula>
    </cfRule>
  </conditionalFormatting>
  <conditionalFormatting sqref="M80">
    <cfRule type="dataBar" priority="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{11B7DB2C-BC2A-47F4-BE9E-C310D4C50A4F}</x14:id>
        </ext>
      </extLst>
    </cfRule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{3B012ABB-636D-4BD9-B2AE-037C940FED20}</x14:id>
        </ext>
      </extLst>
    </cfRule>
  </conditionalFormatting>
  <conditionalFormatting sqref="D27:F28">
    <cfRule type="expression" dxfId="3951" priority="2341">
      <formula>CELL("row")=ROW()</formula>
    </cfRule>
    <cfRule type="expression" dxfId="3950" priority="2342">
      <formula>$A5&lt;&gt;""</formula>
    </cfRule>
  </conditionalFormatting>
  <conditionalFormatting sqref="D21:F21">
    <cfRule type="expression" dxfId="3949" priority="2345">
      <formula>CELL("row")=ROW()</formula>
    </cfRule>
    <cfRule type="expression" dxfId="3948" priority="2346">
      <formula>$A18&lt;&gt;""</formula>
    </cfRule>
  </conditionalFormatting>
  <conditionalFormatting sqref="D20:E20">
    <cfRule type="expression" dxfId="3947" priority="2349">
      <formula>CELL("row")=ROW()</formula>
    </cfRule>
    <cfRule type="expression" dxfId="3946" priority="2350">
      <formula>$A18&lt;&gt;""</formula>
    </cfRule>
  </conditionalFormatting>
  <conditionalFormatting sqref="D29:F29">
    <cfRule type="expression" dxfId="3945" priority="2351">
      <formula>CELL("row")=ROW()</formula>
    </cfRule>
    <cfRule type="expression" dxfId="3944" priority="2352">
      <formula>$A8&lt;&gt;""</formula>
    </cfRule>
  </conditionalFormatting>
  <conditionalFormatting sqref="D9">
    <cfRule type="expression" dxfId="3943" priority="3">
      <formula>CELL("row")=ROW()</formula>
    </cfRule>
    <cfRule type="expression" dxfId="3942" priority="4">
      <formula>$A9&lt;&gt;""</formula>
    </cfRule>
  </conditionalFormatting>
  <conditionalFormatting sqref="F9">
    <cfRule type="expression" dxfId="3941" priority="1">
      <formula>CELL("row")=ROW()</formula>
    </cfRule>
    <cfRule type="expression" dxfId="3940" priority="2">
      <formula>$A9&lt;&gt;""</formula>
    </cfRule>
  </conditionalFormatting>
  <conditionalFormatting sqref="D25:F25">
    <cfRule type="expression" dxfId="3939" priority="2355">
      <formula>CELL("row")=ROW()</formula>
    </cfRule>
    <cfRule type="expression" dxfId="3938" priority="2356">
      <formula>$A17&lt;&gt;""</formula>
    </cfRule>
  </conditionalFormatting>
  <conditionalFormatting sqref="C26:F26">
    <cfRule type="expression" dxfId="3937" priority="2367">
      <formula>CELL("row")=ROW()</formula>
    </cfRule>
    <cfRule type="expression" dxfId="3936" priority="2368">
      <formula>$A22&lt;&gt;""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66472D-B6AF-4BB5-8AA6-C02B94CA65D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F715CC5-60FE-4212-82C5-9DA2E08ED7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M84:M90 M38:M78 M4:M36</xm:sqref>
        </x14:conditionalFormatting>
        <x14:conditionalFormatting xmlns:xm="http://schemas.microsoft.com/office/excel/2006/main">
          <x14:cfRule type="dataBar" id="{83036A82-29DE-4478-9FE2-32BCCFCFB2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34D07B6-1B51-4555-B9AA-2D392465B1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M81:M83 M79</xm:sqref>
        </x14:conditionalFormatting>
        <x14:conditionalFormatting xmlns:xm="http://schemas.microsoft.com/office/excel/2006/main">
          <x14:cfRule type="dataBar" id="{B43650CE-B2AB-4E04-9F30-B3D738E9E9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FA7EA27-423D-4620-B615-A3268E5864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11B7DB2C-BC2A-47F4-BE9E-C310D4C50A4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B012ABB-636D-4BD9-B2AE-037C940FED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500-000000000000}">
          <x14:formula1>
            <xm:f>Data!$H$2:$H$6</xm:f>
          </x14:formula1>
          <xm:sqref>G4:G90</xm:sqref>
        </x14:dataValidation>
        <x14:dataValidation type="list" allowBlank="1" showInputMessage="1" showErrorMessage="1" xr:uid="{00000000-0002-0000-1500-000001000000}">
          <x14:formula1>
            <xm:f>Data!$I$2:$I$7</xm:f>
          </x14:formula1>
          <xm:sqref>L4:L90</xm:sqref>
        </x14:dataValidation>
        <x14:dataValidation type="list" allowBlank="1" showInputMessage="1" showErrorMessage="1" xr:uid="{00000000-0002-0000-1500-000002000000}">
          <x14:formula1>
            <xm:f>Data!$J$2:$J$11</xm:f>
          </x14:formula1>
          <xm:sqref>F4:F90</xm:sqref>
        </x14:dataValidation>
        <x14:dataValidation type="list" allowBlank="1" showInputMessage="1" showErrorMessage="1" xr:uid="{00000000-0002-0000-1500-000003000000}">
          <x14:formula1>
            <xm:f>Data!$A$2:$A$25</xm:f>
          </x14:formula1>
          <xm:sqref>D4:D90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660"/>
  <sheetViews>
    <sheetView zoomScale="115" zoomScaleNormal="115" workbookViewId="0">
      <pane xSplit="6" ySplit="3" topLeftCell="J10" activePane="bottomRight" state="frozen"/>
      <selection pane="topRight" activeCell="G1" sqref="G1"/>
      <selection pane="bottomLeft" activeCell="A4" sqref="A4"/>
      <selection pane="bottomRight" activeCell="A35" sqref="A35:A42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60.125" bestFit="1" customWidth="1"/>
    <col min="6" max="6" width="8.5" style="285" customWidth="1"/>
    <col min="7" max="7" width="10" customWidth="1"/>
    <col min="8" max="8" width="10.625" customWidth="1"/>
    <col min="9" max="9" width="13" bestFit="1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14" width="4.5" style="296" bestFit="1" customWidth="1"/>
    <col min="15" max="15" width="3.75" style="296" bestFit="1" customWidth="1"/>
    <col min="16" max="18" width="3.375" style="296" bestFit="1" customWidth="1"/>
    <col min="19" max="19" width="3.375" style="296" hidden="1" customWidth="1"/>
    <col min="20" max="20" width="3.5" style="296" hidden="1" customWidth="1"/>
    <col min="21" max="25" width="3.5" style="296" bestFit="1" customWidth="1"/>
    <col min="26" max="27" width="3.5" style="296" hidden="1" customWidth="1"/>
    <col min="28" max="32" width="3.5" style="296" bestFit="1" customWidth="1"/>
    <col min="33" max="34" width="3.5" style="296" hidden="1" customWidth="1"/>
    <col min="35" max="39" width="3.5" style="296" bestFit="1" customWidth="1"/>
    <col min="40" max="40" width="37.75" style="294" customWidth="1"/>
    <col min="41" max="47" width="15.625" customWidth="1"/>
    <col min="48" max="49" width="19.875" customWidth="1"/>
    <col min="50" max="50" width="6.75" customWidth="1"/>
    <col min="51" max="51" width="8.25" customWidth="1"/>
    <col min="52" max="53" width="10.875" customWidth="1"/>
    <col min="54" max="54" width="5.25" customWidth="1"/>
  </cols>
  <sheetData>
    <row r="1" spans="1:50" s="1" customFormat="1">
      <c r="A1" s="6" t="s">
        <v>186</v>
      </c>
      <c r="B1" s="7" t="s">
        <v>1344</v>
      </c>
      <c r="C1" s="8"/>
      <c r="D1" s="7"/>
      <c r="F1" s="279"/>
      <c r="G1" s="6" t="s">
        <v>69</v>
      </c>
      <c r="H1" s="10">
        <f>VLOOKUP(B1,与!A4:C10001,2,FALSE)</f>
        <v>43073</v>
      </c>
      <c r="I1" s="10">
        <f>VLOOKUP(B1,与!A4:C10001,3,FALSE)</f>
        <v>43098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/>
      <c r="AN1" s="288"/>
    </row>
    <row r="2" spans="1:50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4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4</v>
      </c>
      <c r="O2" s="289">
        <f>DAY($H$1+(COLUMN(O2)-COLUMN($N$2)))</f>
        <v>5</v>
      </c>
      <c r="P2" s="289">
        <f t="shared" ref="P2:AM2" si="0">DAY($H$1+(COLUMN(P2)-COLUMN($N$2)))</f>
        <v>6</v>
      </c>
      <c r="Q2" s="289">
        <f t="shared" si="0"/>
        <v>7</v>
      </c>
      <c r="R2" s="289">
        <f t="shared" si="0"/>
        <v>8</v>
      </c>
      <c r="S2" s="289">
        <f t="shared" si="0"/>
        <v>9</v>
      </c>
      <c r="T2" s="289">
        <f t="shared" si="0"/>
        <v>10</v>
      </c>
      <c r="U2" s="289">
        <f t="shared" si="0"/>
        <v>11</v>
      </c>
      <c r="V2" s="289">
        <f t="shared" si="0"/>
        <v>12</v>
      </c>
      <c r="W2" s="289">
        <f t="shared" si="0"/>
        <v>13</v>
      </c>
      <c r="X2" s="289">
        <f t="shared" si="0"/>
        <v>14</v>
      </c>
      <c r="Y2" s="289">
        <f t="shared" si="0"/>
        <v>15</v>
      </c>
      <c r="Z2" s="289">
        <f t="shared" si="0"/>
        <v>16</v>
      </c>
      <c r="AA2" s="289">
        <f t="shared" si="0"/>
        <v>17</v>
      </c>
      <c r="AB2" s="289">
        <f t="shared" si="0"/>
        <v>18</v>
      </c>
      <c r="AC2" s="289">
        <f t="shared" si="0"/>
        <v>19</v>
      </c>
      <c r="AD2" s="289">
        <f t="shared" si="0"/>
        <v>20</v>
      </c>
      <c r="AE2" s="289">
        <f t="shared" si="0"/>
        <v>21</v>
      </c>
      <c r="AF2" s="289">
        <f t="shared" si="0"/>
        <v>22</v>
      </c>
      <c r="AG2" s="289">
        <f t="shared" si="0"/>
        <v>23</v>
      </c>
      <c r="AH2" s="289">
        <f t="shared" si="0"/>
        <v>24</v>
      </c>
      <c r="AI2" s="289">
        <f t="shared" si="0"/>
        <v>25</v>
      </c>
      <c r="AJ2" s="289">
        <f t="shared" si="0"/>
        <v>26</v>
      </c>
      <c r="AK2" s="289">
        <f t="shared" si="0"/>
        <v>27</v>
      </c>
      <c r="AL2" s="289">
        <f t="shared" si="0"/>
        <v>28</v>
      </c>
      <c r="AM2" s="289">
        <f t="shared" si="0"/>
        <v>29</v>
      </c>
      <c r="AN2" s="536" t="s">
        <v>6</v>
      </c>
      <c r="AO2"/>
      <c r="AP2"/>
      <c r="AQ2"/>
      <c r="AR2"/>
      <c r="AS2"/>
      <c r="AT2"/>
      <c r="AU2"/>
      <c r="AV2"/>
      <c r="AW2"/>
      <c r="AX2"/>
    </row>
    <row r="3" spans="1:50" s="2" customFormat="1">
      <c r="A3" s="551"/>
      <c r="B3" s="553"/>
      <c r="C3" s="553"/>
      <c r="D3" s="551"/>
      <c r="E3" s="553"/>
      <c r="F3" s="555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一</v>
      </c>
      <c r="O3" s="290" t="str">
        <f>MID("一二三四五六日",WEEKDAY($H$1+(COLUMN(O2)-COLUMN($N$2)),2),1)</f>
        <v>二</v>
      </c>
      <c r="P3" s="290" t="str">
        <f t="shared" ref="P3:AM3" si="1">MID("一二三四五六日",WEEKDAY($H$1+(COLUMN(P2)-COLUMN($N$2)),2),1)</f>
        <v>三</v>
      </c>
      <c r="Q3" s="290" t="str">
        <f t="shared" si="1"/>
        <v>四</v>
      </c>
      <c r="R3" s="290" t="str">
        <f t="shared" si="1"/>
        <v>五</v>
      </c>
      <c r="S3" s="290" t="str">
        <f t="shared" si="1"/>
        <v>六</v>
      </c>
      <c r="T3" s="290" t="str">
        <f t="shared" si="1"/>
        <v>日</v>
      </c>
      <c r="U3" s="290" t="str">
        <f t="shared" si="1"/>
        <v>一</v>
      </c>
      <c r="V3" s="290" t="str">
        <f t="shared" si="1"/>
        <v>二</v>
      </c>
      <c r="W3" s="290" t="str">
        <f t="shared" si="1"/>
        <v>三</v>
      </c>
      <c r="X3" s="290" t="str">
        <f t="shared" si="1"/>
        <v>四</v>
      </c>
      <c r="Y3" s="290" t="str">
        <f t="shared" si="1"/>
        <v>五</v>
      </c>
      <c r="Z3" s="290" t="str">
        <f t="shared" si="1"/>
        <v>六</v>
      </c>
      <c r="AA3" s="290" t="str">
        <f t="shared" si="1"/>
        <v>日</v>
      </c>
      <c r="AB3" s="290" t="str">
        <f t="shared" si="1"/>
        <v>一</v>
      </c>
      <c r="AC3" s="290" t="str">
        <f t="shared" si="1"/>
        <v>二</v>
      </c>
      <c r="AD3" s="290" t="str">
        <f t="shared" si="1"/>
        <v>三</v>
      </c>
      <c r="AE3" s="290" t="str">
        <f t="shared" si="1"/>
        <v>四</v>
      </c>
      <c r="AF3" s="290" t="str">
        <f t="shared" ref="AF3:AL3" si="2">MID("一二三四五六日",WEEKDAY($H$1+(COLUMN(AF2)-COLUMN($N$2)),2),1)</f>
        <v>五</v>
      </c>
      <c r="AG3" s="290" t="str">
        <f t="shared" si="2"/>
        <v>六</v>
      </c>
      <c r="AH3" s="290" t="str">
        <f t="shared" si="2"/>
        <v>日</v>
      </c>
      <c r="AI3" s="290" t="str">
        <f t="shared" si="2"/>
        <v>一</v>
      </c>
      <c r="AJ3" s="290" t="str">
        <f t="shared" si="2"/>
        <v>二</v>
      </c>
      <c r="AK3" s="290" t="str">
        <f t="shared" si="2"/>
        <v>三</v>
      </c>
      <c r="AL3" s="290" t="str">
        <f t="shared" si="2"/>
        <v>四</v>
      </c>
      <c r="AM3" s="290" t="str">
        <f t="shared" si="1"/>
        <v>五</v>
      </c>
      <c r="AN3" s="536"/>
      <c r="AO3"/>
      <c r="AP3"/>
      <c r="AQ3"/>
      <c r="AR3"/>
      <c r="AS3"/>
      <c r="AT3"/>
      <c r="AU3"/>
      <c r="AV3"/>
      <c r="AW3"/>
      <c r="AX3"/>
    </row>
    <row r="4" spans="1:50">
      <c r="A4" s="11"/>
      <c r="B4" s="12" t="str">
        <f>IF(A4="","",IFERROR(VLOOKUP(A4,Story!C:D,2,FALSE),""))</f>
        <v/>
      </c>
      <c r="C4" s="13"/>
      <c r="D4" s="11"/>
      <c r="E4" s="12"/>
      <c r="F4" s="280"/>
      <c r="G4" s="11"/>
      <c r="H4" s="14" t="str">
        <f>IF(E4="","",$H$1)</f>
        <v/>
      </c>
      <c r="I4" s="14" t="str">
        <f t="shared" ref="I4:I82" si="3">IF(E4="","",IF(H4+J4/8&gt;$I$1,$I$1,H4+J4/8))</f>
        <v/>
      </c>
      <c r="J4" s="297"/>
      <c r="K4" s="297">
        <f>SUM(N4:AM4)</f>
        <v>0</v>
      </c>
      <c r="L4" s="11" t="s">
        <v>18</v>
      </c>
      <c r="M4" s="16">
        <f t="shared" ref="M4:M74" si="4">IF(L4="未开始",0,IF(L4="已完成",1, 0.1))</f>
        <v>0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  <c r="AE4" s="291"/>
      <c r="AF4" s="291"/>
      <c r="AG4" s="291"/>
      <c r="AH4" s="291"/>
      <c r="AI4" s="291"/>
      <c r="AJ4" s="291"/>
      <c r="AK4" s="291"/>
      <c r="AL4" s="291"/>
      <c r="AM4" s="291"/>
      <c r="AN4" s="292"/>
    </row>
    <row r="5" spans="1:50" s="3" customFormat="1" ht="28.5">
      <c r="A5" s="11"/>
      <c r="B5" s="12" t="str">
        <f>IF(A5="","",IFERROR(VLOOKUP(A5,Story!C:D,2,FALSE),""))</f>
        <v/>
      </c>
      <c r="C5" s="13"/>
      <c r="D5" s="242" t="s">
        <v>196</v>
      </c>
      <c r="E5" s="243" t="s">
        <v>1154</v>
      </c>
      <c r="F5" s="281" t="s">
        <v>77</v>
      </c>
      <c r="G5" s="11"/>
      <c r="H5" s="14">
        <f t="shared" ref="H5:I83" si="5">IF(E5="","",$H$1)</f>
        <v>43073</v>
      </c>
      <c r="I5" s="14">
        <f t="shared" si="3"/>
        <v>43073</v>
      </c>
      <c r="J5" s="297"/>
      <c r="K5" s="297">
        <f t="shared" ref="K5:K83" si="6">SUM(N5:AM5)</f>
        <v>1</v>
      </c>
      <c r="L5" s="11" t="s">
        <v>9</v>
      </c>
      <c r="M5" s="16">
        <f t="shared" si="4"/>
        <v>1</v>
      </c>
      <c r="N5" s="291">
        <v>1</v>
      </c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1"/>
      <c r="AM5" s="291"/>
      <c r="AN5" s="292"/>
    </row>
    <row r="6" spans="1:50" s="3" customFormat="1" ht="88.5" customHeight="1">
      <c r="A6" s="11"/>
      <c r="B6" s="12" t="str">
        <f>IF(A6="","",IFERROR(VLOOKUP(A6,Story!C:D,2,FALSE),""))</f>
        <v/>
      </c>
      <c r="C6" s="13"/>
      <c r="D6" s="242" t="s">
        <v>196</v>
      </c>
      <c r="E6" s="160" t="s">
        <v>1214</v>
      </c>
      <c r="F6" s="282" t="s">
        <v>1181</v>
      </c>
      <c r="G6" s="11"/>
      <c r="H6" s="14">
        <v>43080</v>
      </c>
      <c r="I6" s="14">
        <v>43083</v>
      </c>
      <c r="J6" s="297">
        <v>40</v>
      </c>
      <c r="K6" s="297">
        <v>32</v>
      </c>
      <c r="L6" s="11" t="s">
        <v>9</v>
      </c>
      <c r="M6" s="16">
        <f t="shared" si="4"/>
        <v>1</v>
      </c>
      <c r="N6" s="291"/>
      <c r="O6" s="291"/>
      <c r="P6" s="291"/>
      <c r="Q6" s="291"/>
      <c r="R6" s="291"/>
      <c r="S6" s="291"/>
      <c r="T6" s="291"/>
      <c r="U6" s="291">
        <v>8</v>
      </c>
      <c r="V6" s="291">
        <v>8</v>
      </c>
      <c r="W6" s="291">
        <v>8</v>
      </c>
      <c r="X6" s="291">
        <v>8</v>
      </c>
      <c r="Y6" s="291"/>
      <c r="Z6" s="291"/>
      <c r="AA6" s="291"/>
      <c r="AB6" s="291"/>
      <c r="AC6" s="291"/>
      <c r="AD6" s="291"/>
      <c r="AE6" s="291"/>
      <c r="AF6" s="291"/>
      <c r="AG6" s="291"/>
      <c r="AH6" s="291"/>
      <c r="AI6" s="291"/>
      <c r="AJ6" s="291"/>
      <c r="AK6" s="291"/>
      <c r="AL6" s="291"/>
      <c r="AM6" s="291"/>
      <c r="AN6" s="292"/>
    </row>
    <row r="7" spans="1:50" s="3" customFormat="1" ht="28.5">
      <c r="A7" s="11"/>
      <c r="B7" s="12" t="str">
        <f>IF(A7="","",IFERROR(VLOOKUP(A7,Story!C:D,2,FALSE),""))</f>
        <v/>
      </c>
      <c r="C7" s="13"/>
      <c r="D7" s="242" t="s">
        <v>196</v>
      </c>
      <c r="E7" s="243" t="s">
        <v>1159</v>
      </c>
      <c r="F7" s="282" t="s">
        <v>77</v>
      </c>
      <c r="G7" s="11"/>
      <c r="H7" s="14">
        <f t="shared" si="5"/>
        <v>43073</v>
      </c>
      <c r="I7" s="14">
        <f t="shared" si="3"/>
        <v>43073</v>
      </c>
      <c r="J7" s="297"/>
      <c r="K7" s="297">
        <f t="shared" si="6"/>
        <v>0</v>
      </c>
      <c r="L7" s="11" t="s">
        <v>18</v>
      </c>
      <c r="M7" s="16">
        <f t="shared" si="4"/>
        <v>0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1"/>
      <c r="AI7" s="291"/>
      <c r="AJ7" s="291"/>
      <c r="AK7" s="291"/>
      <c r="AL7" s="291"/>
      <c r="AM7" s="291"/>
      <c r="AN7" s="292"/>
    </row>
    <row r="8" spans="1:50" s="3" customFormat="1">
      <c r="A8" s="11"/>
      <c r="B8" s="12" t="str">
        <f>IF(A8="","",IFERROR(VLOOKUP(A8,Story!C:D,2,FALSE),""))</f>
        <v/>
      </c>
      <c r="C8" s="13"/>
      <c r="D8" s="11" t="s">
        <v>223</v>
      </c>
      <c r="E8" s="56" t="s">
        <v>1360</v>
      </c>
      <c r="F8" s="280" t="s">
        <v>30</v>
      </c>
      <c r="G8" s="11"/>
      <c r="H8" s="14">
        <f t="shared" si="5"/>
        <v>43073</v>
      </c>
      <c r="I8" s="14">
        <f t="shared" si="3"/>
        <v>43073</v>
      </c>
      <c r="J8" s="297"/>
      <c r="K8" s="297">
        <f t="shared" si="6"/>
        <v>0</v>
      </c>
      <c r="L8" s="11" t="s">
        <v>18</v>
      </c>
      <c r="M8" s="16">
        <f t="shared" si="4"/>
        <v>0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91"/>
      <c r="AL8" s="291"/>
      <c r="AM8" s="291"/>
      <c r="AN8" s="292"/>
    </row>
    <row r="9" spans="1:50" s="3" customFormat="1">
      <c r="A9" s="11"/>
      <c r="B9" s="12"/>
      <c r="C9" s="13"/>
      <c r="D9" s="11" t="s">
        <v>196</v>
      </c>
      <c r="E9" s="56" t="s">
        <v>1400</v>
      </c>
      <c r="F9" s="280" t="s">
        <v>1181</v>
      </c>
      <c r="G9" s="11"/>
      <c r="H9" s="14">
        <v>43076</v>
      </c>
      <c r="I9" s="14">
        <v>43077</v>
      </c>
      <c r="J9" s="297">
        <v>16</v>
      </c>
      <c r="K9" s="297">
        <v>16</v>
      </c>
      <c r="L9" s="11" t="s">
        <v>9</v>
      </c>
      <c r="M9" s="16">
        <v>1</v>
      </c>
      <c r="N9" s="291"/>
      <c r="O9" s="291"/>
      <c r="P9" s="291"/>
      <c r="Q9" s="291">
        <v>8</v>
      </c>
      <c r="R9" s="291">
        <v>8</v>
      </c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  <c r="AD9" s="291"/>
      <c r="AE9" s="291"/>
      <c r="AF9" s="291"/>
      <c r="AG9" s="291"/>
      <c r="AH9" s="291"/>
      <c r="AI9" s="291"/>
      <c r="AJ9" s="291"/>
      <c r="AK9" s="291"/>
      <c r="AL9" s="291"/>
      <c r="AM9" s="291"/>
      <c r="AN9" s="292"/>
    </row>
    <row r="10" spans="1:50" s="3" customFormat="1">
      <c r="A10" s="11"/>
      <c r="B10" s="12" t="str">
        <f>IF(A10="","",IFERROR(VLOOKUP(A10,Story!C:D,2,FALSE),""))</f>
        <v/>
      </c>
      <c r="C10" s="13"/>
      <c r="D10" s="11" t="s">
        <v>196</v>
      </c>
      <c r="E10" s="56" t="s">
        <v>1361</v>
      </c>
      <c r="F10" s="280" t="s">
        <v>1181</v>
      </c>
      <c r="G10" s="11"/>
      <c r="H10" s="14">
        <f t="shared" si="5"/>
        <v>43073</v>
      </c>
      <c r="I10" s="14">
        <f t="shared" si="3"/>
        <v>43078</v>
      </c>
      <c r="J10" s="297">
        <v>40</v>
      </c>
      <c r="K10" s="297">
        <f t="shared" si="6"/>
        <v>0</v>
      </c>
      <c r="L10" s="11" t="s">
        <v>18</v>
      </c>
      <c r="M10" s="16">
        <f t="shared" si="4"/>
        <v>0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2"/>
    </row>
    <row r="11" spans="1:50" s="3" customFormat="1">
      <c r="A11" s="11"/>
      <c r="B11" s="12" t="str">
        <f>IF(A11="","",IFERROR(VLOOKUP(A11,Story!C:D,2,FALSE),""))</f>
        <v/>
      </c>
      <c r="C11" s="13"/>
      <c r="D11" s="11" t="s">
        <v>279</v>
      </c>
      <c r="E11" s="56" t="s">
        <v>1362</v>
      </c>
      <c r="F11" s="280" t="s">
        <v>1181</v>
      </c>
      <c r="G11" s="11"/>
      <c r="H11" s="14">
        <v>43075</v>
      </c>
      <c r="I11" s="14">
        <v>43075</v>
      </c>
      <c r="J11" s="297">
        <v>8</v>
      </c>
      <c r="K11" s="297">
        <f t="shared" si="6"/>
        <v>5</v>
      </c>
      <c r="L11" s="11" t="s">
        <v>9</v>
      </c>
      <c r="M11" s="16">
        <f t="shared" si="4"/>
        <v>1</v>
      </c>
      <c r="N11" s="291"/>
      <c r="O11" s="291"/>
      <c r="P11" s="291">
        <v>5</v>
      </c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2"/>
    </row>
    <row r="12" spans="1:50" s="3" customFormat="1">
      <c r="A12" s="11"/>
      <c r="B12" s="12"/>
      <c r="C12" s="13"/>
      <c r="D12" s="11" t="s">
        <v>1379</v>
      </c>
      <c r="E12" s="56" t="s">
        <v>1381</v>
      </c>
      <c r="F12" s="280" t="s">
        <v>1380</v>
      </c>
      <c r="G12" s="11"/>
      <c r="H12" s="14">
        <f t="shared" si="5"/>
        <v>43073</v>
      </c>
      <c r="I12" s="14">
        <f t="shared" si="5"/>
        <v>43073</v>
      </c>
      <c r="J12" s="297">
        <v>12</v>
      </c>
      <c r="K12" s="297">
        <v>10.5</v>
      </c>
      <c r="L12" s="11" t="s">
        <v>9</v>
      </c>
      <c r="M12" s="16">
        <v>1</v>
      </c>
      <c r="N12" s="291">
        <v>8</v>
      </c>
      <c r="O12" s="291">
        <v>2.5</v>
      </c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2"/>
    </row>
    <row r="13" spans="1:50" s="3" customFormat="1">
      <c r="A13" s="11"/>
      <c r="B13" s="12" t="str">
        <f>IF(A13="","",IFERROR(VLOOKUP(A13,Story!C:D,2,FALSE),""))</f>
        <v/>
      </c>
      <c r="C13" s="13"/>
      <c r="D13" s="11" t="s">
        <v>196</v>
      </c>
      <c r="E13" s="12" t="s">
        <v>1385</v>
      </c>
      <c r="F13" s="280" t="s">
        <v>1181</v>
      </c>
      <c r="G13" s="11"/>
      <c r="H13" s="14">
        <v>43075</v>
      </c>
      <c r="I13" s="14">
        <f t="shared" si="3"/>
        <v>43075.5</v>
      </c>
      <c r="J13" s="297">
        <v>4</v>
      </c>
      <c r="K13" s="297">
        <f t="shared" si="6"/>
        <v>3</v>
      </c>
      <c r="L13" s="11" t="s">
        <v>9</v>
      </c>
      <c r="M13" s="16">
        <f t="shared" si="4"/>
        <v>1</v>
      </c>
      <c r="N13" s="291"/>
      <c r="O13" s="291"/>
      <c r="P13" s="291">
        <v>3</v>
      </c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1"/>
      <c r="AI13" s="291"/>
      <c r="AJ13" s="291"/>
      <c r="AK13" s="291"/>
      <c r="AL13" s="291"/>
      <c r="AM13" s="291"/>
      <c r="AN13" s="292"/>
    </row>
    <row r="14" spans="1:50">
      <c r="A14" s="11"/>
      <c r="B14" s="12" t="str">
        <f>IF(A14="","",IFERROR(VLOOKUP(A14,Story!C:D,2,FALSE),""))</f>
        <v/>
      </c>
      <c r="C14" s="13"/>
      <c r="D14" s="11" t="s">
        <v>899</v>
      </c>
      <c r="E14" s="56" t="s">
        <v>1365</v>
      </c>
      <c r="F14" s="280" t="s">
        <v>77</v>
      </c>
      <c r="G14" s="11"/>
      <c r="H14" s="14">
        <v>43080</v>
      </c>
      <c r="I14" s="14">
        <f t="shared" si="3"/>
        <v>43080</v>
      </c>
      <c r="J14" s="297"/>
      <c r="K14" s="297">
        <f t="shared" si="6"/>
        <v>0</v>
      </c>
      <c r="L14" s="11" t="s">
        <v>18</v>
      </c>
      <c r="M14" s="16">
        <f t="shared" si="4"/>
        <v>0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2"/>
    </row>
    <row r="15" spans="1:50" s="3" customFormat="1">
      <c r="A15" s="11"/>
      <c r="B15" s="12" t="str">
        <f>IF(A15="","",IFERROR(VLOOKUP(A15,Story!C:D,2,FALSE),""))</f>
        <v/>
      </c>
      <c r="C15" s="13"/>
      <c r="D15" s="11" t="s">
        <v>254</v>
      </c>
      <c r="E15" s="56" t="s">
        <v>1374</v>
      </c>
      <c r="F15" s="280"/>
      <c r="G15" s="11"/>
      <c r="H15" s="14">
        <f t="shared" si="5"/>
        <v>43073</v>
      </c>
      <c r="I15" s="14">
        <f t="shared" si="3"/>
        <v>43073</v>
      </c>
      <c r="J15" s="297"/>
      <c r="K15" s="297">
        <f t="shared" si="6"/>
        <v>0</v>
      </c>
      <c r="L15" s="11" t="s">
        <v>18</v>
      </c>
      <c r="M15" s="16">
        <f t="shared" si="4"/>
        <v>0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2"/>
    </row>
    <row r="16" spans="1:50" s="3" customFormat="1">
      <c r="A16" s="11"/>
      <c r="B16" s="12" t="str">
        <f>IF(A16="","",IFERROR(VLOOKUP(A16,Story!C:D,2,FALSE),""))</f>
        <v/>
      </c>
      <c r="C16" s="13"/>
      <c r="D16" s="11" t="s">
        <v>165</v>
      </c>
      <c r="E16" s="56" t="s">
        <v>1382</v>
      </c>
      <c r="F16" s="280" t="s">
        <v>233</v>
      </c>
      <c r="G16" s="11"/>
      <c r="H16" s="14">
        <f t="shared" si="5"/>
        <v>43073</v>
      </c>
      <c r="I16" s="14">
        <f t="shared" si="3"/>
        <v>43073</v>
      </c>
      <c r="J16" s="297"/>
      <c r="K16" s="297">
        <f t="shared" si="6"/>
        <v>27.5</v>
      </c>
      <c r="L16" s="11" t="s">
        <v>9</v>
      </c>
      <c r="M16" s="16">
        <f t="shared" si="4"/>
        <v>1</v>
      </c>
      <c r="N16" s="291">
        <v>5.5</v>
      </c>
      <c r="O16" s="291">
        <v>6</v>
      </c>
      <c r="P16" s="291"/>
      <c r="Q16" s="291">
        <v>8</v>
      </c>
      <c r="R16" s="291">
        <v>8</v>
      </c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2"/>
    </row>
    <row r="17" spans="1:40" s="3" customFormat="1">
      <c r="A17" s="11"/>
      <c r="B17" s="12" t="str">
        <f>IF(A17="","",IFERROR(VLOOKUP(A17,Story!C:D,2,FALSE),""))</f>
        <v/>
      </c>
      <c r="C17" s="13"/>
      <c r="D17" s="11" t="s">
        <v>204</v>
      </c>
      <c r="E17" s="56" t="s">
        <v>1383</v>
      </c>
      <c r="F17" s="280" t="s">
        <v>233</v>
      </c>
      <c r="G17" s="11"/>
      <c r="H17" s="14">
        <f t="shared" si="5"/>
        <v>43073</v>
      </c>
      <c r="I17" s="14">
        <f t="shared" si="3"/>
        <v>43073</v>
      </c>
      <c r="J17" s="297"/>
      <c r="K17" s="297">
        <f t="shared" si="6"/>
        <v>2</v>
      </c>
      <c r="L17" s="11" t="s">
        <v>9</v>
      </c>
      <c r="M17" s="16">
        <f t="shared" si="4"/>
        <v>1</v>
      </c>
      <c r="N17" s="291"/>
      <c r="O17" s="291">
        <v>2</v>
      </c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2"/>
    </row>
    <row r="18" spans="1:40" s="3" customFormat="1">
      <c r="A18" s="11"/>
      <c r="B18" s="12" t="str">
        <f>IF(A18="","",IFERROR(VLOOKUP(A18,Story!C:D,2,FALSE),""))</f>
        <v/>
      </c>
      <c r="C18" s="13"/>
      <c r="D18" s="11" t="s">
        <v>204</v>
      </c>
      <c r="E18" s="56" t="s">
        <v>1386</v>
      </c>
      <c r="F18" s="280" t="s">
        <v>233</v>
      </c>
      <c r="G18" s="11"/>
      <c r="H18" s="14">
        <f t="shared" ref="H18" si="7">IF(E18="","",$H$1)</f>
        <v>43073</v>
      </c>
      <c r="I18" s="14">
        <f t="shared" ref="I18" si="8">IF(E18="","",IF(H18+J18/8&gt;$I$1,$I$1,H18+J18/8))</f>
        <v>43073</v>
      </c>
      <c r="J18" s="297"/>
      <c r="K18" s="297">
        <f t="shared" ref="K18" si="9">SUM(N18:AM18)</f>
        <v>8</v>
      </c>
      <c r="L18" s="11" t="s">
        <v>9</v>
      </c>
      <c r="M18" s="16">
        <f t="shared" ref="M18" si="10">IF(L18="未开始",0,IF(L18="已完成",1, 0.1))</f>
        <v>1</v>
      </c>
      <c r="N18" s="291"/>
      <c r="O18" s="291"/>
      <c r="P18" s="291">
        <v>8</v>
      </c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2"/>
    </row>
    <row r="19" spans="1:40" s="3" customFormat="1">
      <c r="A19" s="11"/>
      <c r="B19" s="12"/>
      <c r="C19" s="13"/>
      <c r="D19" s="11" t="s">
        <v>235</v>
      </c>
      <c r="E19" s="56" t="s">
        <v>1397</v>
      </c>
      <c r="F19" s="280" t="s">
        <v>233</v>
      </c>
      <c r="G19" s="11"/>
      <c r="H19" s="14">
        <f t="shared" ref="H19" si="11">IF(E19="","",$H$1)</f>
        <v>43073</v>
      </c>
      <c r="I19" s="14">
        <f t="shared" ref="I19" si="12">IF(E19="","",IF(H19+J19/8&gt;$I$1,$I$1,H19+J19/8))</f>
        <v>43073</v>
      </c>
      <c r="J19" s="297"/>
      <c r="K19" s="297">
        <f t="shared" ref="K19" si="13">SUM(N19:AM19)</f>
        <v>16</v>
      </c>
      <c r="L19" s="11" t="s">
        <v>9</v>
      </c>
      <c r="M19" s="16">
        <f t="shared" ref="M19" si="14">IF(L19="未开始",0,IF(L19="已完成",1, 0.1))</f>
        <v>1</v>
      </c>
      <c r="N19" s="291"/>
      <c r="O19" s="291"/>
      <c r="P19" s="291"/>
      <c r="Q19" s="291"/>
      <c r="R19" s="291"/>
      <c r="S19" s="291"/>
      <c r="T19" s="291"/>
      <c r="U19" s="291">
        <v>8</v>
      </c>
      <c r="V19" s="291">
        <v>8</v>
      </c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2"/>
    </row>
    <row r="20" spans="1:40" s="3" customFormat="1">
      <c r="A20" s="11"/>
      <c r="B20" s="12"/>
      <c r="C20" s="13"/>
      <c r="D20" s="11" t="s">
        <v>231</v>
      </c>
      <c r="E20" s="56" t="s">
        <v>1399</v>
      </c>
      <c r="F20" s="280" t="s">
        <v>233</v>
      </c>
      <c r="G20" s="11"/>
      <c r="H20" s="14">
        <f t="shared" ref="H20:H24" si="15">IF(E20="","",$H$1)</f>
        <v>43073</v>
      </c>
      <c r="I20" s="14">
        <f t="shared" ref="I20:I24" si="16">IF(E20="","",IF(H20+J20/8&gt;$I$1,$I$1,H20+J20/8))</f>
        <v>43073</v>
      </c>
      <c r="J20" s="297"/>
      <c r="K20" s="297">
        <f t="shared" ref="K20" si="17">SUM(N20:AM20)</f>
        <v>16</v>
      </c>
      <c r="L20" s="11" t="s">
        <v>9</v>
      </c>
      <c r="M20" s="16">
        <f t="shared" ref="M20" si="18">IF(L20="未开始",0,IF(L20="已完成",1, 0.1))</f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>
        <v>8</v>
      </c>
      <c r="X20" s="291">
        <v>8</v>
      </c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2"/>
    </row>
    <row r="21" spans="1:40" s="3" customFormat="1">
      <c r="A21" s="11"/>
      <c r="B21" s="12"/>
      <c r="C21" s="13"/>
      <c r="D21" s="11" t="s">
        <v>223</v>
      </c>
      <c r="E21" s="56" t="s">
        <v>1407</v>
      </c>
      <c r="F21" s="280" t="s">
        <v>30</v>
      </c>
      <c r="G21" s="11"/>
      <c r="H21" s="14">
        <f t="shared" si="15"/>
        <v>43073</v>
      </c>
      <c r="I21" s="14">
        <f t="shared" si="16"/>
        <v>43073</v>
      </c>
      <c r="J21" s="297"/>
      <c r="K21" s="297"/>
      <c r="L21" s="11" t="s">
        <v>9</v>
      </c>
      <c r="M21" s="16"/>
      <c r="N21" s="291">
        <v>5.5</v>
      </c>
      <c r="O21" s="291">
        <v>8</v>
      </c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>
        <v>8</v>
      </c>
      <c r="AG21" s="291"/>
      <c r="AH21" s="291"/>
      <c r="AI21" s="291"/>
      <c r="AJ21" s="291"/>
      <c r="AK21" s="291"/>
      <c r="AL21" s="291"/>
      <c r="AM21" s="291">
        <v>8</v>
      </c>
      <c r="AN21" s="292"/>
    </row>
    <row r="22" spans="1:40" s="3" customFormat="1">
      <c r="A22" s="11"/>
      <c r="B22" s="12"/>
      <c r="C22" s="13"/>
      <c r="D22" s="11" t="s">
        <v>223</v>
      </c>
      <c r="E22" s="56" t="s">
        <v>1408</v>
      </c>
      <c r="F22" s="280" t="s">
        <v>30</v>
      </c>
      <c r="G22" s="11"/>
      <c r="H22" s="14">
        <f t="shared" si="15"/>
        <v>43073</v>
      </c>
      <c r="I22" s="14">
        <f t="shared" si="16"/>
        <v>43073</v>
      </c>
      <c r="J22" s="297"/>
      <c r="K22" s="297"/>
      <c r="L22" s="11" t="s">
        <v>9</v>
      </c>
      <c r="M22" s="16"/>
      <c r="N22" s="291"/>
      <c r="O22" s="291"/>
      <c r="P22" s="291">
        <v>8</v>
      </c>
      <c r="Q22" s="291">
        <v>8</v>
      </c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  <c r="AK22" s="291"/>
      <c r="AL22" s="291">
        <v>5</v>
      </c>
      <c r="AM22" s="291"/>
      <c r="AN22" s="292"/>
    </row>
    <row r="23" spans="1:40" s="3" customFormat="1">
      <c r="A23" s="11"/>
      <c r="B23" s="12"/>
      <c r="C23" s="13"/>
      <c r="D23" s="11" t="s">
        <v>223</v>
      </c>
      <c r="E23" s="56" t="s">
        <v>1409</v>
      </c>
      <c r="F23" s="280" t="s">
        <v>30</v>
      </c>
      <c r="G23" s="11"/>
      <c r="H23" s="14">
        <f t="shared" si="15"/>
        <v>43073</v>
      </c>
      <c r="I23" s="14">
        <f t="shared" si="16"/>
        <v>43073</v>
      </c>
      <c r="J23" s="297"/>
      <c r="K23" s="297"/>
      <c r="L23" s="11" t="s">
        <v>9</v>
      </c>
      <c r="M23" s="16"/>
      <c r="N23" s="291"/>
      <c r="O23" s="291"/>
      <c r="P23" s="291"/>
      <c r="Q23" s="291"/>
      <c r="R23" s="291">
        <v>8</v>
      </c>
      <c r="S23" s="291"/>
      <c r="T23" s="291"/>
      <c r="U23" s="291">
        <v>8</v>
      </c>
      <c r="V23" s="291">
        <v>8</v>
      </c>
      <c r="W23" s="291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2"/>
    </row>
    <row r="24" spans="1:40" s="3" customFormat="1">
      <c r="A24" s="11"/>
      <c r="B24" s="12"/>
      <c r="C24" s="13"/>
      <c r="D24" s="11" t="s">
        <v>223</v>
      </c>
      <c r="E24" s="56" t="s">
        <v>1458</v>
      </c>
      <c r="F24" s="280" t="s">
        <v>30</v>
      </c>
      <c r="G24" s="11"/>
      <c r="H24" s="14">
        <f t="shared" si="15"/>
        <v>43073</v>
      </c>
      <c r="I24" s="14">
        <f t="shared" si="16"/>
        <v>43073</v>
      </c>
      <c r="J24" s="297"/>
      <c r="K24" s="297"/>
      <c r="L24" s="11" t="s">
        <v>9</v>
      </c>
      <c r="M24" s="16"/>
      <c r="N24" s="291"/>
      <c r="O24" s="291"/>
      <c r="P24" s="291"/>
      <c r="Q24" s="291"/>
      <c r="R24" s="291"/>
      <c r="S24" s="291"/>
      <c r="T24" s="291"/>
      <c r="U24" s="291"/>
      <c r="V24" s="291"/>
      <c r="W24" s="291">
        <v>8</v>
      </c>
      <c r="X24" s="291">
        <v>8</v>
      </c>
      <c r="Y24" s="291"/>
      <c r="Z24" s="291"/>
      <c r="AA24" s="291"/>
      <c r="AB24" s="291">
        <v>8</v>
      </c>
      <c r="AC24" s="291">
        <v>6.5</v>
      </c>
      <c r="AD24" s="291"/>
      <c r="AE24" s="291">
        <v>8</v>
      </c>
      <c r="AF24" s="291"/>
      <c r="AG24" s="291"/>
      <c r="AH24" s="291"/>
      <c r="AI24" s="291">
        <v>8</v>
      </c>
      <c r="AJ24" s="291"/>
      <c r="AK24" s="291"/>
      <c r="AL24" s="291"/>
      <c r="AM24" s="291"/>
      <c r="AN24" s="292"/>
    </row>
    <row r="25" spans="1:40" s="3" customFormat="1">
      <c r="A25" s="11"/>
      <c r="B25" s="12"/>
      <c r="C25" s="13"/>
      <c r="D25" s="24" t="s">
        <v>1418</v>
      </c>
      <c r="E25" s="56" t="s">
        <v>1398</v>
      </c>
      <c r="F25" s="286" t="s">
        <v>1420</v>
      </c>
      <c r="G25" s="11"/>
      <c r="H25" s="14">
        <f t="shared" ref="H25" si="19">IF(E25="","",$H$1)</f>
        <v>43073</v>
      </c>
      <c r="I25" s="14">
        <f t="shared" ref="I25" si="20">IF(E25="","",IF(H25+J25/8&gt;$I$1,$I$1,H25+J25/8))</f>
        <v>43073</v>
      </c>
      <c r="J25" s="297"/>
      <c r="K25" s="297">
        <f t="shared" ref="K25" si="21">SUM(N25:AM25)</f>
        <v>54</v>
      </c>
      <c r="L25" s="11" t="s">
        <v>9</v>
      </c>
      <c r="M25" s="16">
        <f t="shared" ref="M25" si="22">IF(L25="未开始",0,IF(L25="已完成",1, 0.1))</f>
        <v>1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>
        <v>8</v>
      </c>
      <c r="Z25" s="291"/>
      <c r="AA25" s="291"/>
      <c r="AB25" s="291">
        <v>8</v>
      </c>
      <c r="AC25" s="291">
        <v>8</v>
      </c>
      <c r="AD25" s="291">
        <v>8</v>
      </c>
      <c r="AE25" s="291">
        <v>8</v>
      </c>
      <c r="AF25" s="291">
        <v>8</v>
      </c>
      <c r="AG25" s="291"/>
      <c r="AH25" s="291"/>
      <c r="AI25" s="291">
        <v>6</v>
      </c>
      <c r="AJ25" s="291"/>
      <c r="AK25" s="291"/>
      <c r="AL25" s="291"/>
      <c r="AM25" s="291"/>
      <c r="AN25" s="292"/>
    </row>
    <row r="26" spans="1:40" s="3" customFormat="1">
      <c r="A26" s="11"/>
      <c r="B26" s="12"/>
      <c r="C26" s="13"/>
      <c r="D26" s="11" t="s">
        <v>899</v>
      </c>
      <c r="E26" s="56" t="s">
        <v>1410</v>
      </c>
      <c r="F26" s="286" t="s">
        <v>1405</v>
      </c>
      <c r="G26" s="11"/>
      <c r="H26" s="14"/>
      <c r="I26" s="14"/>
      <c r="J26" s="297"/>
      <c r="K26" s="297"/>
      <c r="L26" s="11"/>
      <c r="M26" s="1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>
        <v>8</v>
      </c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>
        <v>4</v>
      </c>
      <c r="AK26" s="291"/>
      <c r="AL26" s="291"/>
      <c r="AM26" s="291"/>
      <c r="AN26" s="292"/>
    </row>
    <row r="27" spans="1:40" s="3" customFormat="1">
      <c r="A27" s="11"/>
      <c r="B27" s="12"/>
      <c r="C27" s="13"/>
      <c r="D27" s="24" t="s">
        <v>1418</v>
      </c>
      <c r="E27" s="56" t="s">
        <v>1419</v>
      </c>
      <c r="F27" s="286" t="s">
        <v>607</v>
      </c>
      <c r="G27" s="11"/>
      <c r="H27" s="14"/>
      <c r="I27" s="14"/>
      <c r="J27" s="297"/>
      <c r="K27" s="297"/>
      <c r="L27" s="11"/>
      <c r="M27" s="16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>
        <v>8</v>
      </c>
      <c r="AK27" s="291">
        <v>8</v>
      </c>
      <c r="AL27" s="291">
        <v>8</v>
      </c>
      <c r="AM27" s="291">
        <v>6</v>
      </c>
      <c r="AN27" s="292"/>
    </row>
    <row r="28" spans="1:40" s="3" customFormat="1">
      <c r="A28" s="242" t="s">
        <v>385</v>
      </c>
      <c r="B28" s="12" t="str">
        <f>IF(A28="","",IFERROR(VLOOKUP(A28,Story!C:D,2,FALSE),""))</f>
        <v>Qt远程调用库</v>
      </c>
      <c r="C28" s="13"/>
      <c r="D28" s="11"/>
      <c r="E28" s="12"/>
      <c r="F28" s="280"/>
      <c r="G28" s="11"/>
      <c r="H28" s="14" t="str">
        <f t="shared" si="5"/>
        <v/>
      </c>
      <c r="I28" s="14" t="str">
        <f t="shared" si="3"/>
        <v/>
      </c>
      <c r="J28" s="297"/>
      <c r="K28" s="297">
        <f t="shared" si="6"/>
        <v>0</v>
      </c>
      <c r="L28" s="11" t="s">
        <v>18</v>
      </c>
      <c r="M28" s="16">
        <f t="shared" si="4"/>
        <v>0</v>
      </c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  <c r="AE28" s="291"/>
      <c r="AF28" s="291"/>
      <c r="AG28" s="291"/>
      <c r="AH28" s="291"/>
      <c r="AI28" s="291"/>
      <c r="AJ28" s="291"/>
      <c r="AK28" s="291"/>
      <c r="AL28" s="291"/>
      <c r="AM28" s="291"/>
      <c r="AN28" s="292"/>
    </row>
    <row r="29" spans="1:40" s="3" customFormat="1">
      <c r="A29" s="11"/>
      <c r="B29" s="12" t="str">
        <f>IF(A29="","",IFERROR(VLOOKUP(A29,Story!C:D,2,FALSE),""))</f>
        <v/>
      </c>
      <c r="C29" s="13"/>
      <c r="D29" s="236" t="s">
        <v>196</v>
      </c>
      <c r="E29" s="237" t="s">
        <v>1248</v>
      </c>
      <c r="F29" s="281" t="s">
        <v>59</v>
      </c>
      <c r="G29" s="11"/>
      <c r="H29" s="14">
        <f t="shared" si="5"/>
        <v>43073</v>
      </c>
      <c r="I29" s="14">
        <f t="shared" si="3"/>
        <v>43073</v>
      </c>
      <c r="J29" s="297"/>
      <c r="K29" s="297">
        <f t="shared" si="6"/>
        <v>0</v>
      </c>
      <c r="L29" s="11" t="s">
        <v>16</v>
      </c>
      <c r="M29" s="16">
        <f t="shared" si="4"/>
        <v>0.1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  <c r="AD29" s="291"/>
      <c r="AE29" s="291"/>
      <c r="AF29" s="291"/>
      <c r="AG29" s="291"/>
      <c r="AH29" s="291"/>
      <c r="AI29" s="291"/>
      <c r="AJ29" s="291"/>
      <c r="AK29" s="291"/>
      <c r="AL29" s="291"/>
      <c r="AM29" s="291"/>
      <c r="AN29" s="292"/>
    </row>
    <row r="30" spans="1:40" s="3" customFormat="1">
      <c r="A30" s="11"/>
      <c r="B30" s="12" t="str">
        <f>IF(A30="","",IFERROR(VLOOKUP(A30,Story!C:D,2,FALSE),""))</f>
        <v/>
      </c>
      <c r="C30" s="13"/>
      <c r="D30" s="236" t="s">
        <v>196</v>
      </c>
      <c r="E30" s="237" t="s">
        <v>1249</v>
      </c>
      <c r="F30" s="281" t="s">
        <v>59</v>
      </c>
      <c r="G30" s="11"/>
      <c r="H30" s="14">
        <f t="shared" si="5"/>
        <v>43073</v>
      </c>
      <c r="I30" s="14">
        <f t="shared" si="3"/>
        <v>43073</v>
      </c>
      <c r="J30" s="297"/>
      <c r="K30" s="297">
        <f t="shared" si="6"/>
        <v>0</v>
      </c>
      <c r="L30" s="11" t="s">
        <v>16</v>
      </c>
      <c r="M30" s="16">
        <f t="shared" si="4"/>
        <v>0.1</v>
      </c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  <c r="AE30" s="291"/>
      <c r="AF30" s="291"/>
      <c r="AG30" s="291"/>
      <c r="AH30" s="291"/>
      <c r="AI30" s="291"/>
      <c r="AJ30" s="291"/>
      <c r="AK30" s="291"/>
      <c r="AL30" s="291"/>
      <c r="AM30" s="291"/>
      <c r="AN30" s="292"/>
    </row>
    <row r="31" spans="1:40" s="3" customFormat="1">
      <c r="A31" s="11"/>
      <c r="B31" s="12" t="str">
        <f>IF(A31="","",IFERROR(VLOOKUP(A31,Story!C:D,2,FALSE),""))</f>
        <v/>
      </c>
      <c r="C31" s="13"/>
      <c r="D31" s="236" t="s">
        <v>196</v>
      </c>
      <c r="E31" s="56" t="s">
        <v>1296</v>
      </c>
      <c r="F31" s="281" t="s">
        <v>59</v>
      </c>
      <c r="G31" s="11"/>
      <c r="H31" s="14">
        <f t="shared" si="5"/>
        <v>43073</v>
      </c>
      <c r="I31" s="14">
        <f t="shared" si="3"/>
        <v>43073</v>
      </c>
      <c r="J31" s="297"/>
      <c r="K31" s="297">
        <f t="shared" si="6"/>
        <v>46</v>
      </c>
      <c r="L31" s="11" t="s">
        <v>16</v>
      </c>
      <c r="M31" s="16">
        <f t="shared" si="4"/>
        <v>0.1</v>
      </c>
      <c r="N31" s="291"/>
      <c r="O31" s="291"/>
      <c r="P31" s="291"/>
      <c r="Q31" s="291"/>
      <c r="R31" s="291"/>
      <c r="S31" s="291"/>
      <c r="T31" s="291"/>
      <c r="U31" s="291">
        <v>8</v>
      </c>
      <c r="V31" s="291">
        <v>8</v>
      </c>
      <c r="W31" s="291">
        <v>8</v>
      </c>
      <c r="X31" s="291">
        <v>8</v>
      </c>
      <c r="Y31" s="291"/>
      <c r="Z31" s="291"/>
      <c r="AA31" s="291"/>
      <c r="AB31" s="291"/>
      <c r="AC31" s="291">
        <v>4</v>
      </c>
      <c r="AD31" s="291">
        <v>3</v>
      </c>
      <c r="AE31" s="291">
        <v>7</v>
      </c>
      <c r="AF31" s="291"/>
      <c r="AG31" s="291"/>
      <c r="AH31" s="291"/>
      <c r="AI31" s="291"/>
      <c r="AJ31" s="291"/>
      <c r="AK31" s="291"/>
      <c r="AL31" s="291"/>
      <c r="AM31" s="291"/>
      <c r="AN31" s="292"/>
    </row>
    <row r="32" spans="1:40" s="3" customFormat="1">
      <c r="A32" s="11"/>
      <c r="B32" s="12" t="str">
        <f>IF(A32="","",IFERROR(VLOOKUP(A32,Story!C:D,2,FALSE),""))</f>
        <v/>
      </c>
      <c r="C32" s="13"/>
      <c r="D32" s="236" t="s">
        <v>196</v>
      </c>
      <c r="E32" s="56" t="s">
        <v>1297</v>
      </c>
      <c r="F32" s="281" t="s">
        <v>59</v>
      </c>
      <c r="G32" s="11"/>
      <c r="H32" s="14">
        <f t="shared" si="5"/>
        <v>43073</v>
      </c>
      <c r="I32" s="14">
        <f t="shared" si="3"/>
        <v>43073</v>
      </c>
      <c r="J32" s="297"/>
      <c r="K32" s="297">
        <f t="shared" si="6"/>
        <v>0</v>
      </c>
      <c r="L32" s="11" t="s">
        <v>18</v>
      </c>
      <c r="M32" s="16">
        <f t="shared" si="4"/>
        <v>0</v>
      </c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2"/>
    </row>
    <row r="33" spans="1:40" s="3" customFormat="1">
      <c r="A33" s="11"/>
      <c r="B33" s="12" t="str">
        <f>IF(A33="","",IFERROR(VLOOKUP(A33,Story!C:D,2,FALSE),""))</f>
        <v/>
      </c>
      <c r="C33" s="13"/>
      <c r="D33" s="263" t="s">
        <v>196</v>
      </c>
      <c r="E33" s="56" t="s">
        <v>1336</v>
      </c>
      <c r="F33" s="283" t="s">
        <v>59</v>
      </c>
      <c r="G33" s="11"/>
      <c r="H33" s="14">
        <f t="shared" si="5"/>
        <v>43073</v>
      </c>
      <c r="I33" s="14">
        <f t="shared" si="3"/>
        <v>43073</v>
      </c>
      <c r="J33" s="297"/>
      <c r="K33" s="297">
        <f t="shared" si="6"/>
        <v>26.5</v>
      </c>
      <c r="L33" s="11" t="s">
        <v>9</v>
      </c>
      <c r="M33" s="16">
        <f t="shared" si="4"/>
        <v>1</v>
      </c>
      <c r="N33" s="291">
        <v>3.5</v>
      </c>
      <c r="O33" s="291">
        <v>4</v>
      </c>
      <c r="P33" s="291">
        <v>8</v>
      </c>
      <c r="Q33" s="291">
        <v>8</v>
      </c>
      <c r="R33" s="291">
        <v>3</v>
      </c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2"/>
    </row>
    <row r="34" spans="1:40" s="3" customFormat="1">
      <c r="A34" s="11"/>
      <c r="B34" s="12" t="str">
        <f>IF(A34="","",IFERROR(VLOOKUP(A34,Story!C:D,2,FALSE),""))</f>
        <v/>
      </c>
      <c r="C34" s="13"/>
      <c r="D34" s="11"/>
      <c r="E34" s="12"/>
      <c r="F34" s="280"/>
      <c r="G34" s="11"/>
      <c r="H34" s="14" t="str">
        <f t="shared" si="5"/>
        <v/>
      </c>
      <c r="I34" s="14" t="str">
        <f t="shared" si="3"/>
        <v/>
      </c>
      <c r="J34" s="297"/>
      <c r="K34" s="297">
        <f t="shared" si="6"/>
        <v>0</v>
      </c>
      <c r="L34" s="11" t="s">
        <v>18</v>
      </c>
      <c r="M34" s="16">
        <f t="shared" si="4"/>
        <v>0</v>
      </c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2"/>
    </row>
    <row r="35" spans="1:40" s="3" customFormat="1">
      <c r="A35" s="11" t="s">
        <v>168</v>
      </c>
      <c r="B35" s="12" t="str">
        <f>IF(A35="","",IFERROR(VLOOKUP(A35,Story!C:D,2,FALSE),""))</f>
        <v>源文件列表</v>
      </c>
      <c r="C35" s="13"/>
      <c r="D35" s="11"/>
      <c r="E35" s="12"/>
      <c r="F35" s="280"/>
      <c r="G35" s="11"/>
      <c r="H35" s="14" t="str">
        <f t="shared" si="5"/>
        <v/>
      </c>
      <c r="I35" s="14" t="str">
        <f t="shared" si="3"/>
        <v/>
      </c>
      <c r="J35" s="297"/>
      <c r="K35" s="297">
        <f t="shared" si="6"/>
        <v>0</v>
      </c>
      <c r="L35" s="11" t="s">
        <v>18</v>
      </c>
      <c r="M35" s="16">
        <f t="shared" si="4"/>
        <v>0</v>
      </c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2"/>
    </row>
    <row r="36" spans="1:40" s="3" customFormat="1">
      <c r="A36" s="11"/>
      <c r="B36" s="12"/>
      <c r="C36" s="13"/>
      <c r="D36" s="11" t="s">
        <v>219</v>
      </c>
      <c r="E36" s="56" t="s">
        <v>1363</v>
      </c>
      <c r="F36" s="280" t="s">
        <v>206</v>
      </c>
      <c r="G36" s="11"/>
      <c r="H36" s="14"/>
      <c r="I36" s="14"/>
      <c r="J36" s="297"/>
      <c r="K36" s="297"/>
      <c r="L36" s="11"/>
      <c r="M36" s="1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2"/>
    </row>
    <row r="37" spans="1:40" s="3" customFormat="1">
      <c r="A37" s="11"/>
      <c r="B37" s="12"/>
      <c r="C37" s="13"/>
      <c r="D37" s="11"/>
      <c r="E37" s="56"/>
      <c r="F37" s="280"/>
      <c r="G37" s="11"/>
      <c r="H37" s="14"/>
      <c r="I37" s="14"/>
      <c r="J37" s="297"/>
      <c r="K37" s="297"/>
      <c r="L37" s="11"/>
      <c r="M37" s="1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2"/>
    </row>
    <row r="38" spans="1:40" s="3" customFormat="1">
      <c r="A38" s="11" t="s">
        <v>170</v>
      </c>
      <c r="B38" s="12" t="str">
        <f>IF(A38="","",IFERROR(VLOOKUP(A38,Story!C:D,2,FALSE),""))</f>
        <v>widget列表</v>
      </c>
      <c r="C38" s="13"/>
      <c r="D38" s="11"/>
      <c r="E38" s="12"/>
      <c r="F38" s="280"/>
      <c r="G38" s="11"/>
      <c r="H38" s="14" t="str">
        <f t="shared" si="5"/>
        <v/>
      </c>
      <c r="I38" s="14" t="str">
        <f t="shared" si="3"/>
        <v/>
      </c>
      <c r="J38" s="297"/>
      <c r="K38" s="297">
        <f t="shared" si="6"/>
        <v>0</v>
      </c>
      <c r="L38" s="11" t="s">
        <v>18</v>
      </c>
      <c r="M38" s="16">
        <f t="shared" si="4"/>
        <v>0</v>
      </c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2"/>
    </row>
    <row r="39" spans="1:40" s="3" customFormat="1">
      <c r="A39" s="11"/>
      <c r="B39" s="12"/>
      <c r="C39" s="13"/>
      <c r="D39" s="11" t="s">
        <v>219</v>
      </c>
      <c r="E39" s="56" t="s">
        <v>1363</v>
      </c>
      <c r="F39" s="280" t="s">
        <v>206</v>
      </c>
      <c r="G39" s="11"/>
      <c r="H39" s="14"/>
      <c r="I39" s="14"/>
      <c r="J39" s="297"/>
      <c r="K39" s="297"/>
      <c r="L39" s="11"/>
      <c r="M39" s="1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2"/>
    </row>
    <row r="40" spans="1:40" s="3" customFormat="1">
      <c r="A40" s="11" t="s">
        <v>172</v>
      </c>
      <c r="B40" s="12" t="str">
        <f>IF(A40="","",IFERROR(VLOOKUP(A40,Story!C:D,2,FALSE),""))</f>
        <v>属性配置界面</v>
      </c>
      <c r="C40" s="13"/>
      <c r="D40" s="11"/>
      <c r="E40" s="12"/>
      <c r="F40" s="280"/>
      <c r="G40" s="11"/>
      <c r="H40" s="14" t="str">
        <f t="shared" si="5"/>
        <v/>
      </c>
      <c r="I40" s="14" t="str">
        <f t="shared" si="3"/>
        <v/>
      </c>
      <c r="J40" s="297"/>
      <c r="K40" s="297">
        <f t="shared" si="6"/>
        <v>0</v>
      </c>
      <c r="L40" s="11" t="s">
        <v>18</v>
      </c>
      <c r="M40" s="16">
        <f t="shared" si="4"/>
        <v>0</v>
      </c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2"/>
    </row>
    <row r="41" spans="1:40" s="3" customFormat="1">
      <c r="A41" s="11"/>
      <c r="B41" s="12"/>
      <c r="C41" s="13"/>
      <c r="D41" s="11" t="s">
        <v>219</v>
      </c>
      <c r="E41" s="56" t="s">
        <v>1363</v>
      </c>
      <c r="F41" s="280" t="s">
        <v>206</v>
      </c>
      <c r="G41" s="11"/>
      <c r="H41" s="14"/>
      <c r="I41" s="14"/>
      <c r="J41" s="297"/>
      <c r="K41" s="297"/>
      <c r="L41" s="11"/>
      <c r="M41" s="1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2"/>
    </row>
    <row r="42" spans="1:40" s="3" customFormat="1">
      <c r="A42" s="11" t="s">
        <v>174</v>
      </c>
      <c r="B42" s="12" t="str">
        <f>IF(A42="","",IFERROR(VLOOKUP(A42,Story!C:D,2,FALSE),""))</f>
        <v>I/O列表</v>
      </c>
      <c r="C42" s="13"/>
      <c r="D42" s="11"/>
      <c r="E42" s="12"/>
      <c r="F42" s="280"/>
      <c r="G42" s="11"/>
      <c r="H42" s="14" t="str">
        <f t="shared" si="5"/>
        <v/>
      </c>
      <c r="I42" s="14" t="str">
        <f t="shared" si="3"/>
        <v/>
      </c>
      <c r="J42" s="297"/>
      <c r="K42" s="297">
        <f t="shared" si="6"/>
        <v>0</v>
      </c>
      <c r="L42" s="11" t="s">
        <v>18</v>
      </c>
      <c r="M42" s="16">
        <f t="shared" si="4"/>
        <v>0</v>
      </c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  <c r="AE42" s="291"/>
      <c r="AF42" s="291"/>
      <c r="AG42" s="291"/>
      <c r="AH42" s="291"/>
      <c r="AI42" s="291"/>
      <c r="AJ42" s="291"/>
      <c r="AK42" s="291"/>
      <c r="AL42" s="291"/>
      <c r="AM42" s="291"/>
      <c r="AN42" s="292"/>
    </row>
    <row r="43" spans="1:40" s="3" customFormat="1">
      <c r="A43" s="11"/>
      <c r="B43" s="12" t="str">
        <f>IF(A43="","",IFERROR(VLOOKUP(A43,Story!C:D,2,FALSE),""))</f>
        <v/>
      </c>
      <c r="C43" s="13"/>
      <c r="D43" s="11" t="s">
        <v>219</v>
      </c>
      <c r="E43" s="56" t="s">
        <v>1363</v>
      </c>
      <c r="F43" s="280" t="s">
        <v>206</v>
      </c>
      <c r="G43" s="11"/>
      <c r="H43" s="14">
        <f t="shared" si="5"/>
        <v>43073</v>
      </c>
      <c r="I43" s="14">
        <f t="shared" si="3"/>
        <v>43073</v>
      </c>
      <c r="J43" s="297"/>
      <c r="K43" s="297">
        <f t="shared" si="6"/>
        <v>0</v>
      </c>
      <c r="L43" s="11" t="s">
        <v>18</v>
      </c>
      <c r="M43" s="16">
        <f t="shared" si="4"/>
        <v>0</v>
      </c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/>
      <c r="AE43" s="291"/>
      <c r="AF43" s="291"/>
      <c r="AG43" s="291"/>
      <c r="AH43" s="291"/>
      <c r="AI43" s="291"/>
      <c r="AJ43" s="291"/>
      <c r="AK43" s="291"/>
      <c r="AL43" s="291"/>
      <c r="AM43" s="291"/>
      <c r="AN43" s="292"/>
    </row>
    <row r="44" spans="1:40" s="3" customFormat="1">
      <c r="A44" s="11"/>
      <c r="B44" s="12" t="str">
        <f>IF(A44="","",IFERROR(VLOOKUP(A44,Story!C:D,2,FALSE),""))</f>
        <v/>
      </c>
      <c r="C44" s="13"/>
      <c r="D44" s="11"/>
      <c r="E44" s="12"/>
      <c r="F44" s="280"/>
      <c r="G44" s="11"/>
      <c r="H44" s="14" t="str">
        <f t="shared" si="5"/>
        <v/>
      </c>
      <c r="I44" s="14" t="str">
        <f t="shared" si="3"/>
        <v/>
      </c>
      <c r="J44" s="297"/>
      <c r="K44" s="297">
        <f t="shared" si="6"/>
        <v>0</v>
      </c>
      <c r="L44" s="11" t="s">
        <v>18</v>
      </c>
      <c r="M44" s="16">
        <f t="shared" si="4"/>
        <v>0</v>
      </c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291"/>
      <c r="AI44" s="291"/>
      <c r="AJ44" s="291"/>
      <c r="AK44" s="291"/>
      <c r="AL44" s="291"/>
      <c r="AM44" s="291"/>
      <c r="AN44" s="292"/>
    </row>
    <row r="45" spans="1:40" s="3" customFormat="1">
      <c r="A45" s="11"/>
      <c r="B45" s="12" t="str">
        <f>IF(A45="","",IFERROR(VLOOKUP(A45,Story!C:D,2,FALSE),""))</f>
        <v/>
      </c>
      <c r="C45" s="13"/>
      <c r="D45" s="11"/>
      <c r="E45" s="12"/>
      <c r="F45" s="280"/>
      <c r="G45" s="11"/>
      <c r="H45" s="14" t="str">
        <f t="shared" si="5"/>
        <v/>
      </c>
      <c r="I45" s="14" t="str">
        <f t="shared" si="3"/>
        <v/>
      </c>
      <c r="J45" s="297"/>
      <c r="K45" s="297">
        <f t="shared" si="6"/>
        <v>0</v>
      </c>
      <c r="L45" s="11" t="s">
        <v>18</v>
      </c>
      <c r="M45" s="16">
        <f t="shared" si="4"/>
        <v>0</v>
      </c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2"/>
    </row>
    <row r="46" spans="1:40" s="3" customFormat="1">
      <c r="A46" s="11"/>
      <c r="B46" s="12" t="str">
        <f>IF(A46="","",IFERROR(VLOOKUP(A46,Story!C:D,2,FALSE),""))</f>
        <v/>
      </c>
      <c r="C46" s="13"/>
      <c r="D46" s="11"/>
      <c r="E46" s="12"/>
      <c r="F46" s="280"/>
      <c r="G46" s="11"/>
      <c r="H46" s="14" t="str">
        <f t="shared" si="5"/>
        <v/>
      </c>
      <c r="I46" s="14" t="str">
        <f t="shared" si="3"/>
        <v/>
      </c>
      <c r="J46" s="297"/>
      <c r="K46" s="297">
        <f t="shared" si="6"/>
        <v>0</v>
      </c>
      <c r="L46" s="11" t="s">
        <v>18</v>
      </c>
      <c r="M46" s="16">
        <f t="shared" si="4"/>
        <v>0</v>
      </c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291"/>
      <c r="AI46" s="291"/>
      <c r="AJ46" s="291"/>
      <c r="AK46" s="291"/>
      <c r="AL46" s="291"/>
      <c r="AM46" s="291"/>
      <c r="AN46" s="292"/>
    </row>
    <row r="47" spans="1:40" s="3" customFormat="1">
      <c r="A47" s="11"/>
      <c r="B47" s="12" t="str">
        <f>IF(A47="","",IFERROR(VLOOKUP(A47,Story!C:D,2,FALSE),""))</f>
        <v/>
      </c>
      <c r="C47" s="13"/>
      <c r="D47" s="11"/>
      <c r="E47" s="12"/>
      <c r="F47" s="280"/>
      <c r="G47" s="11"/>
      <c r="H47" s="14" t="str">
        <f t="shared" si="5"/>
        <v/>
      </c>
      <c r="I47" s="14" t="str">
        <f t="shared" si="3"/>
        <v/>
      </c>
      <c r="J47" s="297"/>
      <c r="K47" s="297">
        <f t="shared" si="6"/>
        <v>0</v>
      </c>
      <c r="L47" s="11" t="s">
        <v>18</v>
      </c>
      <c r="M47" s="16">
        <f t="shared" si="4"/>
        <v>0</v>
      </c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2"/>
    </row>
    <row r="48" spans="1:40" s="3" customFormat="1">
      <c r="A48" s="11"/>
      <c r="B48" s="12" t="str">
        <f>IF(A48="","",IFERROR(VLOOKUP(A48,Story!C:D,2,FALSE),""))</f>
        <v/>
      </c>
      <c r="C48" s="13"/>
      <c r="D48" s="11"/>
      <c r="E48" s="12"/>
      <c r="F48" s="280"/>
      <c r="G48" s="11"/>
      <c r="H48" s="14" t="str">
        <f t="shared" si="5"/>
        <v/>
      </c>
      <c r="I48" s="14" t="str">
        <f t="shared" si="3"/>
        <v/>
      </c>
      <c r="J48" s="297"/>
      <c r="K48" s="297">
        <f t="shared" si="6"/>
        <v>0</v>
      </c>
      <c r="L48" s="11" t="s">
        <v>18</v>
      </c>
      <c r="M48" s="16">
        <f t="shared" si="4"/>
        <v>0</v>
      </c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2"/>
    </row>
    <row r="49" spans="1:40" s="3" customFormat="1">
      <c r="A49" s="11"/>
      <c r="B49" s="12" t="str">
        <f>IF(A49="","",IFERROR(VLOOKUP(A49,Story!C:D,2,FALSE),""))</f>
        <v/>
      </c>
      <c r="C49" s="13"/>
      <c r="D49" s="11" t="s">
        <v>221</v>
      </c>
      <c r="E49" s="12" t="s">
        <v>1364</v>
      </c>
      <c r="F49" s="280" t="s">
        <v>82</v>
      </c>
      <c r="G49" s="11"/>
      <c r="H49" s="14">
        <f t="shared" si="5"/>
        <v>43073</v>
      </c>
      <c r="I49" s="14">
        <f t="shared" si="3"/>
        <v>43073</v>
      </c>
      <c r="J49" s="297"/>
      <c r="K49" s="297">
        <f t="shared" si="6"/>
        <v>0</v>
      </c>
      <c r="L49" s="11" t="s">
        <v>18</v>
      </c>
      <c r="M49" s="16">
        <f t="shared" si="4"/>
        <v>0</v>
      </c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291"/>
      <c r="AL49" s="291"/>
      <c r="AM49" s="291"/>
      <c r="AN49" s="292"/>
    </row>
    <row r="50" spans="1:40" s="3" customFormat="1">
      <c r="A50" s="11"/>
      <c r="B50" s="12" t="str">
        <f>IF(A50="","",IFERROR(VLOOKUP(A50,Story!C:D,2,FALSE),""))</f>
        <v/>
      </c>
      <c r="C50" s="13"/>
      <c r="D50" s="11" t="s">
        <v>301</v>
      </c>
      <c r="E50" s="56" t="s">
        <v>1375</v>
      </c>
      <c r="F50" s="280" t="s">
        <v>82</v>
      </c>
      <c r="G50" s="11"/>
      <c r="H50" s="14">
        <f t="shared" si="5"/>
        <v>43073</v>
      </c>
      <c r="I50" s="14">
        <f t="shared" si="3"/>
        <v>43073</v>
      </c>
      <c r="J50" s="297"/>
      <c r="K50" s="297">
        <f t="shared" si="6"/>
        <v>0</v>
      </c>
      <c r="L50" s="11" t="s">
        <v>18</v>
      </c>
      <c r="M50" s="16">
        <f t="shared" si="4"/>
        <v>0</v>
      </c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1"/>
      <c r="AK50" s="291"/>
      <c r="AL50" s="291"/>
      <c r="AM50" s="291"/>
      <c r="AN50" s="292"/>
    </row>
    <row r="51" spans="1:40" s="3" customFormat="1">
      <c r="A51" s="11"/>
      <c r="B51" s="12" t="str">
        <f>IF(A51="","",IFERROR(VLOOKUP(A51,Story!C:D,2,FALSE),""))</f>
        <v/>
      </c>
      <c r="C51" s="13"/>
      <c r="D51" s="11"/>
      <c r="E51" s="12"/>
      <c r="F51" s="280"/>
      <c r="G51" s="11"/>
      <c r="H51" s="14" t="str">
        <f t="shared" si="5"/>
        <v/>
      </c>
      <c r="I51" s="14" t="str">
        <f t="shared" si="3"/>
        <v/>
      </c>
      <c r="J51" s="297"/>
      <c r="K51" s="297">
        <f t="shared" si="6"/>
        <v>0</v>
      </c>
      <c r="L51" s="11" t="s">
        <v>18</v>
      </c>
      <c r="M51" s="16">
        <f t="shared" si="4"/>
        <v>0</v>
      </c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291"/>
      <c r="AI51" s="291"/>
      <c r="AJ51" s="291"/>
      <c r="AK51" s="291"/>
      <c r="AL51" s="291"/>
      <c r="AM51" s="291"/>
      <c r="AN51" s="292"/>
    </row>
    <row r="52" spans="1:40" s="3" customFormat="1">
      <c r="A52" s="11"/>
      <c r="B52" s="12" t="str">
        <f>IF(A52="","",IFERROR(VLOOKUP(A52,Story!C:D,2,FALSE),""))</f>
        <v/>
      </c>
      <c r="C52" s="13"/>
      <c r="D52" s="11" t="s">
        <v>196</v>
      </c>
      <c r="E52" s="56" t="s">
        <v>1370</v>
      </c>
      <c r="F52" s="280" t="s">
        <v>77</v>
      </c>
      <c r="G52" s="11"/>
      <c r="H52" s="14">
        <f t="shared" si="5"/>
        <v>43073</v>
      </c>
      <c r="I52" s="14">
        <f t="shared" si="3"/>
        <v>43073</v>
      </c>
      <c r="J52" s="297"/>
      <c r="K52" s="297">
        <f t="shared" si="6"/>
        <v>11</v>
      </c>
      <c r="L52" s="11" t="s">
        <v>16</v>
      </c>
      <c r="M52" s="16">
        <v>0.8</v>
      </c>
      <c r="N52" s="291"/>
      <c r="O52" s="291"/>
      <c r="P52" s="291"/>
      <c r="Q52" s="291"/>
      <c r="R52" s="291">
        <v>3</v>
      </c>
      <c r="S52" s="291"/>
      <c r="T52" s="291"/>
      <c r="U52" s="291">
        <v>8</v>
      </c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291"/>
      <c r="AI52" s="291"/>
      <c r="AJ52" s="291"/>
      <c r="AK52" s="291"/>
      <c r="AL52" s="291"/>
      <c r="AM52" s="291"/>
      <c r="AN52" s="292"/>
    </row>
    <row r="53" spans="1:40" s="3" customFormat="1">
      <c r="A53" s="11"/>
      <c r="B53" s="12" t="str">
        <f>IF(A53="","",IFERROR(VLOOKUP(A53,Story!C:D,2,FALSE),""))</f>
        <v/>
      </c>
      <c r="C53" s="13"/>
      <c r="D53" s="11" t="s">
        <v>219</v>
      </c>
      <c r="E53" s="56" t="s">
        <v>1371</v>
      </c>
      <c r="F53" s="280"/>
      <c r="G53" s="11"/>
      <c r="H53" s="14">
        <f t="shared" si="5"/>
        <v>43073</v>
      </c>
      <c r="I53" s="14">
        <f t="shared" si="3"/>
        <v>43073</v>
      </c>
      <c r="J53" s="297"/>
      <c r="K53" s="297">
        <f t="shared" si="6"/>
        <v>0</v>
      </c>
      <c r="L53" s="11" t="s">
        <v>18</v>
      </c>
      <c r="M53" s="16">
        <f t="shared" si="4"/>
        <v>0</v>
      </c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291"/>
      <c r="AL53" s="291"/>
      <c r="AM53" s="291"/>
      <c r="AN53" s="292"/>
    </row>
    <row r="54" spans="1:40" s="3" customFormat="1">
      <c r="A54" s="11"/>
      <c r="B54" s="12" t="str">
        <f>IF(A54="","",IFERROR(VLOOKUP(A54,Story!C:D,2,FALSE),""))</f>
        <v/>
      </c>
      <c r="C54" s="13"/>
      <c r="D54" s="11" t="s">
        <v>196</v>
      </c>
      <c r="E54" s="56" t="s">
        <v>1372</v>
      </c>
      <c r="F54" s="286" t="s">
        <v>1405</v>
      </c>
      <c r="G54" s="11"/>
      <c r="H54" s="14">
        <f t="shared" si="5"/>
        <v>43073</v>
      </c>
      <c r="I54" s="14">
        <f t="shared" si="3"/>
        <v>43073</v>
      </c>
      <c r="J54" s="297"/>
      <c r="K54" s="297">
        <f t="shared" si="6"/>
        <v>15</v>
      </c>
      <c r="L54" s="11" t="s">
        <v>18</v>
      </c>
      <c r="M54" s="16">
        <f t="shared" si="4"/>
        <v>0</v>
      </c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>
        <v>4</v>
      </c>
      <c r="AK54" s="291">
        <v>8</v>
      </c>
      <c r="AL54" s="291">
        <v>3</v>
      </c>
      <c r="AM54" s="291"/>
      <c r="AN54" s="292"/>
    </row>
    <row r="55" spans="1:40" s="3" customFormat="1">
      <c r="A55" s="11"/>
      <c r="B55" s="12" t="str">
        <f>IF(A55="","",IFERROR(VLOOKUP(A55,Story!C:D,2,FALSE),""))</f>
        <v/>
      </c>
      <c r="C55" s="13"/>
      <c r="D55" s="11" t="s">
        <v>196</v>
      </c>
      <c r="E55" s="56" t="s">
        <v>1373</v>
      </c>
      <c r="F55" s="280"/>
      <c r="G55" s="11"/>
      <c r="H55" s="14">
        <f t="shared" si="5"/>
        <v>43073</v>
      </c>
      <c r="I55" s="14">
        <f t="shared" si="3"/>
        <v>43073</v>
      </c>
      <c r="J55" s="297"/>
      <c r="K55" s="297">
        <f t="shared" si="6"/>
        <v>0</v>
      </c>
      <c r="L55" s="11" t="s">
        <v>18</v>
      </c>
      <c r="M55" s="16">
        <f t="shared" si="4"/>
        <v>0</v>
      </c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291"/>
      <c r="AL55" s="291"/>
      <c r="AM55" s="291"/>
      <c r="AN55" s="292"/>
    </row>
    <row r="56" spans="1:40" s="3" customFormat="1">
      <c r="A56" s="11"/>
      <c r="B56" s="12" t="str">
        <f>IF(A56="","",IFERROR(VLOOKUP(A56,Story!C:D,2,FALSE),""))</f>
        <v/>
      </c>
      <c r="C56" s="13"/>
      <c r="D56" s="11" t="s">
        <v>196</v>
      </c>
      <c r="E56" s="56" t="s">
        <v>1428</v>
      </c>
      <c r="F56" s="286" t="s">
        <v>1421</v>
      </c>
      <c r="G56" s="11"/>
      <c r="H56" s="14">
        <f t="shared" si="5"/>
        <v>43073</v>
      </c>
      <c r="I56" s="14">
        <f t="shared" si="3"/>
        <v>43073</v>
      </c>
      <c r="J56" s="297"/>
      <c r="K56" s="297">
        <f t="shared" si="6"/>
        <v>3</v>
      </c>
      <c r="L56" s="11" t="s">
        <v>18</v>
      </c>
      <c r="M56" s="16">
        <f t="shared" si="4"/>
        <v>0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291"/>
      <c r="AI56" s="291"/>
      <c r="AJ56" s="291">
        <v>0</v>
      </c>
      <c r="AK56" s="291"/>
      <c r="AL56" s="291"/>
      <c r="AM56" s="291">
        <v>3</v>
      </c>
      <c r="AN56" s="292"/>
    </row>
    <row r="57" spans="1:40" s="3" customFormat="1">
      <c r="A57" s="11"/>
      <c r="B57" s="12" t="str">
        <f>IF(A57="","",IFERROR(VLOOKUP(A57,Story!C:D,2,FALSE),""))</f>
        <v/>
      </c>
      <c r="C57" s="13"/>
      <c r="D57" s="11" t="s">
        <v>235</v>
      </c>
      <c r="E57" s="56" t="s">
        <v>1425</v>
      </c>
      <c r="F57" s="280" t="s">
        <v>77</v>
      </c>
      <c r="G57" s="11"/>
      <c r="H57" s="14">
        <f t="shared" si="5"/>
        <v>43073</v>
      </c>
      <c r="I57" s="14">
        <f t="shared" si="3"/>
        <v>43073</v>
      </c>
      <c r="J57" s="297"/>
      <c r="K57" s="297">
        <f t="shared" si="6"/>
        <v>26</v>
      </c>
      <c r="L57" s="11" t="s">
        <v>18</v>
      </c>
      <c r="M57" s="16">
        <f t="shared" si="4"/>
        <v>0</v>
      </c>
      <c r="N57" s="291">
        <v>3</v>
      </c>
      <c r="O57" s="291">
        <v>5</v>
      </c>
      <c r="P57" s="291">
        <v>8</v>
      </c>
      <c r="Q57" s="291">
        <v>8</v>
      </c>
      <c r="R57" s="291"/>
      <c r="S57" s="291"/>
      <c r="T57" s="291"/>
      <c r="U57" s="291"/>
      <c r="V57" s="291"/>
      <c r="W57" s="291">
        <v>2</v>
      </c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1"/>
      <c r="AK57" s="291"/>
      <c r="AL57" s="291"/>
      <c r="AM57" s="291"/>
      <c r="AN57" s="292"/>
    </row>
    <row r="58" spans="1:40" s="3" customFormat="1">
      <c r="A58" s="11"/>
      <c r="B58" s="12"/>
      <c r="C58" s="13"/>
      <c r="D58" s="11" t="s">
        <v>196</v>
      </c>
      <c r="E58" s="56" t="s">
        <v>1426</v>
      </c>
      <c r="F58" s="280" t="s">
        <v>77</v>
      </c>
      <c r="G58" s="11"/>
      <c r="H58" s="14">
        <f t="shared" si="5"/>
        <v>43073</v>
      </c>
      <c r="I58" s="14">
        <f t="shared" si="3"/>
        <v>43073</v>
      </c>
      <c r="J58" s="297"/>
      <c r="K58" s="297"/>
      <c r="L58" s="11"/>
      <c r="M58" s="16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>
        <v>8</v>
      </c>
      <c r="AF58" s="291">
        <v>8</v>
      </c>
      <c r="AG58" s="291"/>
      <c r="AH58" s="291"/>
      <c r="AI58" s="291">
        <v>7</v>
      </c>
      <c r="AJ58" s="291">
        <v>8</v>
      </c>
      <c r="AK58" s="291"/>
      <c r="AL58" s="291">
        <v>7</v>
      </c>
      <c r="AM58" s="291">
        <v>4</v>
      </c>
      <c r="AN58" s="292"/>
    </row>
    <row r="59" spans="1:40" s="3" customFormat="1">
      <c r="A59" s="11"/>
      <c r="B59" s="12" t="str">
        <f>IF(A59="","",IFERROR(VLOOKUP(A59,Story!C:D,2,FALSE),""))</f>
        <v/>
      </c>
      <c r="C59" s="13"/>
      <c r="D59" s="11" t="s">
        <v>196</v>
      </c>
      <c r="E59" s="56" t="s">
        <v>1427</v>
      </c>
      <c r="F59" s="280" t="s">
        <v>77</v>
      </c>
      <c r="G59" s="11"/>
      <c r="H59" s="14">
        <f t="shared" si="5"/>
        <v>43073</v>
      </c>
      <c r="I59" s="14">
        <f t="shared" si="3"/>
        <v>43073</v>
      </c>
      <c r="J59" s="297"/>
      <c r="K59" s="297">
        <f t="shared" si="6"/>
        <v>30</v>
      </c>
      <c r="L59" s="11" t="s">
        <v>18</v>
      </c>
      <c r="M59" s="16">
        <f t="shared" si="4"/>
        <v>0</v>
      </c>
      <c r="N59" s="291"/>
      <c r="O59" s="291"/>
      <c r="P59" s="291"/>
      <c r="Q59" s="291"/>
      <c r="R59" s="291"/>
      <c r="S59" s="291"/>
      <c r="T59" s="291"/>
      <c r="U59" s="291"/>
      <c r="V59" s="291">
        <v>8</v>
      </c>
      <c r="W59" s="291">
        <v>6</v>
      </c>
      <c r="X59" s="291">
        <v>8</v>
      </c>
      <c r="Y59" s="291"/>
      <c r="Z59" s="291"/>
      <c r="AA59" s="291"/>
      <c r="AB59" s="291"/>
      <c r="AC59" s="291"/>
      <c r="AD59" s="291">
        <v>8</v>
      </c>
      <c r="AE59" s="291"/>
      <c r="AF59" s="291"/>
      <c r="AG59" s="291"/>
      <c r="AH59" s="291"/>
      <c r="AI59" s="291"/>
      <c r="AJ59" s="291"/>
      <c r="AK59" s="291"/>
      <c r="AL59" s="291"/>
      <c r="AM59" s="291"/>
      <c r="AN59" s="292"/>
    </row>
    <row r="60" spans="1:40">
      <c r="A60" s="11"/>
      <c r="B60" s="12" t="str">
        <f>IF(A60="","",IFERROR(VLOOKUP(A60,Story!C:D,2,FALSE),""))</f>
        <v/>
      </c>
      <c r="C60" s="13"/>
      <c r="D60" s="11" t="s">
        <v>196</v>
      </c>
      <c r="E60" s="56" t="s">
        <v>1401</v>
      </c>
      <c r="F60" s="280" t="s">
        <v>77</v>
      </c>
      <c r="G60" s="11"/>
      <c r="H60" s="14">
        <f t="shared" si="5"/>
        <v>43073</v>
      </c>
      <c r="I60" s="14">
        <f t="shared" si="3"/>
        <v>43073</v>
      </c>
      <c r="J60" s="297"/>
      <c r="K60" s="297">
        <f t="shared" si="6"/>
        <v>24</v>
      </c>
      <c r="L60" s="11" t="s">
        <v>16</v>
      </c>
      <c r="M60" s="16">
        <v>0.8</v>
      </c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>
        <v>8</v>
      </c>
      <c r="Z60" s="291"/>
      <c r="AA60" s="291"/>
      <c r="AB60" s="291">
        <v>8</v>
      </c>
      <c r="AC60" s="291">
        <v>8</v>
      </c>
      <c r="AD60" s="291"/>
      <c r="AE60" s="291"/>
      <c r="AF60" s="291"/>
      <c r="AG60" s="291"/>
      <c r="AH60" s="291"/>
      <c r="AI60" s="291"/>
      <c r="AJ60" s="291"/>
      <c r="AK60" s="291"/>
      <c r="AL60" s="291"/>
      <c r="AM60" s="291"/>
      <c r="AN60" s="292"/>
    </row>
    <row r="61" spans="1:40">
      <c r="A61" s="11"/>
      <c r="B61" s="12" t="str">
        <f>IF(A61="","",IFERROR(VLOOKUP(A61,Story!C:D,2,FALSE),""))</f>
        <v/>
      </c>
      <c r="C61" s="13"/>
      <c r="D61" s="24" t="s">
        <v>1423</v>
      </c>
      <c r="E61" s="56" t="s">
        <v>1424</v>
      </c>
      <c r="F61" s="286" t="s">
        <v>1421</v>
      </c>
      <c r="G61" s="11"/>
      <c r="H61" s="14">
        <f t="shared" si="5"/>
        <v>43073</v>
      </c>
      <c r="I61" s="14">
        <f t="shared" si="3"/>
        <v>43073</v>
      </c>
      <c r="J61" s="297"/>
      <c r="K61" s="297">
        <f t="shared" si="6"/>
        <v>0</v>
      </c>
      <c r="L61" s="11" t="s">
        <v>18</v>
      </c>
      <c r="M61" s="16">
        <f t="shared" si="4"/>
        <v>0</v>
      </c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291"/>
      <c r="AL61" s="291"/>
      <c r="AM61" s="291"/>
      <c r="AN61" s="292"/>
    </row>
    <row r="62" spans="1:40">
      <c r="A62" s="11"/>
      <c r="B62" s="12" t="str">
        <f>IF(A62="","",IFERROR(VLOOKUP(A62,Story!C:D,2,FALSE),""))</f>
        <v/>
      </c>
      <c r="C62" s="13"/>
      <c r="D62" s="11"/>
      <c r="E62" s="12"/>
      <c r="F62" s="280"/>
      <c r="G62" s="11"/>
      <c r="H62" s="14" t="str">
        <f t="shared" si="5"/>
        <v/>
      </c>
      <c r="I62" s="14" t="str">
        <f t="shared" si="3"/>
        <v/>
      </c>
      <c r="J62" s="297"/>
      <c r="K62" s="297">
        <f t="shared" si="6"/>
        <v>0</v>
      </c>
      <c r="L62" s="11" t="s">
        <v>18</v>
      </c>
      <c r="M62" s="16">
        <f t="shared" si="4"/>
        <v>0</v>
      </c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  <c r="AG62" s="291"/>
      <c r="AH62" s="291"/>
      <c r="AI62" s="291"/>
      <c r="AJ62" s="291"/>
      <c r="AK62" s="291"/>
      <c r="AL62" s="291"/>
      <c r="AM62" s="291"/>
      <c r="AN62" s="292"/>
    </row>
    <row r="63" spans="1:40">
      <c r="A63" s="11"/>
      <c r="B63" s="12" t="str">
        <f>IF(A63="","",IFERROR(VLOOKUP(A63,Story!C:D,2,FALSE),""))</f>
        <v/>
      </c>
      <c r="C63" s="13"/>
      <c r="D63" s="11"/>
      <c r="E63" s="12"/>
      <c r="F63" s="280"/>
      <c r="G63" s="11"/>
      <c r="H63" s="14" t="str">
        <f t="shared" si="5"/>
        <v/>
      </c>
      <c r="I63" s="14" t="str">
        <f t="shared" si="3"/>
        <v/>
      </c>
      <c r="J63" s="297"/>
      <c r="K63" s="297">
        <f t="shared" si="6"/>
        <v>0</v>
      </c>
      <c r="L63" s="11" t="s">
        <v>18</v>
      </c>
      <c r="M63" s="16">
        <f t="shared" si="4"/>
        <v>0</v>
      </c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  <c r="AD63" s="291"/>
      <c r="AE63" s="291"/>
      <c r="AF63" s="291"/>
      <c r="AG63" s="291"/>
      <c r="AH63" s="291"/>
      <c r="AI63" s="291"/>
      <c r="AJ63" s="291"/>
      <c r="AK63" s="291"/>
      <c r="AL63" s="291"/>
      <c r="AM63" s="291"/>
      <c r="AN63" s="292"/>
    </row>
    <row r="64" spans="1:40">
      <c r="A64" s="11"/>
      <c r="B64" s="12" t="str">
        <f>IF(A64="","",IFERROR(VLOOKUP(A64,Story!C:D,2,FALSE),""))</f>
        <v/>
      </c>
      <c r="C64" s="13"/>
      <c r="D64" s="11"/>
      <c r="E64" s="12"/>
      <c r="F64" s="280"/>
      <c r="G64" s="11"/>
      <c r="H64" s="14" t="str">
        <f t="shared" si="5"/>
        <v/>
      </c>
      <c r="I64" s="14" t="str">
        <f t="shared" si="3"/>
        <v/>
      </c>
      <c r="J64" s="297"/>
      <c r="K64" s="297">
        <f t="shared" si="6"/>
        <v>0</v>
      </c>
      <c r="L64" s="11" t="s">
        <v>18</v>
      </c>
      <c r="M64" s="16">
        <f t="shared" si="4"/>
        <v>0</v>
      </c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291"/>
      <c r="AL64" s="291"/>
      <c r="AM64" s="291"/>
      <c r="AN64" s="292"/>
    </row>
    <row r="65" spans="1:40">
      <c r="A65" s="263" t="s">
        <v>112</v>
      </c>
      <c r="B65" s="264" t="s">
        <v>113</v>
      </c>
      <c r="C65" s="13"/>
      <c r="D65" s="263"/>
      <c r="E65" s="264"/>
      <c r="F65" s="283"/>
      <c r="G65" s="11"/>
      <c r="H65" s="14" t="str">
        <f t="shared" si="5"/>
        <v/>
      </c>
      <c r="I65" s="14" t="str">
        <f t="shared" si="3"/>
        <v/>
      </c>
      <c r="J65" s="297"/>
      <c r="K65" s="297">
        <f t="shared" si="6"/>
        <v>0</v>
      </c>
      <c r="L65" s="11" t="s">
        <v>18</v>
      </c>
      <c r="M65" s="16">
        <f t="shared" si="4"/>
        <v>0</v>
      </c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  <c r="AD65" s="291"/>
      <c r="AE65" s="291"/>
      <c r="AF65" s="291"/>
      <c r="AG65" s="291"/>
      <c r="AH65" s="291"/>
      <c r="AI65" s="291"/>
      <c r="AJ65" s="291"/>
      <c r="AK65" s="291"/>
      <c r="AL65" s="291"/>
      <c r="AM65" s="291"/>
      <c r="AN65" s="292"/>
    </row>
    <row r="66" spans="1:40">
      <c r="A66" s="263"/>
      <c r="B66" s="264" t="s">
        <v>262</v>
      </c>
      <c r="C66" s="265"/>
      <c r="D66" s="263" t="s">
        <v>301</v>
      </c>
      <c r="E66" s="56" t="s">
        <v>1387</v>
      </c>
      <c r="F66" s="283" t="s">
        <v>82</v>
      </c>
      <c r="G66" s="11"/>
      <c r="H66" s="14">
        <f t="shared" si="5"/>
        <v>43073</v>
      </c>
      <c r="I66" s="14">
        <f t="shared" si="3"/>
        <v>43073</v>
      </c>
      <c r="J66" s="297"/>
      <c r="K66" s="297">
        <f t="shared" si="6"/>
        <v>1.5</v>
      </c>
      <c r="L66" s="11" t="s">
        <v>18</v>
      </c>
      <c r="M66" s="16">
        <f t="shared" si="4"/>
        <v>0</v>
      </c>
      <c r="N66" s="291">
        <v>1.5</v>
      </c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2"/>
    </row>
    <row r="67" spans="1:40">
      <c r="A67" s="263" t="s">
        <v>114</v>
      </c>
      <c r="B67" s="264" t="s">
        <v>115</v>
      </c>
      <c r="C67" s="265"/>
      <c r="D67" s="263"/>
      <c r="E67" s="264"/>
      <c r="F67" s="283" t="s">
        <v>82</v>
      </c>
      <c r="G67" s="11"/>
      <c r="H67" s="14" t="str">
        <f t="shared" si="5"/>
        <v/>
      </c>
      <c r="I67" s="14" t="str">
        <f t="shared" si="3"/>
        <v/>
      </c>
      <c r="J67" s="297"/>
      <c r="K67" s="297">
        <f t="shared" si="6"/>
        <v>0</v>
      </c>
      <c r="L67" s="11" t="s">
        <v>18</v>
      </c>
      <c r="M67" s="16">
        <f t="shared" si="4"/>
        <v>0</v>
      </c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  <c r="AD67" s="291"/>
      <c r="AE67" s="291"/>
      <c r="AF67" s="291"/>
      <c r="AG67" s="291"/>
      <c r="AH67" s="291"/>
      <c r="AI67" s="291"/>
      <c r="AJ67" s="291"/>
      <c r="AK67" s="291"/>
      <c r="AL67" s="291"/>
      <c r="AM67" s="291"/>
      <c r="AN67" s="292"/>
    </row>
    <row r="68" spans="1:40">
      <c r="A68" s="263"/>
      <c r="B68" s="264" t="s">
        <v>262</v>
      </c>
      <c r="C68" s="265"/>
      <c r="D68" s="263" t="s">
        <v>301</v>
      </c>
      <c r="E68" s="56" t="s">
        <v>1388</v>
      </c>
      <c r="F68" s="283" t="s">
        <v>82</v>
      </c>
      <c r="G68" s="11"/>
      <c r="H68" s="14">
        <f t="shared" si="5"/>
        <v>43073</v>
      </c>
      <c r="I68" s="14">
        <f t="shared" si="3"/>
        <v>43073</v>
      </c>
      <c r="J68" s="297"/>
      <c r="K68" s="297">
        <f t="shared" si="6"/>
        <v>1</v>
      </c>
      <c r="L68" s="11" t="s">
        <v>18</v>
      </c>
      <c r="M68" s="16">
        <f t="shared" si="4"/>
        <v>0</v>
      </c>
      <c r="N68" s="291">
        <v>1</v>
      </c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  <c r="AD68" s="291"/>
      <c r="AE68" s="291"/>
      <c r="AF68" s="291"/>
      <c r="AG68" s="291"/>
      <c r="AH68" s="291"/>
      <c r="AI68" s="291"/>
      <c r="AJ68" s="291"/>
      <c r="AK68" s="291"/>
      <c r="AL68" s="291"/>
      <c r="AM68" s="291"/>
      <c r="AN68" s="292"/>
    </row>
    <row r="69" spans="1:40">
      <c r="A69" s="263" t="s">
        <v>126</v>
      </c>
      <c r="B69" s="264" t="s">
        <v>127</v>
      </c>
      <c r="C69" s="265"/>
      <c r="D69" s="263" t="s">
        <v>127</v>
      </c>
      <c r="E69" s="264" t="s">
        <v>1298</v>
      </c>
      <c r="F69" s="283" t="s">
        <v>59</v>
      </c>
      <c r="G69" s="11"/>
      <c r="H69" s="14">
        <f t="shared" si="5"/>
        <v>43073</v>
      </c>
      <c r="I69" s="14">
        <f t="shared" si="3"/>
        <v>43073</v>
      </c>
      <c r="J69" s="297"/>
      <c r="K69" s="297">
        <f t="shared" si="6"/>
        <v>2</v>
      </c>
      <c r="L69" s="11" t="s">
        <v>18</v>
      </c>
      <c r="M69" s="16">
        <f t="shared" si="4"/>
        <v>0</v>
      </c>
      <c r="N69" s="291">
        <v>2</v>
      </c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291"/>
      <c r="AL69" s="291"/>
      <c r="AM69" s="291"/>
      <c r="AN69" s="292"/>
    </row>
    <row r="70" spans="1:40">
      <c r="A70" s="263" t="s">
        <v>622</v>
      </c>
      <c r="B70" s="264" t="s">
        <v>1120</v>
      </c>
      <c r="C70" s="265"/>
      <c r="D70" s="263"/>
      <c r="E70" s="264"/>
      <c r="F70" s="283"/>
      <c r="G70" s="11"/>
      <c r="H70" s="14" t="str">
        <f t="shared" si="5"/>
        <v/>
      </c>
      <c r="I70" s="14" t="str">
        <f t="shared" si="3"/>
        <v/>
      </c>
      <c r="J70" s="297"/>
      <c r="K70" s="297">
        <f t="shared" si="6"/>
        <v>0</v>
      </c>
      <c r="L70" s="11" t="s">
        <v>18</v>
      </c>
      <c r="M70" s="16">
        <f t="shared" si="4"/>
        <v>0</v>
      </c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291"/>
      <c r="AL70" s="291"/>
      <c r="AM70" s="291"/>
      <c r="AN70" s="292"/>
    </row>
    <row r="71" spans="1:40">
      <c r="A71" s="263"/>
      <c r="B71" s="264" t="s">
        <v>262</v>
      </c>
      <c r="C71" s="265"/>
      <c r="D71" s="263" t="s">
        <v>301</v>
      </c>
      <c r="E71" s="264" t="s">
        <v>1299</v>
      </c>
      <c r="F71" s="283" t="s">
        <v>59</v>
      </c>
      <c r="G71" s="11"/>
      <c r="H71" s="14">
        <f t="shared" si="5"/>
        <v>43073</v>
      </c>
      <c r="I71" s="14">
        <f t="shared" si="3"/>
        <v>43073</v>
      </c>
      <c r="J71" s="297"/>
      <c r="K71" s="297">
        <f t="shared" si="6"/>
        <v>11</v>
      </c>
      <c r="L71" s="11" t="s">
        <v>18</v>
      </c>
      <c r="M71" s="16">
        <f t="shared" si="4"/>
        <v>0</v>
      </c>
      <c r="N71" s="291"/>
      <c r="O71" s="291">
        <v>4</v>
      </c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>
        <v>4</v>
      </c>
      <c r="AD71" s="291"/>
      <c r="AE71" s="291"/>
      <c r="AF71" s="291"/>
      <c r="AG71" s="291"/>
      <c r="AH71" s="291"/>
      <c r="AI71" s="291"/>
      <c r="AJ71" s="291">
        <v>3</v>
      </c>
      <c r="AK71" s="291"/>
      <c r="AL71" s="291"/>
      <c r="AM71" s="291"/>
      <c r="AN71" s="292"/>
    </row>
    <row r="72" spans="1:40">
      <c r="A72" s="263"/>
      <c r="B72" s="264" t="s">
        <v>262</v>
      </c>
      <c r="C72" s="265"/>
      <c r="D72" s="263" t="s">
        <v>301</v>
      </c>
      <c r="E72" s="264" t="s">
        <v>1299</v>
      </c>
      <c r="F72" s="283" t="s">
        <v>206</v>
      </c>
      <c r="G72" s="11"/>
      <c r="H72" s="14">
        <f t="shared" si="5"/>
        <v>43073</v>
      </c>
      <c r="I72" s="14">
        <f t="shared" si="3"/>
        <v>43073</v>
      </c>
      <c r="J72" s="297"/>
      <c r="K72" s="297">
        <f t="shared" si="6"/>
        <v>8</v>
      </c>
      <c r="L72" s="11" t="s">
        <v>18</v>
      </c>
      <c r="M72" s="16">
        <f t="shared" si="4"/>
        <v>0</v>
      </c>
      <c r="N72" s="291"/>
      <c r="O72" s="291">
        <v>4</v>
      </c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>
        <v>4</v>
      </c>
      <c r="AD72" s="291"/>
      <c r="AE72" s="291"/>
      <c r="AF72" s="291"/>
      <c r="AG72" s="291"/>
      <c r="AH72" s="291"/>
      <c r="AI72" s="291"/>
      <c r="AJ72" s="291"/>
      <c r="AK72" s="291"/>
      <c r="AL72" s="291"/>
      <c r="AM72" s="291"/>
      <c r="AN72" s="292"/>
    </row>
    <row r="73" spans="1:40">
      <c r="A73" s="263"/>
      <c r="B73" s="264" t="s">
        <v>262</v>
      </c>
      <c r="C73" s="265"/>
      <c r="D73" s="263" t="s">
        <v>269</v>
      </c>
      <c r="E73" s="264" t="s">
        <v>270</v>
      </c>
      <c r="F73" s="283" t="s">
        <v>59</v>
      </c>
      <c r="G73" s="11"/>
      <c r="H73" s="14">
        <f t="shared" si="5"/>
        <v>43073</v>
      </c>
      <c r="I73" s="14">
        <f t="shared" si="3"/>
        <v>43073</v>
      </c>
      <c r="J73" s="297"/>
      <c r="K73" s="297">
        <f t="shared" si="6"/>
        <v>3</v>
      </c>
      <c r="L73" s="11" t="s">
        <v>18</v>
      </c>
      <c r="M73" s="16">
        <f t="shared" si="4"/>
        <v>0</v>
      </c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  <c r="AE73" s="291">
        <v>1</v>
      </c>
      <c r="AF73" s="291"/>
      <c r="AG73" s="291"/>
      <c r="AH73" s="291"/>
      <c r="AI73" s="291"/>
      <c r="AJ73" s="291"/>
      <c r="AK73" s="291">
        <v>2</v>
      </c>
      <c r="AL73" s="291"/>
      <c r="AM73" s="291"/>
      <c r="AN73" s="292"/>
    </row>
    <row r="74" spans="1:40">
      <c r="A74" s="263"/>
      <c r="B74" s="264" t="s">
        <v>262</v>
      </c>
      <c r="C74" s="265"/>
      <c r="D74" s="263" t="s">
        <v>269</v>
      </c>
      <c r="E74" s="264" t="s">
        <v>270</v>
      </c>
      <c r="F74" s="283" t="s">
        <v>77</v>
      </c>
      <c r="G74" s="11"/>
      <c r="H74" s="14">
        <f t="shared" si="5"/>
        <v>43073</v>
      </c>
      <c r="I74" s="14">
        <f t="shared" si="3"/>
        <v>43073</v>
      </c>
      <c r="J74" s="297"/>
      <c r="K74" s="297">
        <f t="shared" si="6"/>
        <v>3</v>
      </c>
      <c r="L74" s="11" t="s">
        <v>18</v>
      </c>
      <c r="M74" s="16">
        <f t="shared" si="4"/>
        <v>0</v>
      </c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  <c r="AD74" s="291"/>
      <c r="AE74" s="291"/>
      <c r="AF74" s="291"/>
      <c r="AG74" s="291"/>
      <c r="AH74" s="291"/>
      <c r="AI74" s="291">
        <v>1</v>
      </c>
      <c r="AJ74" s="291"/>
      <c r="AK74" s="291"/>
      <c r="AL74" s="291">
        <v>1</v>
      </c>
      <c r="AM74" s="291">
        <v>1</v>
      </c>
      <c r="AN74" s="292"/>
    </row>
    <row r="75" spans="1:40">
      <c r="A75" s="11"/>
      <c r="B75" s="12" t="str">
        <f>IF(A75="","",IFERROR(VLOOKUP(A75,Story!C:D,2,FALSE),""))</f>
        <v/>
      </c>
      <c r="C75" s="265"/>
      <c r="D75" s="11" t="s">
        <v>216</v>
      </c>
      <c r="E75" s="56" t="s">
        <v>1396</v>
      </c>
      <c r="F75" s="280" t="s">
        <v>77</v>
      </c>
      <c r="G75" s="11"/>
      <c r="H75" s="14">
        <f t="shared" si="5"/>
        <v>43073</v>
      </c>
      <c r="I75" s="14">
        <f t="shared" si="3"/>
        <v>43073</v>
      </c>
      <c r="J75" s="297"/>
      <c r="K75" s="297">
        <f t="shared" si="6"/>
        <v>5</v>
      </c>
      <c r="L75" s="11" t="s">
        <v>18</v>
      </c>
      <c r="M75" s="16">
        <f>IF(L75="未开始",0,IF(L75="已完成",1, 0.1))</f>
        <v>0</v>
      </c>
      <c r="N75" s="291"/>
      <c r="O75" s="291"/>
      <c r="P75" s="291"/>
      <c r="Q75" s="291"/>
      <c r="R75" s="291">
        <v>5</v>
      </c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291"/>
      <c r="AL75" s="291"/>
      <c r="AM75" s="291"/>
      <c r="AN75" s="292"/>
    </row>
    <row r="76" spans="1:40">
      <c r="A76" s="11"/>
      <c r="B76" s="12" t="str">
        <f>IF(A76="","",IFERROR(VLOOKUP(A76,Story!C:D,2,FALSE),""))</f>
        <v/>
      </c>
      <c r="C76" s="13"/>
      <c r="D76" s="11" t="s">
        <v>216</v>
      </c>
      <c r="E76" s="56" t="s">
        <v>1396</v>
      </c>
      <c r="F76" s="280" t="s">
        <v>59</v>
      </c>
      <c r="G76" s="11"/>
      <c r="H76" s="14">
        <f t="shared" si="5"/>
        <v>43073</v>
      </c>
      <c r="I76" s="14">
        <f t="shared" si="3"/>
        <v>43073</v>
      </c>
      <c r="J76" s="297"/>
      <c r="K76" s="297">
        <f t="shared" si="6"/>
        <v>5</v>
      </c>
      <c r="L76" s="11" t="s">
        <v>18</v>
      </c>
      <c r="M76" s="16">
        <f t="shared" ref="M76:M83" si="23">IF(L76="未开始",0,IF(L76="已完成",1, 0.1))</f>
        <v>0</v>
      </c>
      <c r="N76" s="291"/>
      <c r="O76" s="291"/>
      <c r="P76" s="291"/>
      <c r="Q76" s="291"/>
      <c r="R76" s="291">
        <v>5</v>
      </c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291"/>
      <c r="AL76" s="291"/>
      <c r="AM76" s="291"/>
      <c r="AN76" s="292"/>
    </row>
    <row r="77" spans="1:40">
      <c r="A77" s="11"/>
      <c r="B77" s="12" t="str">
        <f>IF(A77="","",IFERROR(VLOOKUP(A77,Story!C:D,2,FALSE),""))</f>
        <v/>
      </c>
      <c r="C77" s="13"/>
      <c r="D77" s="11" t="s">
        <v>301</v>
      </c>
      <c r="E77" s="56" t="s">
        <v>1403</v>
      </c>
      <c r="F77" s="280" t="s">
        <v>59</v>
      </c>
      <c r="G77" s="11"/>
      <c r="H77" s="14">
        <f t="shared" si="5"/>
        <v>43073</v>
      </c>
      <c r="I77" s="14">
        <f t="shared" si="3"/>
        <v>43073</v>
      </c>
      <c r="J77" s="297"/>
      <c r="K77" s="297">
        <f t="shared" si="6"/>
        <v>5</v>
      </c>
      <c r="L77" s="11" t="s">
        <v>18</v>
      </c>
      <c r="M77" s="16">
        <f t="shared" si="23"/>
        <v>0</v>
      </c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  <c r="AD77" s="291">
        <v>5</v>
      </c>
      <c r="AE77" s="291"/>
      <c r="AF77" s="291"/>
      <c r="AG77" s="291"/>
      <c r="AH77" s="291"/>
      <c r="AI77" s="291"/>
      <c r="AJ77" s="291"/>
      <c r="AK77" s="291"/>
      <c r="AL77" s="291"/>
      <c r="AM77" s="291"/>
      <c r="AN77" s="292"/>
    </row>
    <row r="78" spans="1:40">
      <c r="A78" s="11"/>
      <c r="B78" s="12" t="str">
        <f>IF(A78="","",IFERROR(VLOOKUP(A78,Story!C:D,2,FALSE),""))</f>
        <v/>
      </c>
      <c r="C78" s="13"/>
      <c r="D78" s="11" t="s">
        <v>1173</v>
      </c>
      <c r="E78" s="56" t="s">
        <v>1411</v>
      </c>
      <c r="F78" s="280" t="s">
        <v>59</v>
      </c>
      <c r="G78" s="11"/>
      <c r="H78" s="14">
        <f t="shared" si="5"/>
        <v>43073</v>
      </c>
      <c r="I78" s="14">
        <f t="shared" si="3"/>
        <v>43073</v>
      </c>
      <c r="J78" s="297"/>
      <c r="K78" s="297">
        <f t="shared" si="6"/>
        <v>8</v>
      </c>
      <c r="L78" s="11" t="s">
        <v>18</v>
      </c>
      <c r="M78" s="16">
        <f t="shared" si="23"/>
        <v>0</v>
      </c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291">
        <v>4</v>
      </c>
      <c r="AL78" s="291">
        <v>4</v>
      </c>
      <c r="AM78" s="291"/>
      <c r="AN78" s="292"/>
    </row>
    <row r="79" spans="1:40">
      <c r="A79" s="11"/>
      <c r="B79" s="12" t="str">
        <f>IF(A79="","",IFERROR(VLOOKUP(A79,Story!C:D,2,FALSE),""))</f>
        <v/>
      </c>
      <c r="C79" s="13"/>
      <c r="D79" s="11" t="s">
        <v>265</v>
      </c>
      <c r="E79" s="56" t="s">
        <v>1412</v>
      </c>
      <c r="F79" s="286" t="s">
        <v>1413</v>
      </c>
      <c r="G79" s="11"/>
      <c r="H79" s="14">
        <f t="shared" si="5"/>
        <v>43073</v>
      </c>
      <c r="I79" s="14">
        <f t="shared" si="3"/>
        <v>43073</v>
      </c>
      <c r="J79" s="297"/>
      <c r="K79" s="297">
        <f t="shared" si="6"/>
        <v>1</v>
      </c>
      <c r="L79" s="11" t="s">
        <v>18</v>
      </c>
      <c r="M79" s="16">
        <f t="shared" si="23"/>
        <v>0</v>
      </c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  <c r="AD79" s="291"/>
      <c r="AE79" s="291"/>
      <c r="AF79" s="291"/>
      <c r="AG79" s="291"/>
      <c r="AH79" s="291"/>
      <c r="AI79" s="291"/>
      <c r="AJ79" s="291"/>
      <c r="AK79" s="291"/>
      <c r="AL79" s="291">
        <v>1</v>
      </c>
      <c r="AM79" s="291"/>
      <c r="AN79" s="292"/>
    </row>
    <row r="80" spans="1:40">
      <c r="A80" s="11"/>
      <c r="B80" s="12" t="str">
        <f>IF(A80="","",IFERROR(VLOOKUP(A80,Story!C:D,2,FALSE),""))</f>
        <v/>
      </c>
      <c r="C80" s="13"/>
      <c r="D80" s="11"/>
      <c r="E80" s="12"/>
      <c r="F80" s="280"/>
      <c r="G80" s="11"/>
      <c r="H80" s="14" t="str">
        <f t="shared" si="5"/>
        <v/>
      </c>
      <c r="I80" s="14" t="str">
        <f t="shared" si="3"/>
        <v/>
      </c>
      <c r="J80" s="297"/>
      <c r="K80" s="297">
        <f t="shared" si="6"/>
        <v>0</v>
      </c>
      <c r="L80" s="11" t="s">
        <v>18</v>
      </c>
      <c r="M80" s="16">
        <f t="shared" si="23"/>
        <v>0</v>
      </c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291"/>
      <c r="AL80" s="291"/>
      <c r="AM80" s="291"/>
      <c r="AN80" s="292"/>
    </row>
    <row r="81" spans="1:40">
      <c r="A81" s="11"/>
      <c r="B81" s="12" t="str">
        <f>IF(A81="","",IFERROR(VLOOKUP(A81,Story!C:D,2,FALSE),""))</f>
        <v/>
      </c>
      <c r="C81" s="13"/>
      <c r="D81" s="11"/>
      <c r="E81" s="12"/>
      <c r="F81" s="280"/>
      <c r="G81" s="11"/>
      <c r="H81" s="14" t="str">
        <f t="shared" si="5"/>
        <v/>
      </c>
      <c r="I81" s="14" t="str">
        <f t="shared" si="3"/>
        <v/>
      </c>
      <c r="J81" s="297"/>
      <c r="K81" s="297">
        <f t="shared" si="6"/>
        <v>0</v>
      </c>
      <c r="L81" s="11" t="s">
        <v>18</v>
      </c>
      <c r="M81" s="16">
        <f t="shared" si="23"/>
        <v>0</v>
      </c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291"/>
      <c r="AL81" s="291"/>
      <c r="AM81" s="291"/>
      <c r="AN81" s="292"/>
    </row>
    <row r="82" spans="1:40">
      <c r="A82" s="11"/>
      <c r="B82" s="12" t="str">
        <f>IF(A82="","",IFERROR(VLOOKUP(A82,Story!C:D,2,FALSE),""))</f>
        <v/>
      </c>
      <c r="C82" s="13"/>
      <c r="D82" s="11"/>
      <c r="E82" s="12"/>
      <c r="F82" s="280"/>
      <c r="G82" s="11"/>
      <c r="H82" s="14" t="str">
        <f t="shared" si="5"/>
        <v/>
      </c>
      <c r="I82" s="14" t="str">
        <f t="shared" si="3"/>
        <v/>
      </c>
      <c r="J82" s="297"/>
      <c r="K82" s="297">
        <f t="shared" si="6"/>
        <v>0</v>
      </c>
      <c r="L82" s="11" t="s">
        <v>18</v>
      </c>
      <c r="M82" s="16">
        <f t="shared" si="23"/>
        <v>0</v>
      </c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291"/>
      <c r="AL82" s="291"/>
      <c r="AM82" s="291"/>
      <c r="AN82" s="292"/>
    </row>
    <row r="83" spans="1:40">
      <c r="A83" s="11"/>
      <c r="B83" s="12" t="str">
        <f>IF(A83="","",IFERROR(VLOOKUP(A83,Story!C:D,2,FALSE),""))</f>
        <v/>
      </c>
      <c r="C83" s="13"/>
      <c r="D83" s="11"/>
      <c r="E83" s="12"/>
      <c r="F83" s="280"/>
      <c r="G83" s="11"/>
      <c r="H83" s="14" t="str">
        <f t="shared" si="5"/>
        <v/>
      </c>
      <c r="I83" s="14" t="str">
        <f t="shared" ref="I83" si="24">IF(E83="","",IF(H83+J83/8&gt;$I$1,$I$1,H83+J83/8))</f>
        <v/>
      </c>
      <c r="J83" s="297"/>
      <c r="K83" s="297">
        <f t="shared" si="6"/>
        <v>0</v>
      </c>
      <c r="L83" s="11" t="s">
        <v>18</v>
      </c>
      <c r="M83" s="16">
        <f t="shared" si="23"/>
        <v>0</v>
      </c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  <c r="AK83" s="291"/>
      <c r="AL83" s="291"/>
      <c r="AM83" s="291"/>
      <c r="AN83" s="292"/>
    </row>
    <row r="84" spans="1:40" s="4" customFormat="1">
      <c r="A84" s="276" t="s">
        <v>238</v>
      </c>
      <c r="B84" s="277"/>
      <c r="C84" s="13"/>
      <c r="D84" s="277"/>
      <c r="E84" s="277"/>
      <c r="F84" s="284"/>
      <c r="G84" s="277"/>
      <c r="H84" s="277"/>
      <c r="I84" s="278"/>
      <c r="J84" s="298">
        <f>SUM(J4:J83)</f>
        <v>120</v>
      </c>
      <c r="K84" s="298">
        <f>SUM(K4:K83)</f>
        <v>426</v>
      </c>
      <c r="L84" s="574"/>
      <c r="M84" s="575"/>
      <c r="N84" s="290" t="str">
        <f>MID("一二三四五六日",WEEKDAY($H$1,2),1)</f>
        <v>一</v>
      </c>
      <c r="O84" s="290" t="str">
        <f>MID("一二三四五六日",WEEKDAY($H$1+(COLUMN(O83)-COLUMN($N$2)),2),1)</f>
        <v>二</v>
      </c>
      <c r="P84" s="290" t="str">
        <f t="shared" ref="P84:AM84" si="25">MID("一二三四五六日",WEEKDAY($H$1+(COLUMN(P83)-COLUMN($N$2)),2),1)</f>
        <v>三</v>
      </c>
      <c r="Q84" s="290" t="str">
        <f t="shared" si="25"/>
        <v>四</v>
      </c>
      <c r="R84" s="290" t="str">
        <f t="shared" si="25"/>
        <v>五</v>
      </c>
      <c r="S84" s="290" t="str">
        <f t="shared" si="25"/>
        <v>六</v>
      </c>
      <c r="T84" s="290" t="str">
        <f t="shared" si="25"/>
        <v>日</v>
      </c>
      <c r="U84" s="290" t="str">
        <f t="shared" si="25"/>
        <v>一</v>
      </c>
      <c r="V84" s="290" t="str">
        <f t="shared" si="25"/>
        <v>二</v>
      </c>
      <c r="W84" s="290" t="str">
        <f t="shared" si="25"/>
        <v>三</v>
      </c>
      <c r="X84" s="290" t="str">
        <f t="shared" si="25"/>
        <v>四</v>
      </c>
      <c r="Y84" s="290" t="str">
        <f t="shared" si="25"/>
        <v>五</v>
      </c>
      <c r="Z84" s="290" t="str">
        <f t="shared" si="25"/>
        <v>六</v>
      </c>
      <c r="AA84" s="290" t="str">
        <f t="shared" si="25"/>
        <v>日</v>
      </c>
      <c r="AB84" s="290" t="str">
        <f t="shared" si="25"/>
        <v>一</v>
      </c>
      <c r="AC84" s="290" t="str">
        <f t="shared" si="25"/>
        <v>二</v>
      </c>
      <c r="AD84" s="290" t="str">
        <f t="shared" si="25"/>
        <v>三</v>
      </c>
      <c r="AE84" s="290" t="str">
        <f t="shared" si="25"/>
        <v>四</v>
      </c>
      <c r="AF84" s="290" t="str">
        <f t="shared" ref="AF84:AL84" si="26">MID("一二三四五六日",WEEKDAY($H$1+(COLUMN(AF83)-COLUMN($N$2)),2),1)</f>
        <v>五</v>
      </c>
      <c r="AG84" s="290" t="str">
        <f t="shared" si="26"/>
        <v>六</v>
      </c>
      <c r="AH84" s="290" t="str">
        <f t="shared" si="26"/>
        <v>日</v>
      </c>
      <c r="AI84" s="290" t="str">
        <f t="shared" si="26"/>
        <v>一</v>
      </c>
      <c r="AJ84" s="290" t="str">
        <f t="shared" si="26"/>
        <v>二</v>
      </c>
      <c r="AK84" s="290" t="str">
        <f t="shared" si="26"/>
        <v>三</v>
      </c>
      <c r="AL84" s="290" t="str">
        <f t="shared" si="26"/>
        <v>四</v>
      </c>
      <c r="AM84" s="290" t="str">
        <f t="shared" si="25"/>
        <v>五</v>
      </c>
      <c r="AN84" s="293"/>
    </row>
    <row r="85" spans="1:40">
      <c r="C85" s="277"/>
      <c r="J85" s="299">
        <f t="shared" ref="J85:K91" si="27">SUMPRODUCT(($F$4:$F$83=K85)*(J$4:J$83))+J$92</f>
        <v>0</v>
      </c>
      <c r="K85" s="299">
        <f t="shared" si="27"/>
        <v>110</v>
      </c>
      <c r="L85" s="557" t="s">
        <v>59</v>
      </c>
      <c r="M85" s="557"/>
      <c r="N85" s="291">
        <f t="shared" ref="N85:W87" si="28">SUMPRODUCT(($F$4:$F$83=$L85)*(N$4:N$83))+N$92</f>
        <v>8</v>
      </c>
      <c r="O85" s="291">
        <f t="shared" si="28"/>
        <v>8</v>
      </c>
      <c r="P85" s="291">
        <f t="shared" si="28"/>
        <v>8</v>
      </c>
      <c r="Q85" s="291">
        <f t="shared" si="28"/>
        <v>8</v>
      </c>
      <c r="R85" s="291">
        <f t="shared" si="28"/>
        <v>8</v>
      </c>
      <c r="S85" s="291">
        <f t="shared" si="28"/>
        <v>0</v>
      </c>
      <c r="T85" s="291">
        <f t="shared" si="28"/>
        <v>0</v>
      </c>
      <c r="U85" s="291">
        <f t="shared" si="28"/>
        <v>8</v>
      </c>
      <c r="V85" s="291">
        <f t="shared" si="28"/>
        <v>8</v>
      </c>
      <c r="W85" s="291">
        <f t="shared" si="28"/>
        <v>8</v>
      </c>
      <c r="X85" s="291">
        <f t="shared" ref="X85:AG87" si="29">SUMPRODUCT(($F$4:$F$83=$L85)*(X$4:X$83))+X$92</f>
        <v>8</v>
      </c>
      <c r="Y85" s="291">
        <f t="shared" si="29"/>
        <v>0</v>
      </c>
      <c r="Z85" s="291">
        <f t="shared" si="29"/>
        <v>0</v>
      </c>
      <c r="AA85" s="291">
        <f t="shared" si="29"/>
        <v>0</v>
      </c>
      <c r="AB85" s="291">
        <f t="shared" si="29"/>
        <v>0</v>
      </c>
      <c r="AC85" s="291">
        <f t="shared" si="29"/>
        <v>8</v>
      </c>
      <c r="AD85" s="291">
        <f t="shared" si="29"/>
        <v>8</v>
      </c>
      <c r="AE85" s="291">
        <f t="shared" si="29"/>
        <v>8</v>
      </c>
      <c r="AF85" s="291">
        <f t="shared" si="29"/>
        <v>0</v>
      </c>
      <c r="AG85" s="291">
        <f t="shared" si="29"/>
        <v>0</v>
      </c>
      <c r="AH85" s="291">
        <f t="shared" ref="AH85:AM87" si="30">SUMPRODUCT(($F$4:$F$83=$L85)*(AH$4:AH$83))+AH$92</f>
        <v>0</v>
      </c>
      <c r="AI85" s="291">
        <f t="shared" si="30"/>
        <v>0</v>
      </c>
      <c r="AJ85" s="291">
        <f t="shared" si="30"/>
        <v>3</v>
      </c>
      <c r="AK85" s="291">
        <f t="shared" si="30"/>
        <v>6</v>
      </c>
      <c r="AL85" s="291">
        <f t="shared" si="30"/>
        <v>5</v>
      </c>
      <c r="AM85" s="291">
        <f t="shared" si="30"/>
        <v>0</v>
      </c>
    </row>
    <row r="86" spans="1:40">
      <c r="J86" s="299">
        <f t="shared" si="27"/>
        <v>0</v>
      </c>
      <c r="K86" s="299">
        <f t="shared" si="27"/>
        <v>10.5</v>
      </c>
      <c r="L86" s="557" t="s">
        <v>206</v>
      </c>
      <c r="M86" s="557"/>
      <c r="N86" s="291">
        <f t="shared" si="28"/>
        <v>2.5</v>
      </c>
      <c r="O86" s="291">
        <f t="shared" si="28"/>
        <v>4</v>
      </c>
      <c r="P86" s="291">
        <f t="shared" si="28"/>
        <v>0</v>
      </c>
      <c r="Q86" s="291">
        <f t="shared" si="28"/>
        <v>0</v>
      </c>
      <c r="R86" s="291">
        <f t="shared" si="28"/>
        <v>0</v>
      </c>
      <c r="S86" s="291">
        <f t="shared" si="28"/>
        <v>0</v>
      </c>
      <c r="T86" s="291">
        <f t="shared" si="28"/>
        <v>0</v>
      </c>
      <c r="U86" s="291">
        <f t="shared" si="28"/>
        <v>0</v>
      </c>
      <c r="V86" s="291">
        <f t="shared" si="28"/>
        <v>0</v>
      </c>
      <c r="W86" s="291">
        <f t="shared" si="28"/>
        <v>0</v>
      </c>
      <c r="X86" s="291">
        <f t="shared" si="29"/>
        <v>0</v>
      </c>
      <c r="Y86" s="291">
        <f t="shared" si="29"/>
        <v>0</v>
      </c>
      <c r="Z86" s="291">
        <f t="shared" si="29"/>
        <v>0</v>
      </c>
      <c r="AA86" s="291">
        <f t="shared" si="29"/>
        <v>0</v>
      </c>
      <c r="AB86" s="291">
        <f t="shared" si="29"/>
        <v>0</v>
      </c>
      <c r="AC86" s="291">
        <f t="shared" si="29"/>
        <v>4</v>
      </c>
      <c r="AD86" s="291">
        <f t="shared" si="29"/>
        <v>0</v>
      </c>
      <c r="AE86" s="291">
        <f t="shared" si="29"/>
        <v>0</v>
      </c>
      <c r="AF86" s="291">
        <f t="shared" si="29"/>
        <v>0</v>
      </c>
      <c r="AG86" s="291">
        <f t="shared" si="29"/>
        <v>0</v>
      </c>
      <c r="AH86" s="291">
        <f t="shared" si="30"/>
        <v>0</v>
      </c>
      <c r="AI86" s="291">
        <f t="shared" si="30"/>
        <v>0</v>
      </c>
      <c r="AJ86" s="291">
        <f t="shared" si="30"/>
        <v>0</v>
      </c>
      <c r="AK86" s="291">
        <f t="shared" si="30"/>
        <v>0</v>
      </c>
      <c r="AL86" s="291">
        <f t="shared" si="30"/>
        <v>0</v>
      </c>
      <c r="AM86" s="291">
        <f t="shared" si="30"/>
        <v>0</v>
      </c>
    </row>
    <row r="87" spans="1:40">
      <c r="G87" s="105"/>
      <c r="H87" s="105"/>
      <c r="J87" s="299">
        <f t="shared" si="27"/>
        <v>0</v>
      </c>
      <c r="K87" s="299">
        <f t="shared" si="27"/>
        <v>2.5</v>
      </c>
      <c r="L87" s="557" t="s">
        <v>285</v>
      </c>
      <c r="M87" s="557"/>
      <c r="N87" s="291">
        <f t="shared" si="28"/>
        <v>2.5</v>
      </c>
      <c r="O87" s="291">
        <f t="shared" si="28"/>
        <v>0</v>
      </c>
      <c r="P87" s="291">
        <f t="shared" si="28"/>
        <v>0</v>
      </c>
      <c r="Q87" s="291">
        <f t="shared" si="28"/>
        <v>0</v>
      </c>
      <c r="R87" s="291">
        <f t="shared" si="28"/>
        <v>0</v>
      </c>
      <c r="S87" s="291">
        <f t="shared" si="28"/>
        <v>0</v>
      </c>
      <c r="T87" s="291">
        <f t="shared" si="28"/>
        <v>0</v>
      </c>
      <c r="U87" s="291">
        <f t="shared" si="28"/>
        <v>0</v>
      </c>
      <c r="V87" s="291">
        <f t="shared" si="28"/>
        <v>0</v>
      </c>
      <c r="W87" s="291">
        <f t="shared" si="28"/>
        <v>0</v>
      </c>
      <c r="X87" s="291">
        <f t="shared" si="29"/>
        <v>0</v>
      </c>
      <c r="Y87" s="291">
        <f t="shared" si="29"/>
        <v>0</v>
      </c>
      <c r="Z87" s="291">
        <f t="shared" si="29"/>
        <v>0</v>
      </c>
      <c r="AA87" s="291">
        <f t="shared" si="29"/>
        <v>0</v>
      </c>
      <c r="AB87" s="291">
        <f t="shared" si="29"/>
        <v>0</v>
      </c>
      <c r="AC87" s="291">
        <f t="shared" si="29"/>
        <v>0</v>
      </c>
      <c r="AD87" s="291">
        <f t="shared" si="29"/>
        <v>0</v>
      </c>
      <c r="AE87" s="291">
        <f t="shared" si="29"/>
        <v>0</v>
      </c>
      <c r="AF87" s="291">
        <f t="shared" si="29"/>
        <v>0</v>
      </c>
      <c r="AG87" s="291">
        <f t="shared" si="29"/>
        <v>0</v>
      </c>
      <c r="AH87" s="291">
        <f t="shared" si="30"/>
        <v>0</v>
      </c>
      <c r="AI87" s="291">
        <f t="shared" si="30"/>
        <v>0</v>
      </c>
      <c r="AJ87" s="291">
        <f t="shared" si="30"/>
        <v>0</v>
      </c>
      <c r="AK87" s="291">
        <f t="shared" si="30"/>
        <v>0</v>
      </c>
      <c r="AL87" s="291">
        <f t="shared" si="30"/>
        <v>0</v>
      </c>
      <c r="AM87" s="291">
        <f t="shared" si="30"/>
        <v>0</v>
      </c>
    </row>
    <row r="88" spans="1:40">
      <c r="G88" s="105"/>
      <c r="H88" s="105"/>
      <c r="J88" s="299">
        <f t="shared" si="27"/>
        <v>0</v>
      </c>
      <c r="K88" s="299">
        <f t="shared" si="27"/>
        <v>17.5</v>
      </c>
      <c r="L88" s="557" t="s">
        <v>30</v>
      </c>
      <c r="M88" s="557"/>
      <c r="N88" s="291">
        <f t="shared" ref="N88:AC90" si="31">SUMPRODUCT(($F$4:$F$83=$L88)*(N$4:N$83))+N$92</f>
        <v>8</v>
      </c>
      <c r="O88" s="291">
        <f t="shared" si="31"/>
        <v>8</v>
      </c>
      <c r="P88" s="291">
        <f t="shared" si="31"/>
        <v>8</v>
      </c>
      <c r="Q88" s="291">
        <f t="shared" si="31"/>
        <v>8</v>
      </c>
      <c r="R88" s="291">
        <f t="shared" si="31"/>
        <v>8</v>
      </c>
      <c r="S88" s="291">
        <f t="shared" si="31"/>
        <v>0</v>
      </c>
      <c r="T88" s="291">
        <f t="shared" si="31"/>
        <v>0</v>
      </c>
      <c r="U88" s="291">
        <f t="shared" si="31"/>
        <v>8</v>
      </c>
      <c r="V88" s="291">
        <f t="shared" si="31"/>
        <v>8</v>
      </c>
      <c r="W88" s="291">
        <f t="shared" si="31"/>
        <v>8</v>
      </c>
      <c r="X88" s="291">
        <f t="shared" si="31"/>
        <v>8</v>
      </c>
      <c r="Y88" s="291">
        <f t="shared" si="31"/>
        <v>8</v>
      </c>
      <c r="Z88" s="291">
        <f t="shared" si="31"/>
        <v>0</v>
      </c>
      <c r="AA88" s="291">
        <f t="shared" si="31"/>
        <v>0</v>
      </c>
      <c r="AB88" s="291">
        <f t="shared" si="31"/>
        <v>8</v>
      </c>
      <c r="AC88" s="291">
        <f t="shared" si="31"/>
        <v>6.5</v>
      </c>
      <c r="AD88" s="291"/>
      <c r="AE88" s="291">
        <f t="shared" ref="AE88:AM91" si="32">SUMPRODUCT(($F$4:$F$83=$L88)*(AE$4:AE$83))+AE$92</f>
        <v>8</v>
      </c>
      <c r="AF88" s="291">
        <f t="shared" si="32"/>
        <v>8</v>
      </c>
      <c r="AG88" s="291">
        <f t="shared" si="32"/>
        <v>0</v>
      </c>
      <c r="AH88" s="291">
        <f t="shared" si="32"/>
        <v>0</v>
      </c>
      <c r="AI88" s="291">
        <f t="shared" si="32"/>
        <v>8</v>
      </c>
      <c r="AJ88" s="291">
        <f t="shared" si="32"/>
        <v>8</v>
      </c>
      <c r="AK88" s="291">
        <f t="shared" si="32"/>
        <v>8</v>
      </c>
      <c r="AL88" s="291">
        <f t="shared" si="32"/>
        <v>8</v>
      </c>
      <c r="AM88" s="291">
        <f t="shared" si="32"/>
        <v>8</v>
      </c>
    </row>
    <row r="89" spans="1:40">
      <c r="G89" s="105"/>
      <c r="H89" s="105"/>
      <c r="J89" s="299">
        <f t="shared" si="27"/>
        <v>0</v>
      </c>
      <c r="K89" s="299">
        <f t="shared" si="27"/>
        <v>126</v>
      </c>
      <c r="L89" s="557" t="s">
        <v>233</v>
      </c>
      <c r="M89" s="557"/>
      <c r="N89" s="291">
        <f t="shared" si="31"/>
        <v>8</v>
      </c>
      <c r="O89" s="291">
        <f t="shared" si="31"/>
        <v>8</v>
      </c>
      <c r="P89" s="291">
        <f t="shared" si="31"/>
        <v>8</v>
      </c>
      <c r="Q89" s="291">
        <f t="shared" si="31"/>
        <v>8</v>
      </c>
      <c r="R89" s="291">
        <f t="shared" si="31"/>
        <v>8</v>
      </c>
      <c r="S89" s="291">
        <f t="shared" si="31"/>
        <v>0</v>
      </c>
      <c r="T89" s="291">
        <f t="shared" si="31"/>
        <v>0</v>
      </c>
      <c r="U89" s="291">
        <f t="shared" si="31"/>
        <v>8</v>
      </c>
      <c r="V89" s="291">
        <f t="shared" si="31"/>
        <v>8</v>
      </c>
      <c r="W89" s="291">
        <f t="shared" si="31"/>
        <v>8</v>
      </c>
      <c r="X89" s="291">
        <f t="shared" si="31"/>
        <v>8</v>
      </c>
      <c r="Y89" s="291">
        <f t="shared" si="31"/>
        <v>8</v>
      </c>
      <c r="Z89" s="291">
        <f t="shared" si="31"/>
        <v>0</v>
      </c>
      <c r="AA89" s="291">
        <f t="shared" si="31"/>
        <v>0</v>
      </c>
      <c r="AB89" s="291">
        <f t="shared" si="31"/>
        <v>8</v>
      </c>
      <c r="AC89" s="291">
        <f t="shared" si="31"/>
        <v>8</v>
      </c>
      <c r="AD89" s="291">
        <f>SUMPRODUCT(($F$4:$F$83=$L89)*(AD$4:AD$83))+AD$92</f>
        <v>8</v>
      </c>
      <c r="AE89" s="291">
        <f t="shared" si="32"/>
        <v>8</v>
      </c>
      <c r="AF89" s="291">
        <f t="shared" si="32"/>
        <v>8</v>
      </c>
      <c r="AG89" s="291">
        <f t="shared" si="32"/>
        <v>0</v>
      </c>
      <c r="AH89" s="291">
        <f t="shared" si="32"/>
        <v>0</v>
      </c>
      <c r="AI89" s="291">
        <f t="shared" si="32"/>
        <v>6</v>
      </c>
      <c r="AJ89" s="291">
        <f t="shared" si="32"/>
        <v>8</v>
      </c>
      <c r="AK89" s="291">
        <f t="shared" si="32"/>
        <v>8</v>
      </c>
      <c r="AL89" s="291">
        <f t="shared" si="32"/>
        <v>8</v>
      </c>
      <c r="AM89" s="291">
        <f t="shared" si="32"/>
        <v>6</v>
      </c>
    </row>
    <row r="90" spans="1:40">
      <c r="G90" s="105"/>
      <c r="H90" s="105"/>
      <c r="J90" s="299">
        <f t="shared" si="27"/>
        <v>0</v>
      </c>
      <c r="K90" s="299">
        <f t="shared" si="27"/>
        <v>105.5</v>
      </c>
      <c r="L90" s="557" t="s">
        <v>77</v>
      </c>
      <c r="M90" s="557"/>
      <c r="N90" s="291">
        <f t="shared" si="31"/>
        <v>6.5</v>
      </c>
      <c r="O90" s="291">
        <f t="shared" si="31"/>
        <v>5</v>
      </c>
      <c r="P90" s="291">
        <f t="shared" si="31"/>
        <v>8</v>
      </c>
      <c r="Q90" s="291">
        <f t="shared" si="31"/>
        <v>8</v>
      </c>
      <c r="R90" s="291">
        <f t="shared" si="31"/>
        <v>8</v>
      </c>
      <c r="S90" s="291">
        <f t="shared" si="31"/>
        <v>0</v>
      </c>
      <c r="T90" s="291">
        <f t="shared" si="31"/>
        <v>0</v>
      </c>
      <c r="U90" s="291">
        <f t="shared" si="31"/>
        <v>8</v>
      </c>
      <c r="V90" s="291">
        <f t="shared" si="31"/>
        <v>8</v>
      </c>
      <c r="W90" s="291">
        <f t="shared" si="31"/>
        <v>8</v>
      </c>
      <c r="X90" s="291">
        <f t="shared" si="31"/>
        <v>8</v>
      </c>
      <c r="Y90" s="291">
        <f t="shared" si="31"/>
        <v>8</v>
      </c>
      <c r="Z90" s="291">
        <f t="shared" si="31"/>
        <v>0</v>
      </c>
      <c r="AA90" s="291">
        <f t="shared" si="31"/>
        <v>0</v>
      </c>
      <c r="AB90" s="291">
        <f t="shared" si="31"/>
        <v>8</v>
      </c>
      <c r="AC90" s="291">
        <f t="shared" si="31"/>
        <v>8</v>
      </c>
      <c r="AD90" s="291">
        <f>SUMPRODUCT(($F$4:$F$83=$L90)*(AD$4:AD$83))+AD$92</f>
        <v>8</v>
      </c>
      <c r="AE90" s="291">
        <f t="shared" si="32"/>
        <v>8</v>
      </c>
      <c r="AF90" s="291">
        <f t="shared" si="32"/>
        <v>8</v>
      </c>
      <c r="AG90" s="291">
        <f t="shared" si="32"/>
        <v>0</v>
      </c>
      <c r="AH90" s="291">
        <f t="shared" si="32"/>
        <v>0</v>
      </c>
      <c r="AI90" s="291">
        <f t="shared" si="32"/>
        <v>8</v>
      </c>
      <c r="AJ90" s="291">
        <f t="shared" si="32"/>
        <v>8</v>
      </c>
      <c r="AK90" s="291">
        <f t="shared" si="32"/>
        <v>0</v>
      </c>
      <c r="AL90" s="291">
        <f t="shared" si="32"/>
        <v>8</v>
      </c>
      <c r="AM90" s="291">
        <f t="shared" si="32"/>
        <v>8</v>
      </c>
    </row>
    <row r="91" spans="1:40">
      <c r="G91" s="105"/>
      <c r="H91" s="105"/>
      <c r="J91" s="299">
        <f t="shared" si="27"/>
        <v>0</v>
      </c>
      <c r="K91" s="299">
        <f t="shared" si="27"/>
        <v>69</v>
      </c>
      <c r="L91" s="557" t="s">
        <v>1380</v>
      </c>
      <c r="M91" s="557"/>
      <c r="N91" s="291">
        <f>SUMPRODUCT(($F$4:$F$83=$L91)*(N$4:N$83))+N$92</f>
        <v>10.5</v>
      </c>
      <c r="O91" s="291">
        <v>2.5</v>
      </c>
      <c r="P91" s="291">
        <f t="shared" ref="P91:AC91" si="33">SUMPRODUCT(($F$4:$F$83=$L91)*(P$4:P$83))+P$92</f>
        <v>8</v>
      </c>
      <c r="Q91" s="291">
        <f t="shared" si="33"/>
        <v>8</v>
      </c>
      <c r="R91" s="291">
        <f t="shared" si="33"/>
        <v>8</v>
      </c>
      <c r="S91" s="291">
        <f t="shared" si="33"/>
        <v>0</v>
      </c>
      <c r="T91" s="291">
        <f t="shared" si="33"/>
        <v>0</v>
      </c>
      <c r="U91" s="291">
        <f t="shared" si="33"/>
        <v>8</v>
      </c>
      <c r="V91" s="291">
        <f t="shared" si="33"/>
        <v>8</v>
      </c>
      <c r="W91" s="291">
        <f t="shared" si="33"/>
        <v>8</v>
      </c>
      <c r="X91" s="291">
        <f t="shared" si="33"/>
        <v>8</v>
      </c>
      <c r="Y91" s="291">
        <f t="shared" si="33"/>
        <v>0</v>
      </c>
      <c r="Z91" s="291">
        <f t="shared" si="33"/>
        <v>0</v>
      </c>
      <c r="AA91" s="291">
        <f t="shared" si="33"/>
        <v>0</v>
      </c>
      <c r="AB91" s="291">
        <f t="shared" si="33"/>
        <v>0</v>
      </c>
      <c r="AC91" s="291">
        <f t="shared" si="33"/>
        <v>0</v>
      </c>
      <c r="AD91" s="291">
        <f>SUMPRODUCT(($F$4:$F$83=$L91)*(AD$4:AD$83))+AD$92</f>
        <v>0</v>
      </c>
      <c r="AE91" s="291">
        <f t="shared" si="32"/>
        <v>0</v>
      </c>
      <c r="AF91" s="291">
        <f t="shared" si="32"/>
        <v>0</v>
      </c>
      <c r="AG91" s="291">
        <f t="shared" si="32"/>
        <v>0</v>
      </c>
      <c r="AH91" s="291">
        <f t="shared" si="32"/>
        <v>0</v>
      </c>
      <c r="AI91" s="291">
        <f t="shared" si="32"/>
        <v>0</v>
      </c>
      <c r="AJ91" s="291">
        <f t="shared" si="32"/>
        <v>0</v>
      </c>
      <c r="AK91" s="291">
        <f t="shared" si="32"/>
        <v>0</v>
      </c>
      <c r="AL91" s="291">
        <f t="shared" si="32"/>
        <v>0</v>
      </c>
      <c r="AM91" s="291">
        <f t="shared" si="32"/>
        <v>0</v>
      </c>
    </row>
    <row r="92" spans="1:40">
      <c r="G92" s="105"/>
      <c r="H92" s="105"/>
      <c r="J92" s="299">
        <f>SUMPRODUCT(($F$4:$F$83=K92)*(J$4:J$83))</f>
        <v>0</v>
      </c>
      <c r="K92" s="299">
        <f>SUMPRODUCT(($F$4:$F$83=L92)*(K$4:K$83))</f>
        <v>2.5</v>
      </c>
      <c r="L92" s="557" t="s">
        <v>82</v>
      </c>
      <c r="M92" s="557"/>
      <c r="N92" s="291">
        <f t="shared" ref="N92:AM92" si="34">SUMPRODUCT(($F$4:$F$83=$L92)*(N$4:N$83))</f>
        <v>2.5</v>
      </c>
      <c r="O92" s="291">
        <f t="shared" si="34"/>
        <v>0</v>
      </c>
      <c r="P92" s="291">
        <f t="shared" si="34"/>
        <v>0</v>
      </c>
      <c r="Q92" s="291">
        <f t="shared" si="34"/>
        <v>0</v>
      </c>
      <c r="R92" s="291">
        <f t="shared" si="34"/>
        <v>0</v>
      </c>
      <c r="S92" s="291">
        <f t="shared" si="34"/>
        <v>0</v>
      </c>
      <c r="T92" s="291">
        <f t="shared" si="34"/>
        <v>0</v>
      </c>
      <c r="U92" s="291">
        <f t="shared" si="34"/>
        <v>0</v>
      </c>
      <c r="V92" s="291">
        <f t="shared" si="34"/>
        <v>0</v>
      </c>
      <c r="W92" s="291">
        <f t="shared" si="34"/>
        <v>0</v>
      </c>
      <c r="X92" s="291">
        <f t="shared" si="34"/>
        <v>0</v>
      </c>
      <c r="Y92" s="291">
        <f t="shared" si="34"/>
        <v>0</v>
      </c>
      <c r="Z92" s="291">
        <f t="shared" si="34"/>
        <v>0</v>
      </c>
      <c r="AA92" s="291">
        <f t="shared" si="34"/>
        <v>0</v>
      </c>
      <c r="AB92" s="291">
        <f t="shared" si="34"/>
        <v>0</v>
      </c>
      <c r="AC92" s="291">
        <f t="shared" si="34"/>
        <v>0</v>
      </c>
      <c r="AD92" s="291">
        <f t="shared" si="34"/>
        <v>0</v>
      </c>
      <c r="AE92" s="291">
        <f t="shared" si="34"/>
        <v>0</v>
      </c>
      <c r="AF92" s="291">
        <f t="shared" si="34"/>
        <v>0</v>
      </c>
      <c r="AG92" s="291">
        <f t="shared" si="34"/>
        <v>0</v>
      </c>
      <c r="AH92" s="291">
        <f t="shared" si="34"/>
        <v>0</v>
      </c>
      <c r="AI92" s="291">
        <f t="shared" si="34"/>
        <v>0</v>
      </c>
      <c r="AJ92" s="291">
        <f t="shared" si="34"/>
        <v>0</v>
      </c>
      <c r="AK92" s="291">
        <f t="shared" si="34"/>
        <v>0</v>
      </c>
      <c r="AL92" s="291">
        <f t="shared" si="34"/>
        <v>0</v>
      </c>
      <c r="AM92" s="291">
        <f t="shared" si="34"/>
        <v>0</v>
      </c>
    </row>
    <row r="93" spans="1:40">
      <c r="G93" s="105"/>
      <c r="H93" s="105"/>
      <c r="L93" s="581" t="s">
        <v>625</v>
      </c>
      <c r="M93" s="104" t="s">
        <v>608</v>
      </c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>
        <v>8</v>
      </c>
      <c r="Z93" s="291"/>
      <c r="AA93" s="291"/>
      <c r="AB93" s="291">
        <v>8</v>
      </c>
      <c r="AC93" s="291"/>
      <c r="AD93" s="291"/>
      <c r="AE93" s="291"/>
      <c r="AF93" s="291"/>
      <c r="AG93" s="291"/>
      <c r="AH93" s="291"/>
      <c r="AI93" s="291"/>
      <c r="AJ93" s="291"/>
      <c r="AK93" s="291"/>
      <c r="AL93" s="291"/>
      <c r="AM93" s="291"/>
      <c r="AN93" s="295" t="s">
        <v>1402</v>
      </c>
    </row>
    <row r="94" spans="1:40">
      <c r="G94" s="105"/>
      <c r="H94" s="105"/>
      <c r="L94" s="581"/>
      <c r="M94" s="104" t="s">
        <v>1405</v>
      </c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>
        <v>2.5</v>
      </c>
      <c r="AD94" s="291">
        <v>8</v>
      </c>
      <c r="AE94" s="291"/>
      <c r="AF94" s="291"/>
      <c r="AG94" s="291"/>
      <c r="AH94" s="291"/>
      <c r="AI94" s="291"/>
      <c r="AJ94" s="291"/>
      <c r="AK94" s="291"/>
      <c r="AL94" s="291"/>
      <c r="AM94" s="291"/>
      <c r="AN94" s="295" t="s">
        <v>1406</v>
      </c>
    </row>
    <row r="95" spans="1:40">
      <c r="G95" s="105"/>
      <c r="H95" s="105"/>
      <c r="L95" s="581"/>
      <c r="M95" s="104" t="s">
        <v>1420</v>
      </c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>
        <v>2</v>
      </c>
      <c r="AJ95" s="291"/>
      <c r="AK95" s="291"/>
      <c r="AL95" s="291"/>
      <c r="AM95" s="291">
        <v>2</v>
      </c>
    </row>
    <row r="96" spans="1:40">
      <c r="L96" s="581"/>
      <c r="M96" s="104" t="s">
        <v>1421</v>
      </c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  <c r="AG96" s="291"/>
      <c r="AH96" s="291"/>
      <c r="AI96" s="291"/>
      <c r="AJ96" s="291"/>
      <c r="AK96" s="291">
        <v>8</v>
      </c>
      <c r="AL96" s="291"/>
      <c r="AM96" s="291"/>
      <c r="AN96" s="295" t="s">
        <v>1422</v>
      </c>
    </row>
    <row r="97" spans="1:50">
      <c r="L97" s="581"/>
      <c r="M97" s="104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  <c r="AG97" s="291"/>
      <c r="AH97" s="291"/>
      <c r="AI97" s="291"/>
      <c r="AJ97" s="291"/>
      <c r="AK97" s="291"/>
      <c r="AL97" s="291"/>
      <c r="AM97" s="291"/>
    </row>
    <row r="98" spans="1:50">
      <c r="L98" s="581"/>
      <c r="M98" s="104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291"/>
      <c r="AL98" s="291"/>
      <c r="AM98" s="291"/>
    </row>
    <row r="99" spans="1:50"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  <c r="AA99" s="294"/>
      <c r="AB99" s="294"/>
      <c r="AC99" s="294"/>
      <c r="AD99" s="294"/>
      <c r="AE99" s="294"/>
      <c r="AF99" s="294"/>
      <c r="AG99" s="294"/>
      <c r="AH99" s="294"/>
      <c r="AI99" s="294"/>
      <c r="AJ99" s="294"/>
      <c r="AK99" s="294"/>
      <c r="AL99" s="294"/>
      <c r="AM99" s="294"/>
    </row>
    <row r="100" spans="1:50"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  <c r="AA100" s="294"/>
      <c r="AB100" s="294"/>
      <c r="AC100" s="294"/>
      <c r="AD100" s="294"/>
      <c r="AE100" s="294"/>
      <c r="AF100" s="294"/>
      <c r="AG100" s="294"/>
      <c r="AH100" s="294"/>
      <c r="AI100" s="294"/>
      <c r="AJ100" s="294"/>
      <c r="AK100" s="294"/>
      <c r="AL100" s="294"/>
    </row>
    <row r="101" spans="1:50"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  <c r="AA101" s="294"/>
      <c r="AB101" s="294"/>
      <c r="AC101" s="294"/>
      <c r="AD101" s="294"/>
      <c r="AE101" s="294"/>
      <c r="AF101" s="294"/>
      <c r="AG101" s="294"/>
      <c r="AH101" s="294"/>
      <c r="AI101" s="294"/>
      <c r="AJ101" s="294"/>
      <c r="AK101" s="294"/>
      <c r="AL101" s="294"/>
    </row>
    <row r="102" spans="1:50"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  <c r="AA102" s="294"/>
      <c r="AB102" s="294"/>
      <c r="AC102" s="294"/>
      <c r="AD102" s="294"/>
      <c r="AE102" s="294"/>
      <c r="AF102" s="294"/>
      <c r="AG102" s="294"/>
      <c r="AH102" s="294"/>
      <c r="AI102" s="294"/>
      <c r="AJ102" s="294"/>
      <c r="AK102" s="294"/>
      <c r="AL102" s="294"/>
    </row>
    <row r="103" spans="1:50"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  <c r="AA103" s="294"/>
      <c r="AB103" s="294"/>
      <c r="AC103" s="294"/>
      <c r="AD103" s="294"/>
      <c r="AE103" s="294"/>
      <c r="AF103" s="294"/>
      <c r="AG103" s="294"/>
      <c r="AH103" s="294"/>
      <c r="AI103" s="294"/>
      <c r="AJ103" s="294"/>
      <c r="AK103" s="294"/>
      <c r="AL103" s="294"/>
    </row>
    <row r="104" spans="1:50"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Y104" s="294"/>
      <c r="Z104" s="294"/>
      <c r="AA104" s="294"/>
      <c r="AB104" s="294"/>
      <c r="AC104" s="294"/>
      <c r="AD104" s="294"/>
      <c r="AE104" s="294"/>
      <c r="AF104" s="294"/>
      <c r="AG104" s="294"/>
      <c r="AH104" s="294"/>
      <c r="AI104" s="294"/>
      <c r="AJ104" s="294"/>
      <c r="AK104" s="294"/>
      <c r="AL104" s="294"/>
    </row>
    <row r="105" spans="1:50"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Y105" s="294"/>
      <c r="Z105" s="294"/>
      <c r="AA105" s="294"/>
      <c r="AB105" s="294"/>
      <c r="AC105" s="294"/>
      <c r="AD105" s="294"/>
      <c r="AE105" s="294"/>
      <c r="AF105" s="294"/>
      <c r="AG105" s="294"/>
      <c r="AH105" s="294"/>
      <c r="AI105" s="294"/>
      <c r="AJ105" s="294"/>
      <c r="AK105" s="294"/>
      <c r="AL105" s="294"/>
    </row>
    <row r="106" spans="1:50"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Y106" s="294"/>
      <c r="Z106" s="294"/>
      <c r="AA106" s="294"/>
      <c r="AB106" s="294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</row>
    <row r="107" spans="1:50" s="5" customFormat="1">
      <c r="A107"/>
      <c r="B107"/>
      <c r="D107"/>
      <c r="E107"/>
      <c r="F107" s="285"/>
      <c r="G107"/>
      <c r="H107"/>
      <c r="I107"/>
      <c r="J107" s="294"/>
      <c r="K107" s="294"/>
      <c r="L107"/>
      <c r="M107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6"/>
      <c r="Y107" s="294"/>
      <c r="Z107" s="294"/>
      <c r="AA107" s="294"/>
      <c r="AB107" s="294"/>
      <c r="AC107" s="294"/>
      <c r="AD107" s="294"/>
      <c r="AE107" s="294"/>
      <c r="AF107" s="294"/>
      <c r="AG107" s="294"/>
      <c r="AH107" s="294"/>
      <c r="AI107" s="294"/>
      <c r="AJ107" s="294"/>
      <c r="AK107" s="294"/>
      <c r="AL107" s="294"/>
      <c r="AM107" s="296"/>
      <c r="AN107" s="294"/>
      <c r="AO107"/>
      <c r="AP107"/>
      <c r="AQ107"/>
      <c r="AR107"/>
      <c r="AS107"/>
      <c r="AT107"/>
      <c r="AU107"/>
      <c r="AV107"/>
      <c r="AW107"/>
      <c r="AX107"/>
    </row>
    <row r="108" spans="1:50"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Y108" s="294"/>
      <c r="Z108" s="294"/>
      <c r="AA108" s="294"/>
      <c r="AB108" s="294"/>
      <c r="AC108" s="294"/>
      <c r="AD108" s="294"/>
      <c r="AE108" s="294"/>
      <c r="AF108" s="294"/>
      <c r="AG108" s="294"/>
      <c r="AH108" s="294"/>
      <c r="AI108" s="294"/>
      <c r="AJ108" s="294"/>
      <c r="AK108" s="294"/>
      <c r="AL108" s="294"/>
    </row>
    <row r="109" spans="1:50"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Y109" s="294"/>
      <c r="Z109" s="294"/>
      <c r="AA109" s="294"/>
      <c r="AB109" s="294"/>
      <c r="AC109" s="294"/>
      <c r="AD109" s="294"/>
      <c r="AE109" s="294"/>
      <c r="AF109" s="294"/>
      <c r="AG109" s="294"/>
      <c r="AH109" s="294"/>
      <c r="AI109" s="294"/>
      <c r="AJ109" s="294"/>
      <c r="AK109" s="294"/>
      <c r="AL109" s="294"/>
    </row>
    <row r="110" spans="1:50"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Y110" s="294"/>
      <c r="Z110" s="294"/>
      <c r="AA110" s="294"/>
      <c r="AB110" s="294"/>
      <c r="AC110" s="294"/>
      <c r="AD110" s="294"/>
      <c r="AE110" s="294"/>
      <c r="AF110" s="294"/>
      <c r="AG110" s="294"/>
      <c r="AH110" s="294"/>
      <c r="AI110" s="294"/>
      <c r="AJ110" s="294"/>
      <c r="AK110" s="294"/>
      <c r="AL110" s="294"/>
    </row>
    <row r="111" spans="1:50"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Y111" s="294"/>
      <c r="Z111" s="294"/>
      <c r="AA111" s="294"/>
      <c r="AB111" s="294"/>
      <c r="AC111" s="294"/>
      <c r="AD111" s="294"/>
      <c r="AE111" s="294"/>
      <c r="AF111" s="294"/>
      <c r="AG111" s="294"/>
      <c r="AH111" s="294"/>
      <c r="AI111" s="294"/>
      <c r="AJ111" s="294"/>
      <c r="AK111" s="294"/>
      <c r="AL111" s="294"/>
    </row>
    <row r="112" spans="1:50"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Y112" s="294"/>
      <c r="Z112" s="294"/>
      <c r="AA112" s="294"/>
      <c r="AB112" s="294"/>
      <c r="AC112" s="294"/>
      <c r="AD112" s="294"/>
      <c r="AE112" s="294"/>
      <c r="AF112" s="294"/>
      <c r="AG112" s="294"/>
      <c r="AH112" s="294"/>
      <c r="AI112" s="294"/>
      <c r="AJ112" s="294"/>
      <c r="AK112" s="294"/>
      <c r="AL112" s="294"/>
    </row>
    <row r="113" spans="14:38"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Y113" s="294"/>
      <c r="Z113" s="294"/>
      <c r="AA113" s="294"/>
      <c r="AB113" s="294"/>
      <c r="AC113" s="294"/>
      <c r="AD113" s="294"/>
      <c r="AE113" s="294"/>
      <c r="AF113" s="294"/>
      <c r="AG113" s="294"/>
      <c r="AH113" s="294"/>
      <c r="AI113" s="294"/>
      <c r="AJ113" s="294"/>
      <c r="AK113" s="294"/>
      <c r="AL113" s="294"/>
    </row>
    <row r="114" spans="14:38"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Y114" s="294"/>
      <c r="Z114" s="294"/>
      <c r="AA114" s="294"/>
      <c r="AB114" s="294"/>
      <c r="AC114" s="294"/>
      <c r="AD114" s="294"/>
      <c r="AE114" s="294"/>
      <c r="AF114" s="294"/>
      <c r="AG114" s="294"/>
      <c r="AH114" s="294"/>
      <c r="AI114" s="294"/>
      <c r="AJ114" s="294"/>
      <c r="AK114" s="294"/>
      <c r="AL114" s="294"/>
    </row>
    <row r="115" spans="14:38"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Y115" s="294"/>
      <c r="Z115" s="294"/>
      <c r="AA115" s="294"/>
      <c r="AB115" s="294"/>
      <c r="AC115" s="294"/>
      <c r="AD115" s="294"/>
      <c r="AE115" s="294"/>
      <c r="AF115" s="294"/>
      <c r="AG115" s="294"/>
      <c r="AH115" s="294"/>
      <c r="AI115" s="294"/>
      <c r="AJ115" s="294"/>
      <c r="AK115" s="294"/>
      <c r="AL115" s="294"/>
    </row>
    <row r="116" spans="14:38">
      <c r="N116" s="294"/>
      <c r="O116" s="294"/>
      <c r="P116" s="294"/>
      <c r="Q116" s="294"/>
      <c r="R116" s="294"/>
      <c r="S116" s="294"/>
      <c r="T116" s="294"/>
      <c r="U116" s="294"/>
      <c r="V116" s="294"/>
      <c r="Y116" s="294"/>
      <c r="Z116" s="294"/>
      <c r="AA116" s="294"/>
      <c r="AB116" s="294"/>
      <c r="AC116" s="294"/>
      <c r="AD116" s="294"/>
      <c r="AE116" s="294"/>
      <c r="AF116" s="294"/>
      <c r="AG116" s="294"/>
      <c r="AH116" s="294"/>
      <c r="AI116" s="294"/>
      <c r="AJ116" s="294"/>
      <c r="AK116" s="294"/>
      <c r="AL116" s="294"/>
    </row>
    <row r="117" spans="14:38">
      <c r="N117" s="294"/>
      <c r="O117" s="294"/>
      <c r="P117" s="294"/>
      <c r="Q117" s="294"/>
      <c r="R117" s="294"/>
      <c r="S117" s="294"/>
      <c r="T117" s="294"/>
      <c r="U117" s="294"/>
      <c r="V117" s="294"/>
      <c r="Y117" s="294"/>
      <c r="Z117" s="294"/>
      <c r="AA117" s="294"/>
      <c r="AB117" s="294"/>
      <c r="AC117" s="294"/>
      <c r="AD117" s="294"/>
      <c r="AE117" s="294"/>
      <c r="AF117" s="294"/>
      <c r="AG117" s="294"/>
      <c r="AH117" s="294"/>
      <c r="AI117" s="294"/>
      <c r="AJ117" s="294"/>
      <c r="AK117" s="294"/>
      <c r="AL117" s="294"/>
    </row>
    <row r="118" spans="14:38">
      <c r="N118" s="294"/>
      <c r="O118" s="294"/>
      <c r="P118" s="294"/>
      <c r="Q118" s="294"/>
      <c r="R118" s="294"/>
      <c r="S118" s="294"/>
      <c r="T118" s="294"/>
      <c r="U118" s="294"/>
      <c r="V118" s="294"/>
      <c r="Y118" s="294"/>
      <c r="Z118" s="294"/>
      <c r="AA118" s="294"/>
      <c r="AB118" s="294"/>
      <c r="AC118" s="294"/>
      <c r="AD118" s="294"/>
      <c r="AE118" s="294"/>
      <c r="AF118" s="294"/>
      <c r="AG118" s="294"/>
      <c r="AH118" s="294"/>
      <c r="AI118" s="294"/>
      <c r="AJ118" s="294"/>
      <c r="AK118" s="294"/>
      <c r="AL118" s="294"/>
    </row>
    <row r="119" spans="14:38">
      <c r="N119" s="294"/>
      <c r="O119" s="294"/>
      <c r="P119" s="294"/>
      <c r="Q119" s="294"/>
      <c r="R119" s="294"/>
      <c r="S119" s="294"/>
      <c r="T119" s="294"/>
      <c r="U119" s="294"/>
      <c r="V119" s="294"/>
      <c r="Y119" s="294"/>
      <c r="Z119" s="294"/>
      <c r="AA119" s="294"/>
      <c r="AB119" s="294"/>
      <c r="AC119" s="294"/>
      <c r="AD119" s="294"/>
      <c r="AE119" s="294"/>
      <c r="AF119" s="294"/>
      <c r="AG119" s="294"/>
      <c r="AH119" s="294"/>
      <c r="AI119" s="294"/>
      <c r="AJ119" s="294"/>
      <c r="AK119" s="294"/>
      <c r="AL119" s="294"/>
    </row>
    <row r="120" spans="14:38">
      <c r="N120" s="294"/>
      <c r="O120" s="294"/>
      <c r="P120" s="294"/>
      <c r="Q120" s="294"/>
      <c r="R120" s="294"/>
      <c r="S120" s="294"/>
      <c r="T120" s="294"/>
      <c r="U120" s="294"/>
      <c r="V120" s="294"/>
      <c r="Y120" s="294"/>
      <c r="Z120" s="294"/>
      <c r="AA120" s="294"/>
      <c r="AB120" s="294"/>
      <c r="AC120" s="294"/>
      <c r="AD120" s="294"/>
      <c r="AE120" s="294"/>
      <c r="AF120" s="294"/>
      <c r="AG120" s="294"/>
      <c r="AH120" s="294"/>
      <c r="AI120" s="294"/>
      <c r="AJ120" s="294"/>
      <c r="AK120" s="294"/>
      <c r="AL120" s="294"/>
    </row>
    <row r="121" spans="14:38">
      <c r="N121" s="294"/>
      <c r="O121" s="294"/>
      <c r="P121" s="294"/>
      <c r="Q121" s="294"/>
      <c r="R121" s="294"/>
      <c r="S121" s="294"/>
      <c r="T121" s="294"/>
      <c r="U121" s="294"/>
      <c r="V121" s="294"/>
      <c r="Y121" s="294"/>
      <c r="Z121" s="294"/>
      <c r="AA121" s="294"/>
      <c r="AB121" s="294"/>
      <c r="AC121" s="294"/>
      <c r="AD121" s="294"/>
      <c r="AE121" s="294"/>
      <c r="AF121" s="294"/>
      <c r="AG121" s="294"/>
      <c r="AH121" s="294"/>
      <c r="AI121" s="294"/>
      <c r="AJ121" s="294"/>
      <c r="AK121" s="294"/>
      <c r="AL121" s="294"/>
    </row>
    <row r="122" spans="14:38">
      <c r="N122" s="294"/>
      <c r="O122" s="294"/>
      <c r="P122" s="294"/>
      <c r="Q122" s="294"/>
      <c r="R122" s="294"/>
      <c r="S122" s="294"/>
      <c r="T122" s="294"/>
      <c r="U122" s="294"/>
      <c r="V122" s="294"/>
      <c r="Y122" s="294"/>
      <c r="Z122" s="294"/>
      <c r="AA122" s="294"/>
      <c r="AB122" s="294"/>
      <c r="AC122" s="294"/>
      <c r="AD122" s="294"/>
      <c r="AE122" s="294"/>
      <c r="AF122" s="294"/>
      <c r="AG122" s="294"/>
      <c r="AH122" s="294"/>
      <c r="AI122" s="294"/>
      <c r="AJ122" s="294"/>
      <c r="AK122" s="294"/>
      <c r="AL122" s="294"/>
    </row>
    <row r="123" spans="14:38">
      <c r="N123" s="294"/>
      <c r="O123" s="294"/>
      <c r="P123" s="294"/>
      <c r="Q123" s="294"/>
      <c r="R123" s="294"/>
      <c r="S123" s="294"/>
      <c r="T123" s="294"/>
      <c r="U123" s="294"/>
      <c r="V123" s="294"/>
      <c r="Y123" s="294"/>
      <c r="Z123" s="294"/>
      <c r="AA123" s="294"/>
      <c r="AB123" s="294"/>
      <c r="AC123" s="294"/>
      <c r="AD123" s="294"/>
      <c r="AE123" s="294"/>
      <c r="AF123" s="294"/>
      <c r="AG123" s="294"/>
      <c r="AH123" s="294"/>
      <c r="AI123" s="294"/>
      <c r="AJ123" s="294"/>
      <c r="AK123" s="294"/>
      <c r="AL123" s="294"/>
    </row>
    <row r="124" spans="14:38">
      <c r="N124" s="294"/>
      <c r="O124" s="294"/>
      <c r="P124" s="294"/>
      <c r="Q124" s="294"/>
      <c r="R124" s="294"/>
      <c r="S124" s="294"/>
      <c r="T124" s="294"/>
      <c r="U124" s="294"/>
      <c r="V124" s="294"/>
      <c r="Y124" s="294"/>
      <c r="Z124" s="294"/>
      <c r="AA124" s="294"/>
      <c r="AB124" s="294"/>
      <c r="AC124" s="294"/>
      <c r="AD124" s="294"/>
      <c r="AE124" s="294"/>
      <c r="AF124" s="294"/>
      <c r="AG124" s="294"/>
      <c r="AH124" s="294"/>
      <c r="AI124" s="294"/>
      <c r="AJ124" s="294"/>
      <c r="AK124" s="294"/>
      <c r="AL124" s="294"/>
    </row>
    <row r="125" spans="14:38">
      <c r="N125" s="294"/>
      <c r="O125" s="294"/>
      <c r="P125" s="294"/>
      <c r="Q125" s="294"/>
      <c r="R125" s="294"/>
      <c r="S125" s="294"/>
      <c r="T125" s="294"/>
      <c r="U125" s="294"/>
      <c r="V125" s="294"/>
      <c r="Y125" s="294"/>
      <c r="Z125" s="294"/>
      <c r="AA125" s="294"/>
      <c r="AB125" s="294"/>
      <c r="AC125" s="294"/>
      <c r="AD125" s="294"/>
      <c r="AE125" s="294"/>
      <c r="AF125" s="294"/>
      <c r="AG125" s="294"/>
      <c r="AH125" s="294"/>
      <c r="AI125" s="294"/>
      <c r="AJ125" s="294"/>
      <c r="AK125" s="294"/>
      <c r="AL125" s="294"/>
    </row>
    <row r="126" spans="14:38">
      <c r="N126" s="294"/>
      <c r="O126" s="294"/>
      <c r="P126" s="294"/>
      <c r="Q126" s="294"/>
      <c r="R126" s="294"/>
      <c r="S126" s="294"/>
      <c r="T126" s="294"/>
      <c r="U126" s="294"/>
      <c r="V126" s="294"/>
      <c r="Y126" s="294"/>
      <c r="Z126" s="294"/>
      <c r="AA126" s="294"/>
      <c r="AB126" s="294"/>
      <c r="AC126" s="294"/>
      <c r="AD126" s="294"/>
      <c r="AE126" s="294"/>
      <c r="AF126" s="294"/>
      <c r="AG126" s="294"/>
      <c r="AH126" s="294"/>
      <c r="AI126" s="294"/>
      <c r="AJ126" s="294"/>
      <c r="AK126" s="294"/>
      <c r="AL126" s="294"/>
    </row>
    <row r="127" spans="14:38">
      <c r="N127" s="294"/>
      <c r="O127" s="294"/>
      <c r="P127" s="294"/>
      <c r="Q127" s="294"/>
      <c r="R127" s="294"/>
      <c r="S127" s="294"/>
      <c r="T127" s="294"/>
      <c r="U127" s="294"/>
      <c r="V127" s="294"/>
      <c r="Y127" s="294"/>
      <c r="Z127" s="294"/>
      <c r="AA127" s="294"/>
      <c r="AB127" s="294"/>
      <c r="AC127" s="294"/>
      <c r="AD127" s="294"/>
      <c r="AE127" s="294"/>
      <c r="AF127" s="294"/>
      <c r="AG127" s="294"/>
      <c r="AH127" s="294"/>
      <c r="AI127" s="294"/>
      <c r="AJ127" s="294"/>
      <c r="AK127" s="294"/>
      <c r="AL127" s="294"/>
    </row>
    <row r="128" spans="14:38">
      <c r="N128" s="294"/>
      <c r="O128" s="294"/>
      <c r="P128" s="294"/>
      <c r="Q128" s="294"/>
      <c r="R128" s="294"/>
      <c r="S128" s="294"/>
      <c r="T128" s="294"/>
      <c r="U128" s="294"/>
      <c r="Y128" s="294"/>
      <c r="Z128" s="294"/>
      <c r="AA128" s="294"/>
      <c r="AB128" s="294"/>
      <c r="AC128" s="294"/>
      <c r="AD128" s="294"/>
      <c r="AE128" s="294"/>
      <c r="AF128" s="294"/>
      <c r="AG128" s="294"/>
      <c r="AH128" s="294"/>
      <c r="AI128" s="294"/>
      <c r="AJ128" s="294"/>
      <c r="AK128" s="294"/>
      <c r="AL128" s="294"/>
    </row>
    <row r="129" spans="14:38">
      <c r="N129" s="294"/>
      <c r="O129" s="294"/>
      <c r="P129" s="294"/>
      <c r="Q129" s="294"/>
      <c r="R129" s="294"/>
      <c r="S129" s="294"/>
      <c r="T129" s="294"/>
      <c r="U129" s="294"/>
      <c r="Y129" s="294"/>
      <c r="Z129" s="294"/>
      <c r="AA129" s="294"/>
      <c r="AB129" s="294"/>
      <c r="AC129" s="294"/>
      <c r="AD129" s="294"/>
      <c r="AE129" s="294"/>
      <c r="AF129" s="294"/>
      <c r="AG129" s="294"/>
      <c r="AH129" s="294"/>
      <c r="AI129" s="294"/>
      <c r="AJ129" s="294"/>
      <c r="AK129" s="294"/>
      <c r="AL129" s="294"/>
    </row>
    <row r="130" spans="14:38">
      <c r="N130" s="294"/>
      <c r="O130" s="294"/>
      <c r="P130" s="294"/>
      <c r="Q130" s="294"/>
      <c r="R130" s="294"/>
      <c r="S130" s="294"/>
      <c r="T130" s="294"/>
      <c r="U130" s="294"/>
      <c r="Y130" s="294"/>
      <c r="Z130" s="294"/>
      <c r="AA130" s="294"/>
      <c r="AB130" s="294"/>
      <c r="AC130" s="294"/>
      <c r="AD130" s="294"/>
      <c r="AE130" s="294"/>
      <c r="AF130" s="294"/>
      <c r="AG130" s="294"/>
      <c r="AH130" s="294"/>
      <c r="AI130" s="294"/>
      <c r="AJ130" s="294"/>
      <c r="AK130" s="294"/>
      <c r="AL130" s="294"/>
    </row>
    <row r="131" spans="14:38">
      <c r="N131" s="294"/>
      <c r="O131" s="294"/>
      <c r="P131" s="294"/>
      <c r="Q131" s="294"/>
      <c r="R131" s="294"/>
      <c r="S131" s="294"/>
      <c r="T131" s="294"/>
      <c r="U131" s="294"/>
      <c r="Y131" s="294"/>
      <c r="Z131" s="294"/>
      <c r="AA131" s="294"/>
      <c r="AB131" s="294"/>
      <c r="AC131" s="294"/>
      <c r="AD131" s="294"/>
      <c r="AE131" s="294"/>
      <c r="AF131" s="294"/>
      <c r="AG131" s="294"/>
      <c r="AH131" s="294"/>
      <c r="AI131" s="294"/>
      <c r="AJ131" s="294"/>
      <c r="AK131" s="294"/>
      <c r="AL131" s="294"/>
    </row>
    <row r="132" spans="14:38">
      <c r="N132" s="294"/>
      <c r="O132" s="294"/>
      <c r="P132" s="294"/>
      <c r="Q132" s="294"/>
      <c r="R132" s="294"/>
      <c r="S132" s="294"/>
      <c r="T132" s="294"/>
      <c r="U132" s="294"/>
      <c r="Y132" s="294"/>
      <c r="Z132" s="294"/>
      <c r="AA132" s="294"/>
      <c r="AB132" s="294"/>
      <c r="AC132" s="294"/>
      <c r="AD132" s="294"/>
      <c r="AE132" s="294"/>
      <c r="AF132" s="294"/>
      <c r="AG132" s="294"/>
      <c r="AH132" s="294"/>
      <c r="AI132" s="294"/>
      <c r="AJ132" s="294"/>
      <c r="AK132" s="294"/>
      <c r="AL132" s="294"/>
    </row>
    <row r="133" spans="14:38">
      <c r="N133" s="294"/>
      <c r="O133" s="294"/>
      <c r="P133" s="294"/>
      <c r="Q133" s="294"/>
      <c r="R133" s="294"/>
      <c r="S133" s="294"/>
      <c r="T133" s="294"/>
      <c r="U133" s="294"/>
      <c r="Y133" s="294"/>
      <c r="Z133" s="294"/>
      <c r="AA133" s="294"/>
      <c r="AB133" s="294"/>
      <c r="AC133" s="294"/>
      <c r="AD133" s="294"/>
      <c r="AE133" s="294"/>
      <c r="AF133" s="294"/>
      <c r="AG133" s="294"/>
      <c r="AH133" s="294"/>
      <c r="AI133" s="294"/>
      <c r="AJ133" s="294"/>
      <c r="AK133" s="294"/>
      <c r="AL133" s="294"/>
    </row>
    <row r="134" spans="14:38">
      <c r="N134" s="294"/>
      <c r="O134" s="294"/>
      <c r="P134" s="294"/>
      <c r="Q134" s="294"/>
      <c r="R134" s="294"/>
      <c r="S134" s="294"/>
      <c r="T134" s="294"/>
      <c r="U134" s="294"/>
      <c r="Y134" s="294"/>
      <c r="Z134" s="294"/>
      <c r="AA134" s="294"/>
      <c r="AB134" s="294"/>
      <c r="AC134" s="294"/>
      <c r="AD134" s="294"/>
      <c r="AE134" s="294"/>
      <c r="AF134" s="294"/>
      <c r="AG134" s="294"/>
      <c r="AH134" s="294"/>
      <c r="AI134" s="294"/>
      <c r="AJ134" s="294"/>
      <c r="AK134" s="294"/>
      <c r="AL134" s="294"/>
    </row>
    <row r="135" spans="14:38">
      <c r="N135" s="294"/>
      <c r="O135" s="294"/>
      <c r="P135" s="294"/>
      <c r="Q135" s="294"/>
      <c r="R135" s="294"/>
      <c r="S135" s="294"/>
      <c r="T135" s="294"/>
      <c r="U135" s="294"/>
      <c r="Y135" s="294"/>
      <c r="Z135" s="294"/>
      <c r="AA135" s="294"/>
      <c r="AB135" s="294"/>
      <c r="AC135" s="294"/>
      <c r="AD135" s="294"/>
      <c r="AE135" s="294"/>
      <c r="AF135" s="294"/>
      <c r="AG135" s="294"/>
      <c r="AH135" s="294"/>
      <c r="AI135" s="294"/>
      <c r="AJ135" s="294"/>
      <c r="AK135" s="294"/>
      <c r="AL135" s="294"/>
    </row>
    <row r="136" spans="14:38">
      <c r="N136" s="294"/>
      <c r="O136" s="294"/>
      <c r="P136" s="294"/>
      <c r="Q136" s="294"/>
      <c r="R136" s="294"/>
      <c r="S136" s="294"/>
      <c r="T136" s="294"/>
      <c r="U136" s="294"/>
      <c r="Y136" s="294"/>
      <c r="Z136" s="294"/>
      <c r="AA136" s="294"/>
      <c r="AB136" s="294"/>
      <c r="AC136" s="294"/>
      <c r="AD136" s="294"/>
      <c r="AE136" s="294"/>
      <c r="AF136" s="294"/>
      <c r="AG136" s="294"/>
      <c r="AH136" s="294"/>
      <c r="AI136" s="294"/>
      <c r="AJ136" s="294"/>
      <c r="AK136" s="294"/>
      <c r="AL136" s="294"/>
    </row>
    <row r="137" spans="14:38">
      <c r="N137" s="294"/>
      <c r="O137" s="294"/>
      <c r="P137" s="294"/>
      <c r="Q137" s="294"/>
      <c r="R137" s="294"/>
      <c r="S137" s="294"/>
      <c r="T137" s="294"/>
      <c r="U137" s="294"/>
      <c r="Y137" s="294"/>
      <c r="Z137" s="294"/>
      <c r="AA137" s="294"/>
      <c r="AB137" s="294"/>
      <c r="AC137" s="294"/>
      <c r="AD137" s="294"/>
      <c r="AE137" s="294"/>
      <c r="AF137" s="294"/>
      <c r="AG137" s="294"/>
      <c r="AH137" s="294"/>
      <c r="AI137" s="294"/>
      <c r="AJ137" s="294"/>
      <c r="AK137" s="294"/>
      <c r="AL137" s="294"/>
    </row>
    <row r="138" spans="14:38">
      <c r="N138" s="294"/>
      <c r="O138" s="294"/>
      <c r="P138" s="294"/>
      <c r="Q138" s="294"/>
      <c r="R138" s="294"/>
      <c r="S138" s="294"/>
      <c r="T138" s="294"/>
      <c r="U138" s="294"/>
      <c r="Y138" s="294"/>
      <c r="Z138" s="294"/>
      <c r="AA138" s="294"/>
      <c r="AB138" s="294"/>
      <c r="AC138" s="294"/>
      <c r="AD138" s="294"/>
      <c r="AE138" s="294"/>
      <c r="AF138" s="294"/>
      <c r="AG138" s="294"/>
      <c r="AH138" s="294"/>
      <c r="AI138" s="294"/>
      <c r="AJ138" s="294"/>
      <c r="AK138" s="294"/>
      <c r="AL138" s="294"/>
    </row>
    <row r="139" spans="14:38">
      <c r="N139" s="294"/>
      <c r="O139" s="294"/>
      <c r="P139" s="294"/>
      <c r="Q139" s="294"/>
      <c r="R139" s="294"/>
      <c r="S139" s="294"/>
      <c r="T139" s="294"/>
      <c r="U139" s="294"/>
      <c r="Y139" s="294"/>
      <c r="Z139" s="294"/>
      <c r="AA139" s="294"/>
      <c r="AB139" s="294"/>
      <c r="AC139" s="294"/>
      <c r="AD139" s="294"/>
      <c r="AE139" s="294"/>
      <c r="AF139" s="294"/>
      <c r="AG139" s="294"/>
      <c r="AH139" s="294"/>
      <c r="AI139" s="294"/>
      <c r="AJ139" s="294"/>
      <c r="AK139" s="294"/>
      <c r="AL139" s="294"/>
    </row>
    <row r="140" spans="14:38">
      <c r="N140" s="294"/>
      <c r="O140" s="294"/>
      <c r="P140" s="294"/>
      <c r="Q140" s="294"/>
      <c r="R140" s="294"/>
      <c r="S140" s="294"/>
      <c r="T140" s="294"/>
      <c r="Y140" s="294"/>
      <c r="Z140" s="294"/>
      <c r="AA140" s="294"/>
      <c r="AB140" s="294"/>
      <c r="AC140" s="294"/>
      <c r="AD140" s="294"/>
      <c r="AF140" s="294"/>
      <c r="AG140" s="294"/>
      <c r="AH140" s="294"/>
      <c r="AI140" s="294"/>
      <c r="AJ140" s="294"/>
      <c r="AK140" s="294"/>
    </row>
    <row r="141" spans="14:38">
      <c r="N141" s="294"/>
      <c r="O141" s="294"/>
      <c r="P141" s="294"/>
      <c r="Q141" s="294"/>
      <c r="R141" s="294"/>
      <c r="S141" s="294"/>
      <c r="T141" s="294"/>
      <c r="Y141" s="294"/>
      <c r="Z141" s="294"/>
      <c r="AA141" s="294"/>
      <c r="AB141" s="294"/>
      <c r="AC141" s="294"/>
      <c r="AD141" s="294"/>
      <c r="AF141" s="294"/>
      <c r="AG141" s="294"/>
      <c r="AH141" s="294"/>
      <c r="AI141" s="294"/>
      <c r="AJ141" s="294"/>
      <c r="AK141" s="294"/>
    </row>
    <row r="142" spans="14:38">
      <c r="N142" s="294"/>
      <c r="O142" s="294"/>
      <c r="P142" s="294"/>
      <c r="Q142" s="294"/>
      <c r="R142" s="294"/>
      <c r="S142" s="294"/>
      <c r="T142" s="294"/>
      <c r="Y142" s="294"/>
      <c r="Z142" s="294"/>
      <c r="AA142" s="294"/>
      <c r="AB142" s="294"/>
      <c r="AC142" s="294"/>
      <c r="AD142" s="294"/>
      <c r="AF142" s="294"/>
      <c r="AG142" s="294"/>
      <c r="AH142" s="294"/>
      <c r="AI142" s="294"/>
      <c r="AJ142" s="294"/>
      <c r="AK142" s="294"/>
    </row>
    <row r="143" spans="14:38">
      <c r="N143" s="294"/>
      <c r="O143" s="294"/>
      <c r="P143" s="294"/>
      <c r="Q143" s="294"/>
      <c r="R143" s="294"/>
      <c r="S143" s="294"/>
      <c r="T143" s="294"/>
      <c r="Y143" s="294"/>
      <c r="Z143" s="294"/>
      <c r="AA143" s="294"/>
      <c r="AB143" s="294"/>
      <c r="AC143" s="294"/>
      <c r="AD143" s="294"/>
      <c r="AF143" s="294"/>
      <c r="AG143" s="294"/>
      <c r="AH143" s="294"/>
      <c r="AI143" s="294"/>
      <c r="AJ143" s="294"/>
      <c r="AK143" s="294"/>
    </row>
    <row r="144" spans="14:38">
      <c r="N144" s="294"/>
      <c r="O144" s="294"/>
      <c r="P144" s="294"/>
      <c r="Q144" s="294"/>
      <c r="R144" s="294"/>
      <c r="S144" s="294"/>
      <c r="T144" s="294"/>
      <c r="Y144" s="294"/>
      <c r="Z144" s="294"/>
      <c r="AA144" s="294"/>
      <c r="AB144" s="294"/>
      <c r="AC144" s="294"/>
      <c r="AD144" s="294"/>
      <c r="AF144" s="294"/>
      <c r="AG144" s="294"/>
      <c r="AH144" s="294"/>
      <c r="AI144" s="294"/>
      <c r="AJ144" s="294"/>
      <c r="AK144" s="294"/>
    </row>
    <row r="145" spans="14:37">
      <c r="N145" s="294"/>
      <c r="O145" s="294"/>
      <c r="P145" s="294"/>
      <c r="Q145" s="294"/>
      <c r="R145" s="294"/>
      <c r="S145" s="294"/>
      <c r="T145" s="294"/>
      <c r="Y145" s="294"/>
      <c r="Z145" s="294"/>
      <c r="AA145" s="294"/>
      <c r="AB145" s="294"/>
      <c r="AC145" s="294"/>
      <c r="AD145" s="294"/>
      <c r="AF145" s="294"/>
      <c r="AG145" s="294"/>
      <c r="AH145" s="294"/>
      <c r="AI145" s="294"/>
      <c r="AJ145" s="294"/>
      <c r="AK145" s="294"/>
    </row>
    <row r="146" spans="14:37">
      <c r="N146" s="294"/>
      <c r="O146" s="294"/>
      <c r="P146" s="294"/>
      <c r="Q146" s="294"/>
      <c r="R146" s="294"/>
      <c r="S146" s="294"/>
      <c r="T146" s="294"/>
      <c r="Y146" s="294"/>
      <c r="Z146" s="294"/>
      <c r="AA146" s="294"/>
      <c r="AB146" s="294"/>
      <c r="AC146" s="294"/>
      <c r="AD146" s="294"/>
      <c r="AF146" s="294"/>
      <c r="AG146" s="294"/>
      <c r="AH146" s="294"/>
      <c r="AI146" s="294"/>
      <c r="AJ146" s="294"/>
      <c r="AK146" s="294"/>
    </row>
    <row r="147" spans="14:37">
      <c r="N147" s="294"/>
      <c r="O147" s="294"/>
      <c r="P147" s="294"/>
      <c r="Q147" s="294"/>
      <c r="R147" s="294"/>
      <c r="S147" s="294"/>
      <c r="T147" s="294"/>
      <c r="Y147" s="294"/>
      <c r="Z147" s="294"/>
      <c r="AA147" s="294"/>
      <c r="AB147" s="294"/>
      <c r="AC147" s="294"/>
      <c r="AD147" s="294"/>
      <c r="AF147" s="294"/>
      <c r="AG147" s="294"/>
      <c r="AH147" s="294"/>
      <c r="AI147" s="294"/>
      <c r="AJ147" s="294"/>
      <c r="AK147" s="294"/>
    </row>
    <row r="148" spans="14:37">
      <c r="N148" s="294"/>
      <c r="O148" s="294"/>
      <c r="P148" s="294"/>
      <c r="Q148" s="294"/>
      <c r="R148" s="294"/>
      <c r="S148" s="294"/>
      <c r="T148" s="294"/>
      <c r="Y148" s="294"/>
      <c r="Z148" s="294"/>
      <c r="AA148" s="294"/>
      <c r="AB148" s="294"/>
      <c r="AC148" s="294"/>
      <c r="AD148" s="294"/>
      <c r="AF148" s="294"/>
      <c r="AG148" s="294"/>
      <c r="AH148" s="294"/>
      <c r="AI148" s="294"/>
      <c r="AJ148" s="294"/>
      <c r="AK148" s="294"/>
    </row>
    <row r="149" spans="14:37">
      <c r="N149" s="294"/>
      <c r="O149" s="294"/>
      <c r="P149" s="294"/>
      <c r="Q149" s="294"/>
      <c r="R149" s="294"/>
      <c r="S149" s="294"/>
      <c r="T149" s="294"/>
      <c r="Y149" s="294"/>
      <c r="Z149" s="294"/>
      <c r="AA149" s="294"/>
      <c r="AB149" s="294"/>
      <c r="AC149" s="294"/>
      <c r="AD149" s="294"/>
      <c r="AF149" s="294"/>
      <c r="AG149" s="294"/>
      <c r="AH149" s="294"/>
      <c r="AI149" s="294"/>
      <c r="AJ149" s="294"/>
      <c r="AK149" s="294"/>
    </row>
    <row r="150" spans="14:37">
      <c r="N150" s="294"/>
      <c r="O150" s="294"/>
      <c r="P150" s="294"/>
      <c r="Q150" s="294"/>
      <c r="R150" s="294"/>
      <c r="S150" s="294"/>
      <c r="T150" s="294"/>
      <c r="Y150" s="294"/>
      <c r="Z150" s="294"/>
      <c r="AA150" s="294"/>
      <c r="AB150" s="294"/>
      <c r="AC150" s="294"/>
      <c r="AD150" s="294"/>
      <c r="AF150" s="294"/>
      <c r="AG150" s="294"/>
      <c r="AH150" s="294"/>
      <c r="AI150" s="294"/>
      <c r="AJ150" s="294"/>
      <c r="AK150" s="294"/>
    </row>
    <row r="151" spans="14:37">
      <c r="N151" s="294"/>
      <c r="O151" s="294"/>
      <c r="P151" s="294"/>
      <c r="Q151" s="294"/>
      <c r="R151" s="294"/>
      <c r="S151" s="294"/>
      <c r="T151" s="294"/>
      <c r="Y151" s="294"/>
      <c r="Z151" s="294"/>
      <c r="AA151" s="294"/>
      <c r="AB151" s="294"/>
      <c r="AC151" s="294"/>
      <c r="AD151" s="294"/>
      <c r="AF151" s="294"/>
      <c r="AG151" s="294"/>
      <c r="AH151" s="294"/>
      <c r="AI151" s="294"/>
      <c r="AJ151" s="294"/>
      <c r="AK151" s="294"/>
    </row>
    <row r="152" spans="14:37">
      <c r="N152" s="294"/>
      <c r="O152" s="294"/>
      <c r="P152" s="294"/>
      <c r="Q152" s="294"/>
      <c r="R152" s="294"/>
      <c r="S152" s="294"/>
      <c r="T152" s="294"/>
      <c r="Y152" s="294"/>
      <c r="Z152" s="294"/>
      <c r="AA152" s="294"/>
      <c r="AB152" s="294"/>
      <c r="AC152" s="294"/>
      <c r="AD152" s="294"/>
      <c r="AF152" s="294"/>
      <c r="AG152" s="294"/>
      <c r="AH152" s="294"/>
      <c r="AI152" s="294"/>
      <c r="AJ152" s="294"/>
      <c r="AK152" s="294"/>
    </row>
    <row r="153" spans="14:37">
      <c r="N153" s="294"/>
      <c r="O153" s="294"/>
      <c r="P153" s="294"/>
      <c r="Q153" s="294"/>
      <c r="R153" s="294"/>
      <c r="S153" s="294"/>
      <c r="T153" s="294"/>
      <c r="Y153" s="294"/>
      <c r="Z153" s="294"/>
      <c r="AA153" s="294"/>
      <c r="AB153" s="294"/>
      <c r="AC153" s="294"/>
      <c r="AD153" s="294"/>
      <c r="AF153" s="294"/>
      <c r="AG153" s="294"/>
      <c r="AH153" s="294"/>
      <c r="AI153" s="294"/>
      <c r="AJ153" s="294"/>
      <c r="AK153" s="294"/>
    </row>
    <row r="154" spans="14:37">
      <c r="N154" s="294"/>
      <c r="O154" s="294"/>
      <c r="P154" s="294"/>
      <c r="Q154" s="294"/>
      <c r="R154" s="294"/>
      <c r="S154" s="294"/>
      <c r="T154" s="294"/>
      <c r="Y154" s="294"/>
      <c r="Z154" s="294"/>
      <c r="AA154" s="294"/>
      <c r="AB154" s="294"/>
      <c r="AC154" s="294"/>
      <c r="AD154" s="294"/>
      <c r="AF154" s="294"/>
      <c r="AG154" s="294"/>
      <c r="AH154" s="294"/>
      <c r="AI154" s="294"/>
      <c r="AJ154" s="294"/>
      <c r="AK154" s="294"/>
    </row>
    <row r="155" spans="14:37">
      <c r="N155" s="294"/>
      <c r="O155" s="294"/>
      <c r="P155" s="294"/>
      <c r="Q155" s="294"/>
      <c r="R155" s="294"/>
      <c r="S155" s="294"/>
      <c r="T155" s="294"/>
      <c r="Y155" s="294"/>
      <c r="Z155" s="294"/>
      <c r="AA155" s="294"/>
      <c r="AB155" s="294"/>
      <c r="AC155" s="294"/>
      <c r="AD155" s="294"/>
      <c r="AF155" s="294"/>
      <c r="AG155" s="294"/>
      <c r="AH155" s="294"/>
      <c r="AI155" s="294"/>
      <c r="AJ155" s="294"/>
      <c r="AK155" s="294"/>
    </row>
    <row r="156" spans="14:37">
      <c r="N156" s="294"/>
      <c r="O156" s="294"/>
      <c r="P156" s="294"/>
      <c r="Q156" s="294"/>
      <c r="R156" s="294"/>
      <c r="S156" s="294"/>
      <c r="T156" s="294"/>
      <c r="Y156" s="294"/>
      <c r="Z156" s="294"/>
      <c r="AA156" s="294"/>
      <c r="AB156" s="294"/>
      <c r="AC156" s="294"/>
      <c r="AD156" s="294"/>
      <c r="AF156" s="294"/>
      <c r="AG156" s="294"/>
      <c r="AH156" s="294"/>
      <c r="AI156" s="294"/>
      <c r="AJ156" s="294"/>
      <c r="AK156" s="294"/>
    </row>
    <row r="157" spans="14:37">
      <c r="N157" s="294"/>
      <c r="O157" s="294"/>
      <c r="P157" s="294"/>
      <c r="Q157" s="294"/>
      <c r="R157" s="294"/>
      <c r="S157" s="294"/>
      <c r="T157" s="294"/>
      <c r="Y157" s="294"/>
      <c r="Z157" s="294"/>
      <c r="AA157" s="294"/>
      <c r="AB157" s="294"/>
      <c r="AC157" s="294"/>
      <c r="AD157" s="294"/>
      <c r="AF157" s="294"/>
      <c r="AG157" s="294"/>
      <c r="AH157" s="294"/>
      <c r="AI157" s="294"/>
      <c r="AJ157" s="294"/>
      <c r="AK157" s="294"/>
    </row>
    <row r="158" spans="14:37">
      <c r="N158" s="294"/>
      <c r="O158" s="294"/>
      <c r="P158" s="294"/>
      <c r="Q158" s="294"/>
      <c r="R158" s="294"/>
      <c r="S158" s="294"/>
      <c r="T158" s="294"/>
      <c r="Y158" s="294"/>
      <c r="Z158" s="294"/>
      <c r="AA158" s="294"/>
      <c r="AB158" s="294"/>
      <c r="AC158" s="294"/>
      <c r="AD158" s="294"/>
      <c r="AF158" s="294"/>
      <c r="AG158" s="294"/>
      <c r="AH158" s="294"/>
      <c r="AI158" s="294"/>
      <c r="AJ158" s="294"/>
      <c r="AK158" s="294"/>
    </row>
    <row r="159" spans="14:37">
      <c r="N159" s="294"/>
      <c r="O159" s="294"/>
      <c r="P159" s="294"/>
      <c r="Q159" s="294"/>
      <c r="R159" s="294"/>
      <c r="S159" s="294"/>
      <c r="T159" s="294"/>
      <c r="Y159" s="294"/>
      <c r="Z159" s="294"/>
      <c r="AA159" s="294"/>
      <c r="AB159" s="294"/>
      <c r="AC159" s="294"/>
      <c r="AD159" s="294"/>
      <c r="AF159" s="294"/>
      <c r="AG159" s="294"/>
      <c r="AH159" s="294"/>
      <c r="AI159" s="294"/>
      <c r="AJ159" s="294"/>
      <c r="AK159" s="294"/>
    </row>
    <row r="160" spans="14:37">
      <c r="N160" s="294"/>
      <c r="O160" s="294"/>
      <c r="P160" s="294"/>
      <c r="Q160" s="294"/>
      <c r="R160" s="294"/>
      <c r="S160" s="294"/>
      <c r="T160" s="294"/>
      <c r="Y160" s="294"/>
      <c r="Z160" s="294"/>
      <c r="AA160" s="294"/>
      <c r="AB160" s="294"/>
      <c r="AC160" s="294"/>
      <c r="AD160" s="294"/>
      <c r="AF160" s="294"/>
      <c r="AG160" s="294"/>
      <c r="AH160" s="294"/>
      <c r="AI160" s="294"/>
      <c r="AJ160" s="294"/>
      <c r="AK160" s="294"/>
    </row>
    <row r="161" spans="14:37">
      <c r="N161" s="294"/>
      <c r="O161" s="294"/>
      <c r="P161" s="294"/>
      <c r="Q161" s="294"/>
      <c r="R161" s="294"/>
      <c r="S161" s="294"/>
      <c r="T161" s="294"/>
      <c r="Y161" s="294"/>
      <c r="Z161" s="294"/>
      <c r="AA161" s="294"/>
      <c r="AB161" s="294"/>
      <c r="AC161" s="294"/>
      <c r="AD161" s="294"/>
      <c r="AF161" s="294"/>
      <c r="AG161" s="294"/>
      <c r="AH161" s="294"/>
      <c r="AI161" s="294"/>
      <c r="AJ161" s="294"/>
      <c r="AK161" s="294"/>
    </row>
    <row r="162" spans="14:37">
      <c r="N162" s="294"/>
      <c r="O162" s="294"/>
      <c r="P162" s="294"/>
      <c r="Q162" s="294"/>
      <c r="R162" s="294"/>
      <c r="S162" s="294"/>
      <c r="T162" s="294"/>
      <c r="Y162" s="294"/>
      <c r="Z162" s="294"/>
      <c r="AA162" s="294"/>
      <c r="AB162" s="294"/>
      <c r="AC162" s="294"/>
      <c r="AD162" s="294"/>
      <c r="AF162" s="294"/>
      <c r="AG162" s="294"/>
      <c r="AH162" s="294"/>
      <c r="AI162" s="294"/>
      <c r="AJ162" s="294"/>
      <c r="AK162" s="294"/>
    </row>
    <row r="163" spans="14:37">
      <c r="N163" s="294"/>
      <c r="O163" s="294"/>
      <c r="P163" s="294"/>
      <c r="Q163" s="294"/>
      <c r="R163" s="294"/>
      <c r="S163" s="294"/>
      <c r="T163" s="294"/>
      <c r="Y163" s="294"/>
      <c r="Z163" s="294"/>
      <c r="AA163" s="294"/>
      <c r="AB163" s="294"/>
      <c r="AC163" s="294"/>
      <c r="AD163" s="294"/>
      <c r="AF163" s="294"/>
      <c r="AG163" s="294"/>
      <c r="AH163" s="294"/>
      <c r="AI163" s="294"/>
      <c r="AJ163" s="294"/>
      <c r="AK163" s="294"/>
    </row>
    <row r="164" spans="14:37">
      <c r="N164" s="294"/>
      <c r="O164" s="294"/>
      <c r="P164" s="294"/>
      <c r="Q164" s="294"/>
      <c r="R164" s="294"/>
      <c r="S164" s="294"/>
      <c r="T164" s="294"/>
      <c r="Y164" s="294"/>
      <c r="Z164" s="294"/>
      <c r="AA164" s="294"/>
      <c r="AB164" s="294"/>
      <c r="AC164" s="294"/>
      <c r="AD164" s="294"/>
      <c r="AF164" s="294"/>
      <c r="AG164" s="294"/>
      <c r="AH164" s="294"/>
      <c r="AI164" s="294"/>
      <c r="AJ164" s="294"/>
      <c r="AK164" s="294"/>
    </row>
    <row r="165" spans="14:37">
      <c r="N165" s="294"/>
      <c r="O165" s="294"/>
      <c r="P165" s="294"/>
      <c r="Q165" s="294"/>
      <c r="R165" s="294"/>
      <c r="S165" s="294"/>
      <c r="T165" s="294"/>
      <c r="Y165" s="294"/>
      <c r="Z165" s="294"/>
      <c r="AA165" s="294"/>
      <c r="AB165" s="294"/>
      <c r="AC165" s="294"/>
      <c r="AD165" s="294"/>
      <c r="AF165" s="294"/>
      <c r="AG165" s="294"/>
      <c r="AH165" s="294"/>
      <c r="AI165" s="294"/>
      <c r="AJ165" s="294"/>
      <c r="AK165" s="294"/>
    </row>
    <row r="166" spans="14:37">
      <c r="N166" s="294"/>
      <c r="O166" s="294"/>
      <c r="P166" s="294"/>
      <c r="Q166" s="294"/>
      <c r="R166" s="294"/>
      <c r="S166" s="294"/>
      <c r="T166" s="294"/>
      <c r="Y166" s="294"/>
      <c r="Z166" s="294"/>
      <c r="AA166" s="294"/>
      <c r="AB166" s="294"/>
      <c r="AC166" s="294"/>
      <c r="AD166" s="294"/>
      <c r="AF166" s="294"/>
      <c r="AG166" s="294"/>
      <c r="AH166" s="294"/>
      <c r="AI166" s="294"/>
      <c r="AJ166" s="294"/>
      <c r="AK166" s="294"/>
    </row>
    <row r="167" spans="14:37">
      <c r="N167" s="294"/>
      <c r="O167" s="294"/>
      <c r="P167" s="294"/>
      <c r="Q167" s="294"/>
      <c r="R167" s="294"/>
      <c r="S167" s="294"/>
      <c r="T167" s="294"/>
      <c r="Y167" s="294"/>
      <c r="Z167" s="294"/>
      <c r="AA167" s="294"/>
      <c r="AB167" s="294"/>
      <c r="AC167" s="294"/>
      <c r="AD167" s="294"/>
      <c r="AF167" s="294"/>
      <c r="AG167" s="294"/>
      <c r="AH167" s="294"/>
      <c r="AI167" s="294"/>
      <c r="AJ167" s="294"/>
      <c r="AK167" s="294"/>
    </row>
    <row r="168" spans="14:37">
      <c r="N168" s="294"/>
      <c r="O168" s="294"/>
      <c r="P168" s="294"/>
      <c r="Q168" s="294"/>
      <c r="R168" s="294"/>
      <c r="S168" s="294"/>
      <c r="T168" s="294"/>
      <c r="Y168" s="294"/>
      <c r="Z168" s="294"/>
      <c r="AA168" s="294"/>
      <c r="AB168" s="294"/>
      <c r="AC168" s="294"/>
      <c r="AD168" s="294"/>
      <c r="AF168" s="294"/>
      <c r="AG168" s="294"/>
      <c r="AH168" s="294"/>
      <c r="AI168" s="294"/>
      <c r="AJ168" s="294"/>
      <c r="AK168" s="294"/>
    </row>
    <row r="169" spans="14:37">
      <c r="N169" s="294"/>
      <c r="O169" s="294"/>
      <c r="P169" s="294"/>
      <c r="Q169" s="294"/>
      <c r="R169" s="294"/>
      <c r="S169" s="294"/>
      <c r="T169" s="294"/>
      <c r="Y169" s="294"/>
      <c r="Z169" s="294"/>
      <c r="AA169" s="294"/>
      <c r="AB169" s="294"/>
      <c r="AC169" s="294"/>
      <c r="AD169" s="294"/>
      <c r="AF169" s="294"/>
      <c r="AG169" s="294"/>
      <c r="AH169" s="294"/>
      <c r="AI169" s="294"/>
      <c r="AJ169" s="294"/>
      <c r="AK169" s="294"/>
    </row>
    <row r="170" spans="14:37">
      <c r="N170" s="294"/>
      <c r="O170" s="294"/>
      <c r="P170" s="294"/>
      <c r="Q170" s="294"/>
      <c r="R170" s="294"/>
      <c r="S170" s="294"/>
      <c r="T170" s="294"/>
      <c r="Y170" s="294"/>
      <c r="Z170" s="294"/>
      <c r="AA170" s="294"/>
      <c r="AB170" s="294"/>
      <c r="AC170" s="294"/>
      <c r="AD170" s="294"/>
      <c r="AF170" s="294"/>
      <c r="AG170" s="294"/>
      <c r="AH170" s="294"/>
      <c r="AI170" s="294"/>
      <c r="AJ170" s="294"/>
      <c r="AK170" s="294"/>
    </row>
    <row r="171" spans="14:37">
      <c r="N171" s="294"/>
      <c r="O171" s="294"/>
      <c r="P171" s="294"/>
      <c r="Q171" s="294"/>
      <c r="R171" s="294"/>
      <c r="S171" s="294"/>
      <c r="T171" s="294"/>
      <c r="Y171" s="294"/>
      <c r="Z171" s="294"/>
      <c r="AA171" s="294"/>
      <c r="AB171" s="294"/>
      <c r="AC171" s="294"/>
      <c r="AD171" s="294"/>
      <c r="AF171" s="294"/>
      <c r="AG171" s="294"/>
      <c r="AH171" s="294"/>
      <c r="AI171" s="294"/>
      <c r="AJ171" s="294"/>
      <c r="AK171" s="294"/>
    </row>
    <row r="172" spans="14:37">
      <c r="N172" s="294"/>
      <c r="O172" s="294"/>
      <c r="P172" s="294"/>
      <c r="Q172" s="294"/>
      <c r="R172" s="294"/>
      <c r="S172" s="294"/>
      <c r="T172" s="294"/>
      <c r="Y172" s="294"/>
      <c r="Z172" s="294"/>
      <c r="AA172" s="294"/>
      <c r="AB172" s="294"/>
      <c r="AC172" s="294"/>
      <c r="AD172" s="294"/>
      <c r="AF172" s="294"/>
      <c r="AG172" s="294"/>
      <c r="AH172" s="294"/>
      <c r="AI172" s="294"/>
      <c r="AJ172" s="294"/>
      <c r="AK172" s="294"/>
    </row>
    <row r="173" spans="14:37">
      <c r="N173" s="294"/>
      <c r="O173" s="294"/>
      <c r="P173" s="294"/>
      <c r="Q173" s="294"/>
      <c r="R173" s="294"/>
      <c r="S173" s="294"/>
      <c r="T173" s="294"/>
      <c r="Y173" s="294"/>
      <c r="Z173" s="294"/>
      <c r="AA173" s="294"/>
      <c r="AB173" s="294"/>
      <c r="AC173" s="294"/>
      <c r="AD173" s="294"/>
      <c r="AF173" s="294"/>
      <c r="AG173" s="294"/>
      <c r="AH173" s="294"/>
      <c r="AI173" s="294"/>
      <c r="AJ173" s="294"/>
      <c r="AK173" s="294"/>
    </row>
    <row r="174" spans="14:37">
      <c r="N174" s="294"/>
      <c r="O174" s="294"/>
      <c r="P174" s="294"/>
      <c r="Q174" s="294"/>
      <c r="R174" s="294"/>
      <c r="S174" s="294"/>
      <c r="T174" s="294"/>
      <c r="Y174" s="294"/>
      <c r="Z174" s="294"/>
      <c r="AA174" s="294"/>
      <c r="AB174" s="294"/>
      <c r="AC174" s="294"/>
      <c r="AD174" s="294"/>
      <c r="AF174" s="294"/>
      <c r="AG174" s="294"/>
      <c r="AH174" s="294"/>
      <c r="AI174" s="294"/>
      <c r="AJ174" s="294"/>
      <c r="AK174" s="294"/>
    </row>
    <row r="175" spans="14:37">
      <c r="N175" s="294"/>
      <c r="O175" s="294"/>
      <c r="P175" s="294"/>
      <c r="Q175" s="294"/>
      <c r="R175" s="294"/>
      <c r="S175" s="294"/>
      <c r="T175" s="294"/>
      <c r="Y175" s="294"/>
      <c r="Z175" s="294"/>
      <c r="AA175" s="294"/>
      <c r="AB175" s="294"/>
      <c r="AC175" s="294"/>
      <c r="AD175" s="294"/>
      <c r="AF175" s="294"/>
      <c r="AG175" s="294"/>
      <c r="AH175" s="294"/>
      <c r="AI175" s="294"/>
      <c r="AJ175" s="294"/>
      <c r="AK175" s="294"/>
    </row>
    <row r="176" spans="14:37">
      <c r="N176" s="294"/>
      <c r="O176" s="294"/>
      <c r="P176" s="294"/>
      <c r="Q176" s="294"/>
      <c r="R176" s="294"/>
      <c r="S176" s="294"/>
      <c r="T176" s="294"/>
      <c r="Y176" s="294"/>
      <c r="Z176" s="294"/>
      <c r="AA176" s="294"/>
      <c r="AB176" s="294"/>
      <c r="AC176" s="294"/>
      <c r="AD176" s="294"/>
      <c r="AF176" s="294"/>
      <c r="AG176" s="294"/>
      <c r="AH176" s="294"/>
      <c r="AI176" s="294"/>
      <c r="AJ176" s="294"/>
      <c r="AK176" s="294"/>
    </row>
    <row r="177" spans="14:37">
      <c r="N177" s="294"/>
      <c r="O177" s="294"/>
      <c r="P177" s="294"/>
      <c r="Q177" s="294"/>
      <c r="R177" s="294"/>
      <c r="S177" s="294"/>
      <c r="T177" s="294"/>
      <c r="Y177" s="294"/>
      <c r="Z177" s="294"/>
      <c r="AA177" s="294"/>
      <c r="AB177" s="294"/>
      <c r="AC177" s="294"/>
      <c r="AD177" s="294"/>
      <c r="AF177" s="294"/>
      <c r="AG177" s="294"/>
      <c r="AH177" s="294"/>
      <c r="AI177" s="294"/>
      <c r="AJ177" s="294"/>
      <c r="AK177" s="294"/>
    </row>
    <row r="178" spans="14:37">
      <c r="N178" s="294"/>
      <c r="O178" s="294"/>
      <c r="P178" s="294"/>
      <c r="Q178" s="294"/>
      <c r="R178" s="294"/>
      <c r="S178" s="294"/>
      <c r="T178" s="294"/>
      <c r="Y178" s="294"/>
      <c r="Z178" s="294"/>
      <c r="AA178" s="294"/>
      <c r="AB178" s="294"/>
      <c r="AC178" s="294"/>
      <c r="AD178" s="294"/>
      <c r="AF178" s="294"/>
      <c r="AG178" s="294"/>
      <c r="AH178" s="294"/>
      <c r="AI178" s="294"/>
      <c r="AJ178" s="294"/>
      <c r="AK178" s="294"/>
    </row>
    <row r="179" spans="14:37">
      <c r="N179" s="294"/>
      <c r="O179" s="294"/>
      <c r="P179" s="294"/>
      <c r="Q179" s="294"/>
      <c r="R179" s="294"/>
      <c r="S179" s="294"/>
      <c r="T179" s="294"/>
      <c r="Y179" s="294"/>
      <c r="Z179" s="294"/>
      <c r="AA179" s="294"/>
      <c r="AB179" s="294"/>
      <c r="AC179" s="294"/>
      <c r="AD179" s="294"/>
      <c r="AF179" s="294"/>
      <c r="AG179" s="294"/>
      <c r="AH179" s="294"/>
      <c r="AI179" s="294"/>
      <c r="AJ179" s="294"/>
      <c r="AK179" s="294"/>
    </row>
    <row r="180" spans="14:37">
      <c r="N180" s="294"/>
      <c r="O180" s="294"/>
      <c r="P180" s="294"/>
      <c r="Q180" s="294"/>
      <c r="R180" s="294"/>
      <c r="S180" s="294"/>
      <c r="T180" s="294"/>
      <c r="Y180" s="294"/>
      <c r="Z180" s="294"/>
      <c r="AA180" s="294"/>
      <c r="AB180" s="294"/>
      <c r="AC180" s="294"/>
      <c r="AD180" s="294"/>
      <c r="AF180" s="294"/>
      <c r="AG180" s="294"/>
      <c r="AH180" s="294"/>
      <c r="AI180" s="294"/>
      <c r="AJ180" s="294"/>
      <c r="AK180" s="294"/>
    </row>
    <row r="181" spans="14:37">
      <c r="N181" s="294"/>
      <c r="O181" s="294"/>
      <c r="P181" s="294"/>
      <c r="Q181" s="294"/>
      <c r="R181" s="294"/>
      <c r="S181" s="294"/>
      <c r="T181" s="294"/>
      <c r="Y181" s="294"/>
      <c r="Z181" s="294"/>
      <c r="AA181" s="294"/>
      <c r="AB181" s="294"/>
      <c r="AC181" s="294"/>
      <c r="AD181" s="294"/>
      <c r="AF181" s="294"/>
      <c r="AG181" s="294"/>
      <c r="AH181" s="294"/>
      <c r="AI181" s="294"/>
      <c r="AJ181" s="294"/>
      <c r="AK181" s="294"/>
    </row>
    <row r="182" spans="14:37">
      <c r="N182" s="294"/>
      <c r="O182" s="294"/>
      <c r="P182" s="294"/>
      <c r="Q182" s="294"/>
      <c r="R182" s="294"/>
      <c r="S182" s="294"/>
      <c r="T182" s="294"/>
      <c r="Y182" s="294"/>
      <c r="Z182" s="294"/>
      <c r="AA182" s="294"/>
      <c r="AB182" s="294"/>
      <c r="AC182" s="294"/>
      <c r="AD182" s="294"/>
      <c r="AF182" s="294"/>
      <c r="AG182" s="294"/>
      <c r="AH182" s="294"/>
      <c r="AI182" s="294"/>
      <c r="AJ182" s="294"/>
      <c r="AK182" s="294"/>
    </row>
    <row r="183" spans="14:37">
      <c r="N183" s="294"/>
      <c r="O183" s="294"/>
      <c r="P183" s="294"/>
      <c r="Q183" s="294"/>
      <c r="R183" s="294"/>
      <c r="S183" s="294"/>
      <c r="T183" s="294"/>
      <c r="Y183" s="294"/>
      <c r="Z183" s="294"/>
      <c r="AA183" s="294"/>
      <c r="AB183" s="294"/>
      <c r="AC183" s="294"/>
      <c r="AD183" s="294"/>
      <c r="AF183" s="294"/>
      <c r="AG183" s="294"/>
      <c r="AH183" s="294"/>
      <c r="AI183" s="294"/>
      <c r="AJ183" s="294"/>
      <c r="AK183" s="294"/>
    </row>
    <row r="184" spans="14:37">
      <c r="N184" s="294"/>
      <c r="O184" s="294"/>
      <c r="P184" s="294"/>
      <c r="Q184" s="294"/>
      <c r="R184" s="294"/>
      <c r="S184" s="294"/>
      <c r="T184" s="294"/>
      <c r="Y184" s="294"/>
      <c r="Z184" s="294"/>
      <c r="AA184" s="294"/>
      <c r="AB184" s="294"/>
      <c r="AC184" s="294"/>
      <c r="AD184" s="294"/>
      <c r="AF184" s="294"/>
      <c r="AG184" s="294"/>
      <c r="AH184" s="294"/>
      <c r="AI184" s="294"/>
      <c r="AJ184" s="294"/>
      <c r="AK184" s="294"/>
    </row>
    <row r="185" spans="14:37">
      <c r="N185" s="294"/>
      <c r="O185" s="294"/>
      <c r="P185" s="294"/>
      <c r="Q185" s="294"/>
      <c r="R185" s="294"/>
      <c r="S185" s="294"/>
      <c r="T185" s="294"/>
      <c r="Y185" s="294"/>
      <c r="Z185" s="294"/>
      <c r="AA185" s="294"/>
      <c r="AB185" s="294"/>
      <c r="AC185" s="294"/>
      <c r="AD185" s="294"/>
      <c r="AF185" s="294"/>
      <c r="AG185" s="294"/>
      <c r="AH185" s="294"/>
      <c r="AI185" s="294"/>
      <c r="AJ185" s="294"/>
      <c r="AK185" s="294"/>
    </row>
    <row r="186" spans="14:37">
      <c r="N186" s="294"/>
      <c r="O186" s="294"/>
      <c r="P186" s="294"/>
      <c r="Q186" s="294"/>
      <c r="R186" s="294"/>
      <c r="S186" s="294"/>
      <c r="T186" s="294"/>
      <c r="Y186" s="294"/>
      <c r="Z186" s="294"/>
      <c r="AA186" s="294"/>
      <c r="AB186" s="294"/>
      <c r="AC186" s="294"/>
      <c r="AD186" s="294"/>
      <c r="AF186" s="294"/>
      <c r="AG186" s="294"/>
      <c r="AH186" s="294"/>
      <c r="AI186" s="294"/>
      <c r="AJ186" s="294"/>
      <c r="AK186" s="294"/>
    </row>
    <row r="187" spans="14:37">
      <c r="N187" s="294"/>
      <c r="O187" s="294"/>
      <c r="P187" s="294"/>
      <c r="Q187" s="294"/>
      <c r="R187" s="294"/>
      <c r="S187" s="294"/>
      <c r="Y187" s="294"/>
      <c r="Z187" s="294"/>
      <c r="AA187" s="294"/>
      <c r="AB187" s="294"/>
      <c r="AF187" s="294"/>
      <c r="AG187" s="294"/>
      <c r="AH187" s="294"/>
      <c r="AI187" s="294"/>
    </row>
    <row r="188" spans="14:37">
      <c r="N188" s="294"/>
      <c r="O188" s="294"/>
      <c r="P188" s="294"/>
      <c r="Q188" s="294"/>
      <c r="R188" s="294"/>
      <c r="S188" s="294"/>
      <c r="Y188" s="294"/>
      <c r="Z188" s="294"/>
      <c r="AA188" s="294"/>
      <c r="AB188" s="294"/>
      <c r="AF188" s="294"/>
      <c r="AG188" s="294"/>
      <c r="AH188" s="294"/>
      <c r="AI188" s="294"/>
    </row>
    <row r="189" spans="14:37">
      <c r="N189" s="294"/>
      <c r="O189" s="294"/>
      <c r="P189" s="294"/>
      <c r="Q189" s="294"/>
      <c r="R189" s="294"/>
      <c r="S189" s="294"/>
      <c r="Y189" s="294"/>
      <c r="Z189" s="294"/>
      <c r="AA189" s="294"/>
      <c r="AB189" s="294"/>
      <c r="AF189" s="294"/>
      <c r="AG189" s="294"/>
      <c r="AH189" s="294"/>
      <c r="AI189" s="294"/>
    </row>
    <row r="190" spans="14:37">
      <c r="N190" s="294"/>
      <c r="O190" s="294"/>
      <c r="P190" s="294"/>
      <c r="Q190" s="294"/>
      <c r="R190" s="294"/>
      <c r="S190" s="294"/>
      <c r="Y190" s="294"/>
      <c r="Z190" s="294"/>
      <c r="AA190" s="294"/>
      <c r="AB190" s="294"/>
      <c r="AF190" s="294"/>
      <c r="AG190" s="294"/>
      <c r="AH190" s="294"/>
      <c r="AI190" s="294"/>
    </row>
    <row r="191" spans="14:37">
      <c r="N191" s="294"/>
      <c r="O191" s="294"/>
      <c r="P191" s="294"/>
      <c r="Q191" s="294"/>
      <c r="R191" s="294"/>
      <c r="S191" s="294"/>
      <c r="Y191" s="294"/>
      <c r="Z191" s="294"/>
      <c r="AA191" s="294"/>
      <c r="AB191" s="294"/>
      <c r="AF191" s="294"/>
      <c r="AG191" s="294"/>
      <c r="AH191" s="294"/>
      <c r="AI191" s="294"/>
    </row>
    <row r="192" spans="14:37">
      <c r="N192" s="294"/>
      <c r="O192" s="294"/>
      <c r="P192" s="294"/>
      <c r="Q192" s="294"/>
      <c r="R192" s="294"/>
      <c r="S192" s="294"/>
      <c r="Y192" s="294"/>
      <c r="Z192" s="294"/>
      <c r="AA192" s="294"/>
      <c r="AB192" s="294"/>
      <c r="AF192" s="294"/>
      <c r="AG192" s="294"/>
      <c r="AH192" s="294"/>
      <c r="AI192" s="294"/>
    </row>
    <row r="193" spans="14:35">
      <c r="N193" s="294"/>
      <c r="O193" s="294"/>
      <c r="P193" s="294"/>
      <c r="Q193" s="294"/>
      <c r="R193" s="294"/>
      <c r="S193" s="294"/>
      <c r="Y193" s="294"/>
      <c r="Z193" s="294"/>
      <c r="AA193" s="294"/>
      <c r="AB193" s="294"/>
      <c r="AF193" s="294"/>
      <c r="AG193" s="294"/>
      <c r="AH193" s="294"/>
      <c r="AI193" s="294"/>
    </row>
    <row r="194" spans="14:35">
      <c r="N194" s="294"/>
      <c r="O194" s="294"/>
      <c r="P194" s="294"/>
      <c r="Q194" s="294"/>
      <c r="R194" s="294"/>
      <c r="S194" s="294"/>
      <c r="Y194" s="294"/>
      <c r="Z194" s="294"/>
      <c r="AA194" s="294"/>
      <c r="AB194" s="294"/>
      <c r="AF194" s="294"/>
      <c r="AG194" s="294"/>
      <c r="AH194" s="294"/>
      <c r="AI194" s="294"/>
    </row>
    <row r="195" spans="14:35">
      <c r="N195" s="294"/>
      <c r="O195" s="294"/>
      <c r="P195" s="294"/>
      <c r="Q195" s="294"/>
      <c r="R195" s="294"/>
      <c r="S195" s="294"/>
      <c r="Y195" s="294"/>
      <c r="Z195" s="294"/>
      <c r="AA195" s="294"/>
      <c r="AB195" s="294"/>
      <c r="AF195" s="294"/>
      <c r="AG195" s="294"/>
      <c r="AH195" s="294"/>
      <c r="AI195" s="294"/>
    </row>
    <row r="196" spans="14:35">
      <c r="N196" s="294"/>
      <c r="O196" s="294"/>
      <c r="P196" s="294"/>
      <c r="Q196" s="294"/>
      <c r="R196" s="294"/>
      <c r="S196" s="294"/>
      <c r="Y196" s="294"/>
      <c r="Z196" s="294"/>
      <c r="AA196" s="294"/>
      <c r="AB196" s="294"/>
      <c r="AF196" s="294"/>
      <c r="AG196" s="294"/>
      <c r="AH196" s="294"/>
      <c r="AI196" s="294"/>
    </row>
    <row r="197" spans="14:35">
      <c r="N197" s="294"/>
      <c r="O197" s="294"/>
      <c r="P197" s="294"/>
      <c r="Q197" s="294"/>
      <c r="R197" s="294"/>
      <c r="S197" s="294"/>
      <c r="Y197" s="294"/>
      <c r="Z197" s="294"/>
      <c r="AA197" s="294"/>
      <c r="AB197" s="294"/>
      <c r="AF197" s="294"/>
      <c r="AG197" s="294"/>
      <c r="AH197" s="294"/>
      <c r="AI197" s="294"/>
    </row>
    <row r="198" spans="14:35">
      <c r="N198" s="294"/>
      <c r="O198" s="294"/>
      <c r="P198" s="294"/>
      <c r="Q198" s="294"/>
      <c r="R198" s="294"/>
      <c r="S198" s="294"/>
      <c r="Y198" s="294"/>
      <c r="Z198" s="294"/>
      <c r="AA198" s="294"/>
      <c r="AB198" s="294"/>
      <c r="AF198" s="294"/>
      <c r="AG198" s="294"/>
      <c r="AH198" s="294"/>
      <c r="AI198" s="294"/>
    </row>
    <row r="199" spans="14:35">
      <c r="N199" s="294"/>
      <c r="O199" s="294"/>
      <c r="P199" s="294"/>
      <c r="Q199" s="294"/>
      <c r="R199" s="294"/>
      <c r="S199" s="294"/>
      <c r="Y199" s="294"/>
      <c r="Z199" s="294"/>
      <c r="AA199" s="294"/>
      <c r="AB199" s="294"/>
      <c r="AF199" s="294"/>
      <c r="AG199" s="294"/>
      <c r="AH199" s="294"/>
      <c r="AI199" s="294"/>
    </row>
    <row r="200" spans="14:35">
      <c r="N200" s="294"/>
      <c r="O200" s="294"/>
      <c r="P200" s="294"/>
      <c r="Q200" s="294"/>
      <c r="R200" s="294"/>
      <c r="S200" s="294"/>
      <c r="Y200" s="294"/>
      <c r="Z200" s="294"/>
      <c r="AA200" s="294"/>
      <c r="AB200" s="294"/>
      <c r="AF200" s="294"/>
      <c r="AG200" s="294"/>
      <c r="AH200" s="294"/>
      <c r="AI200" s="294"/>
    </row>
    <row r="201" spans="14:35">
      <c r="N201" s="294"/>
      <c r="O201" s="294"/>
      <c r="P201" s="294"/>
      <c r="Q201" s="294"/>
      <c r="R201" s="294"/>
      <c r="S201" s="294"/>
      <c r="Y201" s="294"/>
      <c r="Z201" s="294"/>
      <c r="AA201" s="294"/>
      <c r="AB201" s="294"/>
      <c r="AF201" s="294"/>
      <c r="AG201" s="294"/>
      <c r="AH201" s="294"/>
      <c r="AI201" s="294"/>
    </row>
    <row r="202" spans="14:35">
      <c r="N202" s="294"/>
      <c r="O202" s="294"/>
      <c r="P202" s="294"/>
      <c r="Q202" s="294"/>
      <c r="R202" s="294"/>
      <c r="S202" s="294"/>
      <c r="Y202" s="294"/>
      <c r="Z202" s="294"/>
      <c r="AA202" s="294"/>
      <c r="AB202" s="294"/>
      <c r="AF202" s="294"/>
      <c r="AG202" s="294"/>
      <c r="AH202" s="294"/>
      <c r="AI202" s="294"/>
    </row>
    <row r="203" spans="14:35">
      <c r="N203" s="294"/>
      <c r="O203" s="294"/>
      <c r="P203" s="294"/>
      <c r="Q203" s="294"/>
      <c r="R203" s="294"/>
      <c r="S203" s="294"/>
      <c r="Y203" s="294"/>
      <c r="Z203" s="294"/>
      <c r="AA203" s="294"/>
      <c r="AB203" s="294"/>
      <c r="AF203" s="294"/>
      <c r="AG203" s="294"/>
      <c r="AH203" s="294"/>
      <c r="AI203" s="294"/>
    </row>
    <row r="204" spans="14:35">
      <c r="N204" s="294"/>
      <c r="O204" s="294"/>
      <c r="P204" s="294"/>
      <c r="Q204" s="294"/>
      <c r="R204" s="294"/>
      <c r="S204" s="294"/>
      <c r="Y204" s="294"/>
      <c r="Z204" s="294"/>
      <c r="AA204" s="294"/>
      <c r="AB204" s="294"/>
      <c r="AF204" s="294"/>
      <c r="AG204" s="294"/>
      <c r="AH204" s="294"/>
      <c r="AI204" s="294"/>
    </row>
    <row r="205" spans="14:35">
      <c r="N205" s="294"/>
      <c r="O205" s="294"/>
      <c r="P205" s="294"/>
      <c r="Q205" s="294"/>
      <c r="R205" s="294"/>
      <c r="S205" s="294"/>
      <c r="Y205" s="294"/>
      <c r="Z205" s="294"/>
      <c r="AA205" s="294"/>
      <c r="AB205" s="294"/>
      <c r="AF205" s="294"/>
      <c r="AG205" s="294"/>
      <c r="AH205" s="294"/>
      <c r="AI205" s="294"/>
    </row>
    <row r="206" spans="14:35">
      <c r="N206" s="294"/>
      <c r="O206" s="294"/>
      <c r="P206" s="294"/>
      <c r="Q206" s="294"/>
      <c r="R206" s="294"/>
      <c r="S206" s="294"/>
      <c r="Y206" s="294"/>
      <c r="Z206" s="294"/>
      <c r="AA206" s="294"/>
      <c r="AB206" s="294"/>
      <c r="AF206" s="294"/>
      <c r="AG206" s="294"/>
      <c r="AH206" s="294"/>
      <c r="AI206" s="294"/>
    </row>
    <row r="207" spans="14:35">
      <c r="N207" s="294"/>
      <c r="O207" s="294"/>
      <c r="P207" s="294"/>
      <c r="Q207" s="294"/>
      <c r="R207" s="294"/>
      <c r="S207" s="294"/>
      <c r="Y207" s="294"/>
      <c r="Z207" s="294"/>
      <c r="AA207" s="294"/>
      <c r="AB207" s="294"/>
      <c r="AF207" s="294"/>
      <c r="AG207" s="294"/>
      <c r="AH207" s="294"/>
      <c r="AI207" s="294"/>
    </row>
    <row r="208" spans="14:35">
      <c r="N208" s="294"/>
      <c r="O208" s="294"/>
      <c r="P208" s="294"/>
      <c r="Q208" s="294"/>
      <c r="R208" s="294"/>
      <c r="S208" s="294"/>
      <c r="Y208" s="294"/>
      <c r="Z208" s="294"/>
      <c r="AA208" s="294"/>
      <c r="AB208" s="294"/>
      <c r="AF208" s="294"/>
      <c r="AG208" s="294"/>
      <c r="AH208" s="294"/>
      <c r="AI208" s="294"/>
    </row>
    <row r="209" spans="14:34">
      <c r="N209" s="294"/>
      <c r="O209" s="294"/>
      <c r="P209" s="294"/>
      <c r="Q209" s="294"/>
      <c r="R209" s="294"/>
      <c r="Y209" s="294"/>
      <c r="Z209" s="294"/>
      <c r="AA209" s="294"/>
      <c r="AF209" s="294"/>
      <c r="AG209" s="294"/>
      <c r="AH209" s="294"/>
    </row>
    <row r="210" spans="14:34">
      <c r="N210" s="294"/>
      <c r="O210" s="294"/>
      <c r="P210" s="294"/>
      <c r="Q210" s="294"/>
      <c r="R210" s="294"/>
      <c r="Y210" s="294"/>
      <c r="Z210" s="294"/>
      <c r="AA210" s="294"/>
      <c r="AF210" s="294"/>
      <c r="AG210" s="294"/>
      <c r="AH210" s="294"/>
    </row>
    <row r="211" spans="14:34">
      <c r="N211" s="294"/>
      <c r="O211" s="294"/>
      <c r="P211" s="294"/>
      <c r="Q211" s="294"/>
      <c r="R211" s="294"/>
      <c r="Y211" s="294"/>
      <c r="Z211" s="294"/>
      <c r="AA211" s="294"/>
      <c r="AF211" s="294"/>
      <c r="AG211" s="294"/>
      <c r="AH211" s="294"/>
    </row>
    <row r="212" spans="14:34">
      <c r="N212" s="294"/>
      <c r="O212" s="294"/>
      <c r="P212" s="294"/>
      <c r="Q212" s="294"/>
      <c r="R212" s="294"/>
      <c r="Y212" s="294"/>
      <c r="Z212" s="294"/>
      <c r="AA212" s="294"/>
      <c r="AF212" s="294"/>
      <c r="AG212" s="294"/>
      <c r="AH212" s="294"/>
    </row>
    <row r="213" spans="14:34">
      <c r="N213" s="294"/>
      <c r="O213" s="294"/>
      <c r="P213" s="294"/>
      <c r="Q213" s="294"/>
      <c r="R213" s="294"/>
      <c r="Y213" s="294"/>
      <c r="Z213" s="294"/>
      <c r="AA213" s="294"/>
      <c r="AF213" s="294"/>
      <c r="AG213" s="294"/>
      <c r="AH213" s="294"/>
    </row>
    <row r="214" spans="14:34">
      <c r="N214" s="294"/>
      <c r="O214" s="294"/>
      <c r="P214" s="294"/>
      <c r="Q214" s="294"/>
      <c r="R214" s="294"/>
      <c r="Y214" s="294"/>
      <c r="Z214" s="294"/>
      <c r="AA214" s="294"/>
      <c r="AF214" s="294"/>
      <c r="AG214" s="294"/>
      <c r="AH214" s="294"/>
    </row>
    <row r="215" spans="14:34">
      <c r="N215" s="294"/>
      <c r="O215" s="294"/>
      <c r="P215" s="294"/>
      <c r="Q215" s="294"/>
      <c r="R215" s="294"/>
      <c r="Y215" s="294"/>
      <c r="Z215" s="294"/>
      <c r="AA215" s="294"/>
      <c r="AF215" s="294"/>
      <c r="AG215" s="294"/>
      <c r="AH215" s="294"/>
    </row>
    <row r="216" spans="14:34">
      <c r="N216" s="294"/>
      <c r="O216" s="294"/>
      <c r="P216" s="294"/>
      <c r="Q216" s="294"/>
      <c r="R216" s="294"/>
      <c r="Y216" s="294"/>
      <c r="Z216" s="294"/>
      <c r="AA216" s="294"/>
      <c r="AF216" s="294"/>
      <c r="AG216" s="294"/>
      <c r="AH216" s="294"/>
    </row>
    <row r="217" spans="14:34">
      <c r="N217" s="294"/>
      <c r="O217" s="294"/>
      <c r="P217" s="294"/>
      <c r="Q217" s="294"/>
      <c r="R217" s="294"/>
      <c r="Y217" s="294"/>
      <c r="Z217" s="294"/>
      <c r="AA217" s="294"/>
      <c r="AF217" s="294"/>
      <c r="AG217" s="294"/>
      <c r="AH217" s="294"/>
    </row>
    <row r="218" spans="14:34">
      <c r="N218" s="294"/>
      <c r="O218" s="294"/>
      <c r="P218" s="294"/>
      <c r="Q218" s="294"/>
      <c r="R218" s="294"/>
      <c r="Y218" s="294"/>
      <c r="Z218" s="294"/>
      <c r="AA218" s="294"/>
      <c r="AF218" s="294"/>
      <c r="AG218" s="294"/>
      <c r="AH218" s="294"/>
    </row>
    <row r="219" spans="14:34">
      <c r="N219" s="294"/>
      <c r="O219" s="294"/>
      <c r="P219" s="294"/>
      <c r="Q219" s="294"/>
      <c r="R219" s="294"/>
      <c r="Y219" s="294"/>
      <c r="Z219" s="294"/>
      <c r="AA219" s="294"/>
      <c r="AF219" s="294"/>
      <c r="AG219" s="294"/>
      <c r="AH219" s="294"/>
    </row>
    <row r="220" spans="14:34">
      <c r="N220" s="294"/>
      <c r="O220" s="294"/>
      <c r="P220" s="294"/>
      <c r="Q220" s="294"/>
      <c r="R220" s="294"/>
      <c r="Y220" s="294"/>
      <c r="Z220" s="294"/>
      <c r="AA220" s="294"/>
      <c r="AF220" s="294"/>
      <c r="AG220" s="294"/>
      <c r="AH220" s="294"/>
    </row>
    <row r="221" spans="14:34">
      <c r="N221" s="294"/>
      <c r="O221" s="294"/>
      <c r="P221" s="294"/>
      <c r="Q221" s="294"/>
      <c r="R221" s="294"/>
      <c r="Y221" s="294"/>
      <c r="Z221" s="294"/>
      <c r="AA221" s="294"/>
      <c r="AF221" s="294"/>
      <c r="AG221" s="294"/>
      <c r="AH221" s="294"/>
    </row>
    <row r="222" spans="14:34">
      <c r="N222" s="294"/>
      <c r="O222" s="294"/>
      <c r="P222" s="294"/>
      <c r="Q222" s="294"/>
      <c r="R222" s="294"/>
      <c r="Y222" s="294"/>
      <c r="Z222" s="294"/>
      <c r="AA222" s="294"/>
      <c r="AF222" s="294"/>
      <c r="AG222" s="294"/>
      <c r="AH222" s="294"/>
    </row>
    <row r="223" spans="14:34">
      <c r="N223" s="294"/>
      <c r="O223" s="294"/>
      <c r="P223" s="294"/>
      <c r="Q223" s="294"/>
      <c r="R223" s="294"/>
      <c r="Y223" s="294"/>
      <c r="Z223" s="294"/>
      <c r="AA223" s="294"/>
      <c r="AF223" s="294"/>
      <c r="AG223" s="294"/>
      <c r="AH223" s="294"/>
    </row>
    <row r="224" spans="14:34">
      <c r="N224" s="294"/>
      <c r="O224" s="294"/>
      <c r="P224" s="294"/>
      <c r="Q224" s="294"/>
      <c r="R224" s="294"/>
      <c r="Y224" s="294"/>
      <c r="Z224" s="294"/>
      <c r="AA224" s="294"/>
      <c r="AF224" s="294"/>
      <c r="AG224" s="294"/>
      <c r="AH224" s="294"/>
    </row>
    <row r="225" spans="14:34">
      <c r="N225" s="294"/>
      <c r="O225" s="294"/>
      <c r="P225" s="294"/>
      <c r="Q225" s="294"/>
      <c r="R225" s="294"/>
      <c r="Y225" s="294"/>
      <c r="Z225" s="294"/>
      <c r="AA225" s="294"/>
      <c r="AF225" s="294"/>
      <c r="AG225" s="294"/>
      <c r="AH225" s="294"/>
    </row>
    <row r="226" spans="14:34">
      <c r="N226" s="294"/>
      <c r="O226" s="294"/>
      <c r="P226" s="294"/>
      <c r="Q226" s="294"/>
      <c r="R226" s="294"/>
      <c r="Y226" s="294"/>
      <c r="Z226" s="294"/>
      <c r="AA226" s="294"/>
      <c r="AF226" s="294"/>
      <c r="AG226" s="294"/>
      <c r="AH226" s="294"/>
    </row>
    <row r="227" spans="14:34">
      <c r="N227" s="294"/>
      <c r="O227" s="294"/>
      <c r="P227" s="294"/>
      <c r="Q227" s="294"/>
      <c r="R227" s="294"/>
      <c r="Y227" s="294"/>
      <c r="Z227" s="294"/>
      <c r="AA227" s="294"/>
      <c r="AF227" s="294"/>
      <c r="AG227" s="294"/>
      <c r="AH227" s="294"/>
    </row>
    <row r="228" spans="14:34">
      <c r="N228" s="294"/>
      <c r="O228" s="294"/>
      <c r="P228" s="294"/>
      <c r="Q228" s="294"/>
      <c r="R228" s="294"/>
      <c r="Y228" s="294"/>
      <c r="Z228" s="294"/>
      <c r="AA228" s="294"/>
      <c r="AF228" s="294"/>
      <c r="AG228" s="294"/>
      <c r="AH228" s="294"/>
    </row>
    <row r="229" spans="14:34">
      <c r="N229" s="294"/>
      <c r="O229" s="294"/>
      <c r="P229" s="294"/>
      <c r="Q229" s="294"/>
      <c r="R229" s="294"/>
      <c r="Y229" s="294"/>
      <c r="Z229" s="294"/>
      <c r="AA229" s="294"/>
      <c r="AF229" s="294"/>
      <c r="AG229" s="294"/>
      <c r="AH229" s="294"/>
    </row>
    <row r="230" spans="14:34">
      <c r="N230" s="294"/>
      <c r="O230" s="294"/>
      <c r="P230" s="294"/>
      <c r="Q230" s="294"/>
      <c r="R230" s="294"/>
      <c r="Y230" s="294"/>
      <c r="Z230" s="294"/>
      <c r="AA230" s="294"/>
      <c r="AF230" s="294"/>
      <c r="AG230" s="294"/>
      <c r="AH230" s="294"/>
    </row>
    <row r="231" spans="14:34">
      <c r="N231" s="294"/>
      <c r="O231" s="294"/>
      <c r="P231" s="294"/>
      <c r="Q231" s="294"/>
      <c r="R231" s="294"/>
      <c r="Y231" s="294"/>
      <c r="Z231" s="294"/>
      <c r="AA231" s="294"/>
      <c r="AF231" s="294"/>
      <c r="AG231" s="294"/>
      <c r="AH231" s="294"/>
    </row>
    <row r="232" spans="14:34">
      <c r="N232" s="294"/>
      <c r="O232" s="294"/>
      <c r="P232" s="294"/>
      <c r="Q232" s="294"/>
      <c r="R232" s="294"/>
      <c r="Y232" s="294"/>
      <c r="Z232" s="294"/>
      <c r="AA232" s="294"/>
      <c r="AF232" s="294"/>
      <c r="AG232" s="294"/>
      <c r="AH232" s="294"/>
    </row>
    <row r="233" spans="14:34">
      <c r="N233" s="294"/>
      <c r="O233" s="294"/>
      <c r="P233" s="294"/>
      <c r="Q233" s="294"/>
      <c r="R233" s="294"/>
      <c r="Y233" s="294"/>
      <c r="Z233" s="294"/>
      <c r="AA233" s="294"/>
      <c r="AF233" s="294"/>
      <c r="AG233" s="294"/>
      <c r="AH233" s="294"/>
    </row>
    <row r="234" spans="14:34">
      <c r="N234" s="294"/>
      <c r="O234" s="294"/>
      <c r="P234" s="294"/>
      <c r="Q234" s="294"/>
      <c r="R234" s="294"/>
      <c r="Y234" s="294"/>
      <c r="Z234" s="294"/>
      <c r="AA234" s="294"/>
      <c r="AF234" s="294"/>
      <c r="AG234" s="294"/>
      <c r="AH234" s="294"/>
    </row>
    <row r="235" spans="14:34">
      <c r="N235" s="294"/>
      <c r="O235" s="294"/>
      <c r="P235" s="294"/>
      <c r="Q235" s="294"/>
      <c r="R235" s="294"/>
      <c r="Y235" s="294"/>
      <c r="Z235" s="294"/>
      <c r="AA235" s="294"/>
      <c r="AF235" s="294"/>
      <c r="AG235" s="294"/>
      <c r="AH235" s="294"/>
    </row>
    <row r="236" spans="14:34">
      <c r="N236" s="294"/>
      <c r="O236" s="294"/>
      <c r="P236" s="294"/>
      <c r="Q236" s="294"/>
      <c r="R236" s="294"/>
      <c r="Y236" s="294"/>
      <c r="Z236" s="294"/>
      <c r="AA236" s="294"/>
      <c r="AF236" s="294"/>
      <c r="AG236" s="294"/>
      <c r="AH236" s="294"/>
    </row>
    <row r="237" spans="14:34">
      <c r="N237" s="294"/>
      <c r="O237" s="294"/>
      <c r="P237" s="294"/>
      <c r="Q237" s="294"/>
      <c r="R237" s="294"/>
      <c r="Y237" s="294"/>
      <c r="Z237" s="294"/>
      <c r="AA237" s="294"/>
      <c r="AF237" s="294"/>
      <c r="AG237" s="294"/>
      <c r="AH237" s="294"/>
    </row>
    <row r="238" spans="14:34">
      <c r="N238" s="294"/>
      <c r="O238" s="294"/>
      <c r="P238" s="294"/>
      <c r="Q238" s="294"/>
      <c r="R238" s="294"/>
      <c r="Y238" s="294"/>
      <c r="Z238" s="294"/>
      <c r="AA238" s="294"/>
      <c r="AF238" s="294"/>
      <c r="AG238" s="294"/>
      <c r="AH238" s="294"/>
    </row>
    <row r="239" spans="14:34">
      <c r="N239" s="294"/>
      <c r="O239" s="294"/>
      <c r="P239" s="294"/>
      <c r="Q239" s="294"/>
      <c r="R239" s="294"/>
      <c r="Y239" s="294"/>
      <c r="Z239" s="294"/>
      <c r="AA239" s="294"/>
      <c r="AF239" s="294"/>
      <c r="AG239" s="294"/>
      <c r="AH239" s="294"/>
    </row>
    <row r="240" spans="14:34">
      <c r="N240" s="294"/>
      <c r="O240" s="294"/>
      <c r="P240" s="294"/>
      <c r="Q240" s="294"/>
      <c r="R240" s="294"/>
      <c r="Y240" s="294"/>
      <c r="Z240" s="294"/>
      <c r="AA240" s="294"/>
      <c r="AF240" s="294"/>
      <c r="AG240" s="294"/>
      <c r="AH240" s="294"/>
    </row>
    <row r="241" spans="14:34">
      <c r="N241" s="294"/>
      <c r="O241" s="294"/>
      <c r="P241" s="294"/>
      <c r="Q241" s="294"/>
      <c r="R241" s="294"/>
      <c r="Y241" s="294"/>
      <c r="Z241" s="294"/>
      <c r="AA241" s="294"/>
      <c r="AF241" s="294"/>
      <c r="AG241" s="294"/>
      <c r="AH241" s="294"/>
    </row>
    <row r="242" spans="14:34">
      <c r="N242" s="294"/>
      <c r="O242" s="294"/>
      <c r="P242" s="294"/>
      <c r="Q242" s="294"/>
      <c r="R242" s="294"/>
      <c r="Y242" s="294"/>
      <c r="Z242" s="294"/>
      <c r="AA242" s="294"/>
      <c r="AF242" s="294"/>
      <c r="AG242" s="294"/>
      <c r="AH242" s="294"/>
    </row>
    <row r="243" spans="14:34">
      <c r="N243" s="294"/>
      <c r="O243" s="294"/>
      <c r="P243" s="294"/>
      <c r="Q243" s="294"/>
      <c r="R243" s="294"/>
      <c r="Y243" s="294"/>
      <c r="Z243" s="294"/>
      <c r="AA243" s="294"/>
      <c r="AF243" s="294"/>
      <c r="AG243" s="294"/>
      <c r="AH243" s="294"/>
    </row>
    <row r="244" spans="14:34">
      <c r="N244" s="294"/>
      <c r="O244" s="294"/>
      <c r="P244" s="294"/>
      <c r="Q244" s="294"/>
      <c r="R244" s="294"/>
      <c r="Y244" s="294"/>
      <c r="Z244" s="294"/>
      <c r="AA244" s="294"/>
      <c r="AF244" s="294"/>
      <c r="AG244" s="294"/>
      <c r="AH244" s="294"/>
    </row>
    <row r="245" spans="14:34">
      <c r="N245" s="294"/>
      <c r="O245" s="294"/>
      <c r="P245" s="294"/>
      <c r="Q245" s="294"/>
      <c r="R245" s="294"/>
      <c r="Y245" s="294"/>
      <c r="Z245" s="294"/>
      <c r="AA245" s="294"/>
      <c r="AF245" s="294"/>
      <c r="AG245" s="294"/>
      <c r="AH245" s="294"/>
    </row>
    <row r="246" spans="14:34">
      <c r="N246" s="294"/>
      <c r="O246" s="294"/>
      <c r="P246" s="294"/>
      <c r="Q246" s="294"/>
      <c r="R246" s="294"/>
      <c r="Y246" s="294"/>
      <c r="Z246" s="294"/>
      <c r="AA246" s="294"/>
      <c r="AF246" s="294"/>
      <c r="AG246" s="294"/>
      <c r="AH246" s="294"/>
    </row>
    <row r="247" spans="14:34">
      <c r="N247" s="294"/>
      <c r="O247" s="294"/>
      <c r="P247" s="294"/>
      <c r="Q247" s="294"/>
      <c r="R247" s="294"/>
      <c r="Y247" s="294"/>
      <c r="Z247" s="294"/>
      <c r="AA247" s="294"/>
      <c r="AF247" s="294"/>
      <c r="AG247" s="294"/>
      <c r="AH247" s="294"/>
    </row>
    <row r="248" spans="14:34">
      <c r="N248" s="294"/>
      <c r="O248" s="294"/>
      <c r="P248" s="294"/>
      <c r="Q248" s="294"/>
      <c r="R248" s="294"/>
      <c r="Y248" s="294"/>
      <c r="Z248" s="294"/>
      <c r="AA248" s="294"/>
      <c r="AF248" s="294"/>
      <c r="AG248" s="294"/>
      <c r="AH248" s="294"/>
    </row>
    <row r="249" spans="14:34">
      <c r="N249" s="294"/>
      <c r="O249" s="294"/>
      <c r="P249" s="294"/>
      <c r="Q249" s="294"/>
      <c r="R249" s="294"/>
      <c r="Y249" s="294"/>
      <c r="Z249" s="294"/>
      <c r="AA249" s="294"/>
      <c r="AF249" s="294"/>
      <c r="AG249" s="294"/>
      <c r="AH249" s="294"/>
    </row>
    <row r="250" spans="14:34">
      <c r="N250" s="294"/>
      <c r="O250" s="294"/>
      <c r="P250" s="294"/>
      <c r="Q250" s="294"/>
      <c r="R250" s="294"/>
      <c r="Y250" s="294"/>
      <c r="Z250" s="294"/>
      <c r="AA250" s="294"/>
      <c r="AF250" s="294"/>
      <c r="AG250" s="294"/>
      <c r="AH250" s="294"/>
    </row>
    <row r="251" spans="14:34">
      <c r="N251" s="294"/>
      <c r="O251" s="294"/>
      <c r="P251" s="294"/>
      <c r="Q251" s="294"/>
      <c r="R251" s="294"/>
      <c r="Y251" s="294"/>
      <c r="Z251" s="294"/>
      <c r="AA251" s="294"/>
      <c r="AF251" s="294"/>
      <c r="AG251" s="294"/>
      <c r="AH251" s="294"/>
    </row>
    <row r="252" spans="14:34">
      <c r="N252" s="294"/>
      <c r="O252" s="294"/>
      <c r="P252" s="294"/>
      <c r="Q252" s="294"/>
      <c r="R252" s="294"/>
      <c r="Y252" s="294"/>
      <c r="Z252" s="294"/>
      <c r="AA252" s="294"/>
      <c r="AF252" s="294"/>
      <c r="AG252" s="294"/>
      <c r="AH252" s="294"/>
    </row>
    <row r="253" spans="14:34">
      <c r="N253" s="294"/>
      <c r="O253" s="294"/>
      <c r="P253" s="294"/>
      <c r="Q253" s="294"/>
      <c r="R253" s="294"/>
      <c r="Y253" s="294"/>
      <c r="Z253" s="294"/>
      <c r="AA253" s="294"/>
      <c r="AF253" s="294"/>
      <c r="AG253" s="294"/>
      <c r="AH253" s="294"/>
    </row>
    <row r="254" spans="14:34">
      <c r="N254" s="294"/>
      <c r="O254" s="294"/>
      <c r="P254" s="294"/>
      <c r="Q254" s="294"/>
      <c r="R254" s="294"/>
      <c r="Y254" s="294"/>
      <c r="Z254" s="294"/>
      <c r="AA254" s="294"/>
      <c r="AF254" s="294"/>
      <c r="AG254" s="294"/>
      <c r="AH254" s="294"/>
    </row>
    <row r="255" spans="14:34">
      <c r="N255" s="294"/>
      <c r="O255" s="294"/>
      <c r="P255" s="294"/>
      <c r="Q255" s="294"/>
      <c r="R255" s="294"/>
      <c r="Y255" s="294"/>
      <c r="Z255" s="294"/>
      <c r="AA255" s="294"/>
      <c r="AF255" s="294"/>
      <c r="AG255" s="294"/>
      <c r="AH255" s="294"/>
    </row>
    <row r="256" spans="14:34">
      <c r="N256" s="294"/>
      <c r="O256" s="294"/>
      <c r="P256" s="294"/>
      <c r="Q256" s="294"/>
      <c r="R256" s="294"/>
      <c r="Y256" s="294"/>
      <c r="Z256" s="294"/>
      <c r="AA256" s="294"/>
      <c r="AF256" s="294"/>
      <c r="AG256" s="294"/>
      <c r="AH256" s="294"/>
    </row>
    <row r="257" spans="14:34">
      <c r="N257" s="294"/>
      <c r="O257" s="294"/>
      <c r="P257" s="294"/>
      <c r="Q257" s="294"/>
      <c r="R257" s="294"/>
      <c r="Y257" s="294"/>
      <c r="Z257" s="294"/>
      <c r="AA257" s="294"/>
      <c r="AF257" s="294"/>
      <c r="AG257" s="294"/>
      <c r="AH257" s="294"/>
    </row>
    <row r="258" spans="14:34">
      <c r="N258" s="294"/>
      <c r="O258" s="294"/>
      <c r="P258" s="294"/>
      <c r="Q258" s="294"/>
      <c r="R258" s="294"/>
      <c r="Y258" s="294"/>
      <c r="Z258" s="294"/>
      <c r="AA258" s="294"/>
      <c r="AF258" s="294"/>
      <c r="AG258" s="294"/>
      <c r="AH258" s="294"/>
    </row>
    <row r="259" spans="14:34">
      <c r="N259" s="294"/>
      <c r="O259" s="294"/>
      <c r="P259" s="294"/>
      <c r="Q259" s="294"/>
      <c r="R259" s="294"/>
      <c r="Y259" s="294"/>
      <c r="Z259" s="294"/>
      <c r="AA259" s="294"/>
      <c r="AF259" s="294"/>
      <c r="AG259" s="294"/>
      <c r="AH259" s="294"/>
    </row>
    <row r="260" spans="14:34">
      <c r="N260" s="294"/>
      <c r="O260" s="294"/>
      <c r="P260" s="294"/>
      <c r="Q260" s="294"/>
      <c r="R260" s="294"/>
      <c r="Y260" s="294"/>
      <c r="Z260" s="294"/>
      <c r="AA260" s="294"/>
      <c r="AF260" s="294"/>
      <c r="AG260" s="294"/>
      <c r="AH260" s="294"/>
    </row>
    <row r="261" spans="14:34">
      <c r="N261" s="294"/>
      <c r="O261" s="294"/>
      <c r="P261" s="294"/>
      <c r="Q261" s="294"/>
      <c r="R261" s="294"/>
      <c r="Y261" s="294"/>
      <c r="Z261" s="294"/>
      <c r="AA261" s="294"/>
      <c r="AF261" s="294"/>
      <c r="AG261" s="294"/>
      <c r="AH261" s="294"/>
    </row>
    <row r="262" spans="14:34">
      <c r="N262" s="294"/>
      <c r="O262" s="294"/>
      <c r="P262" s="294"/>
      <c r="Q262" s="294"/>
      <c r="R262" s="294"/>
      <c r="Y262" s="294"/>
      <c r="Z262" s="294"/>
      <c r="AA262" s="294"/>
      <c r="AF262" s="294"/>
      <c r="AG262" s="294"/>
      <c r="AH262" s="294"/>
    </row>
    <row r="263" spans="14:34">
      <c r="N263" s="294"/>
      <c r="O263" s="294"/>
      <c r="P263" s="294"/>
      <c r="Q263" s="294"/>
      <c r="R263" s="294"/>
      <c r="Y263" s="294"/>
      <c r="Z263" s="294"/>
      <c r="AA263" s="294"/>
      <c r="AF263" s="294"/>
      <c r="AG263" s="294"/>
      <c r="AH263" s="294"/>
    </row>
    <row r="264" spans="14:34">
      <c r="N264" s="294"/>
      <c r="O264" s="294"/>
      <c r="P264" s="294"/>
      <c r="Q264" s="294"/>
      <c r="R264" s="294"/>
      <c r="Y264" s="294"/>
      <c r="Z264" s="294"/>
      <c r="AA264" s="294"/>
      <c r="AF264" s="294"/>
      <c r="AG264" s="294"/>
      <c r="AH264" s="294"/>
    </row>
    <row r="265" spans="14:34">
      <c r="N265" s="294"/>
      <c r="O265" s="294"/>
      <c r="P265" s="294"/>
      <c r="Q265" s="294"/>
      <c r="R265" s="294"/>
      <c r="Y265" s="294"/>
      <c r="Z265" s="294"/>
      <c r="AA265" s="294"/>
      <c r="AF265" s="294"/>
      <c r="AG265" s="294"/>
      <c r="AH265" s="294"/>
    </row>
    <row r="266" spans="14:34">
      <c r="N266" s="294"/>
      <c r="O266" s="294"/>
      <c r="P266" s="294"/>
      <c r="Q266" s="294"/>
      <c r="R266" s="294"/>
      <c r="Y266" s="294"/>
      <c r="Z266" s="294"/>
      <c r="AA266" s="294"/>
      <c r="AF266" s="294"/>
      <c r="AG266" s="294"/>
      <c r="AH266" s="294"/>
    </row>
    <row r="267" spans="14:34">
      <c r="N267" s="294"/>
      <c r="O267" s="294"/>
      <c r="P267" s="294"/>
      <c r="Q267" s="294"/>
      <c r="R267" s="294"/>
      <c r="Y267" s="294"/>
      <c r="Z267" s="294"/>
      <c r="AA267" s="294"/>
      <c r="AF267" s="294"/>
      <c r="AG267" s="294"/>
      <c r="AH267" s="294"/>
    </row>
    <row r="268" spans="14:34">
      <c r="N268" s="294"/>
      <c r="O268" s="294"/>
      <c r="P268" s="294"/>
      <c r="Q268" s="294"/>
      <c r="R268" s="294"/>
      <c r="Y268" s="294"/>
      <c r="Z268" s="294"/>
      <c r="AA268" s="294"/>
      <c r="AF268" s="294"/>
      <c r="AG268" s="294"/>
      <c r="AH268" s="294"/>
    </row>
    <row r="269" spans="14:34">
      <c r="N269" s="294"/>
      <c r="O269" s="294"/>
      <c r="P269" s="294"/>
      <c r="Q269" s="294"/>
      <c r="R269" s="294"/>
      <c r="Y269" s="294"/>
      <c r="Z269" s="294"/>
      <c r="AA269" s="294"/>
      <c r="AF269" s="294"/>
      <c r="AG269" s="294"/>
      <c r="AH269" s="294"/>
    </row>
    <row r="270" spans="14:34">
      <c r="N270" s="294"/>
      <c r="O270" s="294"/>
      <c r="P270" s="294"/>
      <c r="Q270" s="294"/>
      <c r="R270" s="294"/>
      <c r="Y270" s="294"/>
      <c r="Z270" s="294"/>
      <c r="AA270" s="294"/>
      <c r="AF270" s="294"/>
      <c r="AG270" s="294"/>
      <c r="AH270" s="294"/>
    </row>
    <row r="271" spans="14:34">
      <c r="N271" s="294"/>
      <c r="O271" s="294"/>
      <c r="P271" s="294"/>
      <c r="Q271" s="294"/>
      <c r="R271" s="294"/>
      <c r="Y271" s="294"/>
      <c r="Z271" s="294"/>
      <c r="AA271" s="294"/>
      <c r="AF271" s="294"/>
      <c r="AG271" s="294"/>
      <c r="AH271" s="294"/>
    </row>
    <row r="272" spans="14:34">
      <c r="N272" s="294"/>
      <c r="O272" s="294"/>
      <c r="P272" s="294"/>
      <c r="Q272" s="294"/>
      <c r="R272" s="294"/>
      <c r="Y272" s="294"/>
      <c r="Z272" s="294"/>
      <c r="AA272" s="294"/>
      <c r="AF272" s="294"/>
      <c r="AG272" s="294"/>
      <c r="AH272" s="294"/>
    </row>
    <row r="273" spans="14:34">
      <c r="N273" s="294"/>
      <c r="O273" s="294"/>
      <c r="P273" s="294"/>
      <c r="Q273" s="294"/>
      <c r="R273" s="294"/>
      <c r="Y273" s="294"/>
      <c r="Z273" s="294"/>
      <c r="AA273" s="294"/>
      <c r="AF273" s="294"/>
      <c r="AG273" s="294"/>
      <c r="AH273" s="294"/>
    </row>
    <row r="274" spans="14:34">
      <c r="N274" s="294"/>
      <c r="O274" s="294"/>
      <c r="P274" s="294"/>
      <c r="Q274" s="294"/>
      <c r="R274" s="294"/>
      <c r="Y274" s="294"/>
      <c r="Z274" s="294"/>
      <c r="AA274" s="294"/>
      <c r="AF274" s="294"/>
      <c r="AG274" s="294"/>
      <c r="AH274" s="294"/>
    </row>
    <row r="275" spans="14:34">
      <c r="N275" s="294"/>
      <c r="O275" s="294"/>
      <c r="P275" s="294"/>
      <c r="Q275" s="294"/>
      <c r="R275" s="294"/>
      <c r="Y275" s="294"/>
      <c r="Z275" s="294"/>
      <c r="AA275" s="294"/>
      <c r="AF275" s="294"/>
      <c r="AG275" s="294"/>
      <c r="AH275" s="294"/>
    </row>
    <row r="276" spans="14:34">
      <c r="N276" s="294"/>
      <c r="O276" s="294"/>
      <c r="P276" s="294"/>
      <c r="Q276" s="294"/>
      <c r="R276" s="294"/>
      <c r="Y276" s="294"/>
      <c r="Z276" s="294"/>
      <c r="AA276" s="294"/>
      <c r="AF276" s="294"/>
      <c r="AG276" s="294"/>
      <c r="AH276" s="294"/>
    </row>
    <row r="277" spans="14:34">
      <c r="N277" s="294"/>
      <c r="O277" s="294"/>
      <c r="P277" s="294"/>
      <c r="Q277" s="294"/>
      <c r="R277" s="294"/>
      <c r="Y277" s="294"/>
      <c r="Z277" s="294"/>
      <c r="AA277" s="294"/>
      <c r="AF277" s="294"/>
      <c r="AG277" s="294"/>
      <c r="AH277" s="294"/>
    </row>
    <row r="278" spans="14:34">
      <c r="N278" s="294"/>
      <c r="O278" s="294"/>
      <c r="P278" s="294"/>
      <c r="Q278" s="294"/>
      <c r="R278" s="294"/>
      <c r="Y278" s="294"/>
      <c r="Z278" s="294"/>
      <c r="AA278" s="294"/>
      <c r="AF278" s="294"/>
      <c r="AG278" s="294"/>
      <c r="AH278" s="294"/>
    </row>
    <row r="279" spans="14:34">
      <c r="N279" s="294"/>
      <c r="O279" s="294"/>
      <c r="P279" s="294"/>
      <c r="Q279" s="294"/>
      <c r="R279" s="294"/>
      <c r="Y279" s="294"/>
      <c r="Z279" s="294"/>
      <c r="AA279" s="294"/>
      <c r="AF279" s="294"/>
      <c r="AG279" s="294"/>
      <c r="AH279" s="294"/>
    </row>
    <row r="280" spans="14:34">
      <c r="N280" s="294"/>
      <c r="O280" s="294"/>
      <c r="P280" s="294"/>
      <c r="Q280" s="294"/>
      <c r="R280" s="294"/>
      <c r="Y280" s="294"/>
      <c r="Z280" s="294"/>
      <c r="AA280" s="294"/>
      <c r="AF280" s="294"/>
      <c r="AG280" s="294"/>
      <c r="AH280" s="294"/>
    </row>
    <row r="281" spans="14:34">
      <c r="N281" s="294"/>
      <c r="O281" s="294"/>
      <c r="P281" s="294"/>
      <c r="Q281" s="294"/>
      <c r="R281" s="294"/>
      <c r="Y281" s="294"/>
      <c r="Z281" s="294"/>
      <c r="AA281" s="294"/>
      <c r="AF281" s="294"/>
      <c r="AG281" s="294"/>
      <c r="AH281" s="294"/>
    </row>
    <row r="282" spans="14:34">
      <c r="N282" s="294"/>
      <c r="O282" s="294"/>
      <c r="P282" s="294"/>
      <c r="Q282" s="294"/>
      <c r="R282" s="294"/>
      <c r="Y282" s="294"/>
      <c r="Z282" s="294"/>
      <c r="AA282" s="294"/>
      <c r="AF282" s="294"/>
      <c r="AG282" s="294"/>
      <c r="AH282" s="294"/>
    </row>
    <row r="283" spans="14:34">
      <c r="N283" s="294"/>
      <c r="O283" s="294"/>
      <c r="P283" s="294"/>
      <c r="Q283" s="294"/>
      <c r="R283" s="294"/>
      <c r="Y283" s="294"/>
      <c r="Z283" s="294"/>
      <c r="AA283" s="294"/>
      <c r="AF283" s="294"/>
      <c r="AG283" s="294"/>
      <c r="AH283" s="294"/>
    </row>
    <row r="284" spans="14:34">
      <c r="N284" s="294"/>
      <c r="O284" s="294"/>
      <c r="P284" s="294"/>
      <c r="Q284" s="294"/>
      <c r="R284" s="294"/>
      <c r="Y284" s="294"/>
      <c r="Z284" s="294"/>
      <c r="AA284" s="294"/>
      <c r="AF284" s="294"/>
      <c r="AG284" s="294"/>
      <c r="AH284" s="294"/>
    </row>
    <row r="285" spans="14:34">
      <c r="N285" s="294"/>
      <c r="O285" s="294"/>
      <c r="P285" s="294"/>
      <c r="Q285" s="294"/>
      <c r="R285" s="294"/>
      <c r="Y285" s="294"/>
      <c r="Z285" s="294"/>
      <c r="AA285" s="294"/>
      <c r="AF285" s="294"/>
      <c r="AG285" s="294"/>
      <c r="AH285" s="294"/>
    </row>
    <row r="286" spans="14:34">
      <c r="N286" s="294"/>
      <c r="O286" s="294"/>
      <c r="P286" s="294"/>
      <c r="Q286" s="294"/>
      <c r="R286" s="294"/>
      <c r="Y286" s="294"/>
      <c r="Z286" s="294"/>
      <c r="AA286" s="294"/>
      <c r="AF286" s="294"/>
      <c r="AG286" s="294"/>
      <c r="AH286" s="294"/>
    </row>
    <row r="287" spans="14:34">
      <c r="N287" s="294"/>
      <c r="O287" s="294"/>
      <c r="P287" s="294"/>
      <c r="Q287" s="294"/>
      <c r="R287" s="294"/>
      <c r="Y287" s="294"/>
      <c r="Z287" s="294"/>
      <c r="AA287" s="294"/>
      <c r="AF287" s="294"/>
      <c r="AG287" s="294"/>
      <c r="AH287" s="294"/>
    </row>
    <row r="288" spans="14:34">
      <c r="N288" s="294"/>
      <c r="O288" s="294"/>
      <c r="P288" s="294"/>
      <c r="Q288" s="294"/>
      <c r="R288" s="294"/>
      <c r="Y288" s="294"/>
      <c r="Z288" s="294"/>
      <c r="AA288" s="294"/>
      <c r="AF288" s="294"/>
      <c r="AG288" s="294"/>
      <c r="AH288" s="294"/>
    </row>
    <row r="289" spans="14:34">
      <c r="N289" s="294"/>
      <c r="O289" s="294"/>
      <c r="P289" s="294"/>
      <c r="Q289" s="294"/>
      <c r="R289" s="294"/>
      <c r="Y289" s="294"/>
      <c r="Z289" s="294"/>
      <c r="AA289" s="294"/>
      <c r="AF289" s="294"/>
      <c r="AG289" s="294"/>
      <c r="AH289" s="294"/>
    </row>
    <row r="290" spans="14:34">
      <c r="N290" s="294"/>
      <c r="O290" s="294"/>
      <c r="P290" s="294"/>
      <c r="Q290" s="294"/>
      <c r="R290" s="294"/>
      <c r="Y290" s="294"/>
      <c r="Z290" s="294"/>
      <c r="AA290" s="294"/>
      <c r="AF290" s="294"/>
      <c r="AG290" s="294"/>
      <c r="AH290" s="294"/>
    </row>
    <row r="291" spans="14:34">
      <c r="N291" s="294"/>
      <c r="O291" s="294"/>
      <c r="P291" s="294"/>
      <c r="Q291" s="294"/>
      <c r="R291" s="294"/>
      <c r="Y291" s="294"/>
      <c r="Z291" s="294"/>
      <c r="AA291" s="294"/>
      <c r="AF291" s="294"/>
      <c r="AG291" s="294"/>
      <c r="AH291" s="294"/>
    </row>
    <row r="292" spans="14:34">
      <c r="N292" s="294"/>
      <c r="O292" s="294"/>
      <c r="P292" s="294"/>
      <c r="Q292" s="294"/>
      <c r="R292" s="294"/>
      <c r="Y292" s="294"/>
      <c r="Z292" s="294"/>
      <c r="AA292" s="294"/>
      <c r="AF292" s="294"/>
      <c r="AG292" s="294"/>
      <c r="AH292" s="294"/>
    </row>
    <row r="293" spans="14:34">
      <c r="N293" s="294"/>
      <c r="O293" s="294"/>
      <c r="P293" s="294"/>
      <c r="Q293" s="294"/>
      <c r="R293" s="294"/>
      <c r="Y293" s="294"/>
      <c r="Z293" s="294"/>
      <c r="AA293" s="294"/>
      <c r="AF293" s="294"/>
      <c r="AG293" s="294"/>
      <c r="AH293" s="294"/>
    </row>
    <row r="294" spans="14:34">
      <c r="N294" s="294"/>
      <c r="O294" s="294"/>
      <c r="P294" s="294"/>
      <c r="Q294" s="294"/>
      <c r="R294" s="294"/>
      <c r="Y294" s="294"/>
      <c r="Z294" s="294"/>
      <c r="AA294" s="294"/>
      <c r="AF294" s="294"/>
      <c r="AG294" s="294"/>
      <c r="AH294" s="294"/>
    </row>
    <row r="295" spans="14:34">
      <c r="N295" s="294"/>
      <c r="O295" s="294"/>
      <c r="P295" s="294"/>
      <c r="Q295" s="294"/>
      <c r="R295" s="294"/>
      <c r="Y295" s="294"/>
      <c r="Z295" s="294"/>
      <c r="AA295" s="294"/>
      <c r="AF295" s="294"/>
      <c r="AG295" s="294"/>
      <c r="AH295" s="294"/>
    </row>
    <row r="296" spans="14:34">
      <c r="N296" s="294"/>
      <c r="O296" s="294"/>
      <c r="P296" s="294"/>
      <c r="Q296" s="294"/>
      <c r="R296" s="294"/>
      <c r="Y296" s="294"/>
      <c r="Z296" s="294"/>
      <c r="AA296" s="294"/>
      <c r="AF296" s="294"/>
      <c r="AG296" s="294"/>
      <c r="AH296" s="294"/>
    </row>
    <row r="297" spans="14:34">
      <c r="N297" s="294"/>
      <c r="O297" s="294"/>
      <c r="P297" s="294"/>
      <c r="Q297" s="294"/>
      <c r="R297" s="294"/>
      <c r="Y297" s="294"/>
      <c r="Z297" s="294"/>
      <c r="AA297" s="294"/>
      <c r="AF297" s="294"/>
      <c r="AG297" s="294"/>
      <c r="AH297" s="294"/>
    </row>
    <row r="298" spans="14:34">
      <c r="N298" s="294"/>
      <c r="O298" s="294"/>
      <c r="P298" s="294"/>
      <c r="Q298" s="294"/>
      <c r="R298" s="294"/>
      <c r="Y298" s="294"/>
      <c r="Z298" s="294"/>
      <c r="AA298" s="294"/>
      <c r="AF298" s="294"/>
      <c r="AG298" s="294"/>
      <c r="AH298" s="294"/>
    </row>
    <row r="299" spans="14:34">
      <c r="N299" s="294"/>
      <c r="O299" s="294"/>
      <c r="P299" s="294"/>
      <c r="Q299" s="294"/>
      <c r="R299" s="294"/>
      <c r="Y299" s="294"/>
      <c r="Z299" s="294"/>
      <c r="AA299" s="294"/>
      <c r="AF299" s="294"/>
      <c r="AG299" s="294"/>
      <c r="AH299" s="294"/>
    </row>
    <row r="300" spans="14:34">
      <c r="N300" s="294"/>
      <c r="O300" s="294"/>
      <c r="P300" s="294"/>
      <c r="Q300" s="294"/>
      <c r="R300" s="294"/>
      <c r="Y300" s="294"/>
      <c r="Z300" s="294"/>
      <c r="AA300" s="294"/>
      <c r="AF300" s="294"/>
      <c r="AG300" s="294"/>
      <c r="AH300" s="294"/>
    </row>
    <row r="301" spans="14:34">
      <c r="N301" s="294"/>
      <c r="O301" s="294"/>
      <c r="P301" s="294"/>
      <c r="Q301" s="294"/>
      <c r="R301" s="294"/>
      <c r="Y301" s="294"/>
      <c r="Z301" s="294"/>
      <c r="AA301" s="294"/>
      <c r="AF301" s="294"/>
      <c r="AG301" s="294"/>
      <c r="AH301" s="294"/>
    </row>
    <row r="302" spans="14:34">
      <c r="N302" s="294"/>
      <c r="O302" s="294"/>
      <c r="P302" s="294"/>
      <c r="Q302" s="294"/>
      <c r="R302" s="294"/>
      <c r="Y302" s="294"/>
      <c r="Z302" s="294"/>
      <c r="AA302" s="294"/>
      <c r="AF302" s="294"/>
      <c r="AG302" s="294"/>
      <c r="AH302" s="294"/>
    </row>
    <row r="303" spans="14:34">
      <c r="N303" s="294"/>
      <c r="O303" s="294"/>
      <c r="P303" s="294"/>
      <c r="Q303" s="294"/>
      <c r="R303" s="294"/>
      <c r="Y303" s="294"/>
      <c r="Z303" s="294"/>
      <c r="AA303" s="294"/>
      <c r="AF303" s="294"/>
      <c r="AG303" s="294"/>
      <c r="AH303" s="294"/>
    </row>
    <row r="304" spans="14:34">
      <c r="N304" s="294"/>
      <c r="O304" s="294"/>
      <c r="P304" s="294"/>
      <c r="Q304" s="294"/>
      <c r="R304" s="294"/>
      <c r="Y304" s="294"/>
      <c r="Z304" s="294"/>
      <c r="AA304" s="294"/>
      <c r="AF304" s="294"/>
      <c r="AG304" s="294"/>
      <c r="AH304" s="294"/>
    </row>
    <row r="305" spans="14:34">
      <c r="N305" s="294"/>
      <c r="O305" s="294"/>
      <c r="P305" s="294"/>
      <c r="Q305" s="294"/>
      <c r="R305" s="294"/>
      <c r="Y305" s="294"/>
      <c r="Z305" s="294"/>
      <c r="AA305" s="294"/>
      <c r="AF305" s="294"/>
      <c r="AG305" s="294"/>
      <c r="AH305" s="294"/>
    </row>
    <row r="306" spans="14:34">
      <c r="N306" s="294"/>
      <c r="O306" s="294"/>
      <c r="P306" s="294"/>
      <c r="Q306" s="294"/>
      <c r="R306" s="294"/>
      <c r="Y306" s="294"/>
      <c r="Z306" s="294"/>
      <c r="AA306" s="294"/>
      <c r="AF306" s="294"/>
      <c r="AG306" s="294"/>
      <c r="AH306" s="294"/>
    </row>
    <row r="307" spans="14:34">
      <c r="N307" s="294"/>
      <c r="O307" s="294"/>
      <c r="P307" s="294"/>
      <c r="Q307" s="294"/>
      <c r="R307" s="294"/>
      <c r="Y307" s="294"/>
      <c r="Z307" s="294"/>
      <c r="AA307" s="294"/>
      <c r="AF307" s="294"/>
      <c r="AG307" s="294"/>
      <c r="AH307" s="294"/>
    </row>
    <row r="308" spans="14:34">
      <c r="N308" s="294"/>
      <c r="O308" s="294"/>
      <c r="P308" s="294"/>
      <c r="Q308" s="294"/>
      <c r="R308" s="294"/>
      <c r="Y308" s="294"/>
      <c r="Z308" s="294"/>
      <c r="AA308" s="294"/>
      <c r="AF308" s="294"/>
      <c r="AG308" s="294"/>
      <c r="AH308" s="294"/>
    </row>
    <row r="309" spans="14:34">
      <c r="N309" s="294"/>
      <c r="O309" s="294"/>
      <c r="P309" s="294"/>
      <c r="Q309" s="294"/>
      <c r="R309" s="294"/>
      <c r="Y309" s="294"/>
      <c r="Z309" s="294"/>
      <c r="AA309" s="294"/>
      <c r="AF309" s="294"/>
      <c r="AG309" s="294"/>
      <c r="AH309" s="294"/>
    </row>
    <row r="310" spans="14:34">
      <c r="N310" s="294"/>
      <c r="O310" s="294"/>
      <c r="P310" s="294"/>
      <c r="Q310" s="294"/>
      <c r="R310" s="294"/>
      <c r="Y310" s="294"/>
      <c r="Z310" s="294"/>
      <c r="AA310" s="294"/>
      <c r="AF310" s="294"/>
      <c r="AG310" s="294"/>
      <c r="AH310" s="294"/>
    </row>
    <row r="311" spans="14:34">
      <c r="N311" s="294"/>
      <c r="O311" s="294"/>
      <c r="P311" s="294"/>
      <c r="Q311" s="294"/>
      <c r="R311" s="294"/>
      <c r="Y311" s="294"/>
      <c r="Z311" s="294"/>
      <c r="AA311" s="294"/>
      <c r="AF311" s="294"/>
      <c r="AG311" s="294"/>
      <c r="AH311" s="294"/>
    </row>
    <row r="312" spans="14:34">
      <c r="N312" s="294"/>
      <c r="O312" s="294"/>
      <c r="P312" s="294"/>
      <c r="Q312" s="294"/>
      <c r="R312" s="294"/>
      <c r="Y312" s="294"/>
      <c r="Z312" s="294"/>
      <c r="AA312" s="294"/>
      <c r="AF312" s="294"/>
      <c r="AG312" s="294"/>
      <c r="AH312" s="294"/>
    </row>
    <row r="313" spans="14:34">
      <c r="N313" s="294"/>
      <c r="O313" s="294"/>
      <c r="P313" s="294"/>
      <c r="Q313" s="294"/>
      <c r="Y313" s="294"/>
      <c r="Z313" s="294"/>
      <c r="AF313" s="294"/>
      <c r="AG313" s="294"/>
    </row>
    <row r="314" spans="14:34">
      <c r="N314" s="294"/>
      <c r="O314" s="294"/>
      <c r="P314" s="294"/>
      <c r="Q314" s="294"/>
      <c r="Y314" s="294"/>
      <c r="Z314" s="294"/>
      <c r="AF314" s="294"/>
      <c r="AG314" s="294"/>
    </row>
    <row r="315" spans="14:34">
      <c r="N315" s="294"/>
      <c r="O315" s="294"/>
      <c r="P315" s="294"/>
      <c r="Q315" s="294"/>
      <c r="Y315" s="294"/>
      <c r="Z315" s="294"/>
      <c r="AF315" s="294"/>
      <c r="AG315" s="294"/>
    </row>
    <row r="316" spans="14:34">
      <c r="N316" s="294"/>
      <c r="O316" s="294"/>
      <c r="P316" s="294"/>
      <c r="Q316" s="294"/>
      <c r="Y316" s="294"/>
      <c r="Z316" s="294"/>
      <c r="AF316" s="294"/>
      <c r="AG316" s="294"/>
    </row>
    <row r="317" spans="14:34">
      <c r="N317" s="294"/>
      <c r="O317" s="294"/>
      <c r="P317" s="294"/>
      <c r="Q317" s="294"/>
      <c r="Y317" s="294"/>
      <c r="Z317" s="294"/>
      <c r="AF317" s="294"/>
      <c r="AG317" s="294"/>
    </row>
    <row r="318" spans="14:34">
      <c r="N318" s="294"/>
      <c r="O318" s="294"/>
      <c r="P318" s="294"/>
      <c r="Q318" s="294"/>
      <c r="Y318" s="294"/>
      <c r="Z318" s="294"/>
      <c r="AF318" s="294"/>
      <c r="AG318" s="294"/>
    </row>
    <row r="319" spans="14:34">
      <c r="N319" s="294"/>
      <c r="O319" s="294"/>
      <c r="P319" s="294"/>
      <c r="Q319" s="294"/>
      <c r="Y319" s="294"/>
      <c r="Z319" s="294"/>
      <c r="AF319" s="294"/>
      <c r="AG319" s="294"/>
    </row>
    <row r="320" spans="14:34">
      <c r="N320" s="294"/>
      <c r="O320" s="294"/>
      <c r="P320" s="294"/>
      <c r="Q320" s="294"/>
      <c r="Y320" s="294"/>
      <c r="Z320" s="294"/>
      <c r="AF320" s="294"/>
      <c r="AG320" s="294"/>
    </row>
    <row r="321" spans="14:33">
      <c r="N321" s="294"/>
      <c r="O321" s="294"/>
      <c r="P321" s="294"/>
      <c r="Q321" s="294"/>
      <c r="Y321" s="294"/>
      <c r="Z321" s="294"/>
      <c r="AF321" s="294"/>
      <c r="AG321" s="294"/>
    </row>
    <row r="322" spans="14:33">
      <c r="N322" s="294"/>
      <c r="O322" s="294"/>
      <c r="P322" s="294"/>
      <c r="Q322" s="294"/>
      <c r="Y322" s="294"/>
      <c r="Z322" s="294"/>
      <c r="AF322" s="294"/>
      <c r="AG322" s="294"/>
    </row>
    <row r="323" spans="14:33">
      <c r="N323" s="294"/>
      <c r="O323" s="294"/>
      <c r="P323" s="294"/>
      <c r="Q323" s="294"/>
      <c r="Y323" s="294"/>
      <c r="Z323" s="294"/>
      <c r="AF323" s="294"/>
      <c r="AG323" s="294"/>
    </row>
    <row r="324" spans="14:33">
      <c r="N324" s="294"/>
      <c r="O324" s="294"/>
      <c r="P324" s="294"/>
      <c r="Q324" s="294"/>
      <c r="Y324" s="294"/>
      <c r="Z324" s="294"/>
      <c r="AF324" s="294"/>
      <c r="AG324" s="294"/>
    </row>
    <row r="325" spans="14:33">
      <c r="N325" s="294"/>
      <c r="O325" s="294"/>
      <c r="P325" s="294"/>
      <c r="Q325" s="294"/>
      <c r="Y325" s="294"/>
      <c r="Z325" s="294"/>
      <c r="AF325" s="294"/>
      <c r="AG325" s="294"/>
    </row>
    <row r="326" spans="14:33">
      <c r="N326" s="294"/>
      <c r="O326" s="294"/>
      <c r="P326" s="294"/>
      <c r="Q326" s="294"/>
      <c r="Y326" s="294"/>
      <c r="Z326" s="294"/>
      <c r="AF326" s="294"/>
      <c r="AG326" s="294"/>
    </row>
    <row r="327" spans="14:33">
      <c r="N327" s="294"/>
      <c r="O327" s="294"/>
      <c r="P327" s="294"/>
      <c r="Q327" s="294"/>
      <c r="Y327" s="294"/>
      <c r="Z327" s="294"/>
      <c r="AF327" s="294"/>
      <c r="AG327" s="294"/>
    </row>
    <row r="328" spans="14:33">
      <c r="N328" s="294"/>
      <c r="O328" s="294"/>
      <c r="P328" s="294"/>
      <c r="Q328" s="294"/>
      <c r="Y328" s="294"/>
      <c r="Z328" s="294"/>
      <c r="AF328" s="294"/>
      <c r="AG328" s="294"/>
    </row>
    <row r="329" spans="14:33">
      <c r="N329" s="294"/>
      <c r="O329" s="294"/>
      <c r="P329" s="294"/>
      <c r="Q329" s="294"/>
      <c r="Y329" s="294"/>
      <c r="Z329" s="294"/>
      <c r="AF329" s="294"/>
      <c r="AG329" s="294"/>
    </row>
    <row r="330" spans="14:33">
      <c r="N330" s="294"/>
      <c r="O330" s="294"/>
      <c r="P330" s="294"/>
      <c r="Q330" s="294"/>
      <c r="Y330" s="294"/>
      <c r="Z330" s="294"/>
      <c r="AF330" s="294"/>
      <c r="AG330" s="294"/>
    </row>
    <row r="331" spans="14:33">
      <c r="N331" s="294"/>
      <c r="O331" s="294"/>
      <c r="P331" s="294"/>
      <c r="Q331" s="294"/>
      <c r="Y331" s="294"/>
      <c r="Z331" s="294"/>
      <c r="AF331" s="294"/>
      <c r="AG331" s="294"/>
    </row>
    <row r="332" spans="14:33">
      <c r="N332" s="294"/>
      <c r="O332" s="294"/>
      <c r="P332" s="294"/>
      <c r="Q332" s="294"/>
      <c r="Y332" s="294"/>
      <c r="Z332" s="294"/>
      <c r="AF332" s="294"/>
      <c r="AG332" s="294"/>
    </row>
    <row r="333" spans="14:33">
      <c r="N333" s="294"/>
      <c r="O333" s="294"/>
      <c r="P333" s="294"/>
      <c r="Q333" s="294"/>
      <c r="Y333" s="294"/>
      <c r="Z333" s="294"/>
      <c r="AF333" s="294"/>
      <c r="AG333" s="294"/>
    </row>
    <row r="334" spans="14:33">
      <c r="N334" s="294"/>
      <c r="O334" s="294"/>
      <c r="P334" s="294"/>
      <c r="Q334" s="294"/>
      <c r="Y334" s="294"/>
      <c r="Z334" s="294"/>
      <c r="AF334" s="294"/>
      <c r="AG334" s="294"/>
    </row>
    <row r="335" spans="14:33">
      <c r="N335" s="294"/>
      <c r="O335" s="294"/>
      <c r="P335" s="294"/>
      <c r="Q335" s="294"/>
      <c r="Y335" s="294"/>
      <c r="Z335" s="294"/>
      <c r="AF335" s="294"/>
      <c r="AG335" s="294"/>
    </row>
    <row r="336" spans="14:33">
      <c r="N336" s="294"/>
      <c r="O336" s="294"/>
      <c r="P336" s="294"/>
      <c r="Q336" s="294"/>
      <c r="Y336" s="294"/>
      <c r="Z336" s="294"/>
      <c r="AF336" s="294"/>
      <c r="AG336" s="294"/>
    </row>
    <row r="337" spans="14:33">
      <c r="N337" s="294"/>
      <c r="O337" s="294"/>
      <c r="P337" s="294"/>
      <c r="Q337" s="294"/>
      <c r="Y337" s="294"/>
      <c r="Z337" s="294"/>
      <c r="AF337" s="294"/>
      <c r="AG337" s="294"/>
    </row>
    <row r="338" spans="14:33">
      <c r="N338" s="294"/>
      <c r="O338" s="294"/>
      <c r="P338" s="294"/>
      <c r="Q338" s="294"/>
      <c r="Y338" s="294"/>
      <c r="Z338" s="294"/>
      <c r="AF338" s="294"/>
      <c r="AG338" s="294"/>
    </row>
    <row r="339" spans="14:33">
      <c r="N339" s="294"/>
      <c r="O339" s="294"/>
      <c r="P339" s="294"/>
      <c r="Q339" s="294"/>
      <c r="Y339" s="294"/>
      <c r="Z339" s="294"/>
      <c r="AF339" s="294"/>
      <c r="AG339" s="294"/>
    </row>
    <row r="340" spans="14:33">
      <c r="N340" s="294"/>
      <c r="O340" s="294"/>
      <c r="P340" s="294"/>
      <c r="Q340" s="294"/>
      <c r="Y340" s="294"/>
      <c r="Z340" s="294"/>
      <c r="AF340" s="294"/>
      <c r="AG340" s="294"/>
    </row>
    <row r="341" spans="14:33">
      <c r="N341" s="294"/>
      <c r="O341" s="294"/>
      <c r="P341" s="294"/>
      <c r="Q341" s="294"/>
      <c r="Y341" s="294"/>
      <c r="Z341" s="294"/>
      <c r="AF341" s="294"/>
      <c r="AG341" s="294"/>
    </row>
    <row r="342" spans="14:33">
      <c r="N342" s="294"/>
      <c r="O342" s="294"/>
      <c r="P342" s="294"/>
      <c r="Q342" s="294"/>
      <c r="Y342" s="294"/>
      <c r="Z342" s="294"/>
      <c r="AF342" s="294"/>
      <c r="AG342" s="294"/>
    </row>
    <row r="343" spans="14:33">
      <c r="N343" s="294"/>
      <c r="O343" s="294"/>
      <c r="P343" s="294"/>
      <c r="Q343" s="294"/>
      <c r="Y343" s="294"/>
      <c r="Z343" s="294"/>
      <c r="AF343" s="294"/>
      <c r="AG343" s="294"/>
    </row>
    <row r="344" spans="14:33">
      <c r="N344" s="294"/>
      <c r="O344" s="294"/>
      <c r="P344" s="294"/>
      <c r="Q344" s="294"/>
      <c r="Y344" s="294"/>
      <c r="Z344" s="294"/>
      <c r="AF344" s="294"/>
      <c r="AG344" s="294"/>
    </row>
    <row r="345" spans="14:33">
      <c r="N345" s="294"/>
      <c r="O345" s="294"/>
      <c r="P345" s="294"/>
      <c r="Q345" s="294"/>
      <c r="Y345" s="294"/>
      <c r="Z345" s="294"/>
      <c r="AF345" s="294"/>
      <c r="AG345" s="294"/>
    </row>
    <row r="346" spans="14:33">
      <c r="N346" s="294"/>
      <c r="O346" s="294"/>
      <c r="P346" s="294"/>
      <c r="Q346" s="294"/>
      <c r="Y346" s="294"/>
      <c r="Z346" s="294"/>
      <c r="AF346" s="294"/>
      <c r="AG346" s="294"/>
    </row>
    <row r="347" spans="14:33">
      <c r="N347" s="294"/>
      <c r="O347" s="294"/>
      <c r="P347" s="294"/>
      <c r="Q347" s="294"/>
      <c r="Y347" s="294"/>
      <c r="Z347" s="294"/>
      <c r="AF347" s="294"/>
      <c r="AG347" s="294"/>
    </row>
    <row r="348" spans="14:33">
      <c r="N348" s="294"/>
      <c r="O348" s="294"/>
      <c r="P348" s="294"/>
      <c r="Q348" s="294"/>
      <c r="Y348" s="294"/>
      <c r="Z348" s="294"/>
      <c r="AF348" s="294"/>
      <c r="AG348" s="294"/>
    </row>
    <row r="349" spans="14:33">
      <c r="N349" s="294"/>
      <c r="O349" s="294"/>
      <c r="P349" s="294"/>
      <c r="Q349" s="294"/>
      <c r="Y349" s="294"/>
      <c r="Z349" s="294"/>
      <c r="AF349" s="294"/>
      <c r="AG349" s="294"/>
    </row>
    <row r="350" spans="14:33">
      <c r="N350" s="294"/>
      <c r="O350" s="294"/>
      <c r="P350" s="294"/>
      <c r="Q350" s="294"/>
      <c r="Y350" s="294"/>
      <c r="Z350" s="294"/>
      <c r="AF350" s="294"/>
      <c r="AG350" s="294"/>
    </row>
    <row r="351" spans="14:33">
      <c r="N351" s="294"/>
      <c r="O351" s="294"/>
      <c r="P351" s="294"/>
      <c r="Q351" s="294"/>
      <c r="Y351" s="294"/>
      <c r="Z351" s="294"/>
      <c r="AF351" s="294"/>
      <c r="AG351" s="294"/>
    </row>
    <row r="352" spans="14:33">
      <c r="N352" s="294"/>
      <c r="O352" s="294"/>
      <c r="P352" s="294"/>
      <c r="Q352" s="294"/>
      <c r="Y352" s="294"/>
      <c r="Z352" s="294"/>
      <c r="AF352" s="294"/>
      <c r="AG352" s="294"/>
    </row>
    <row r="353" spans="14:33">
      <c r="N353" s="294"/>
      <c r="O353" s="294"/>
      <c r="P353" s="294"/>
      <c r="Q353" s="294"/>
      <c r="Y353" s="294"/>
      <c r="Z353" s="294"/>
      <c r="AF353" s="294"/>
      <c r="AG353" s="294"/>
    </row>
    <row r="354" spans="14:33">
      <c r="N354" s="294"/>
      <c r="O354" s="294"/>
      <c r="P354" s="294"/>
      <c r="Q354" s="294"/>
      <c r="Y354" s="294"/>
      <c r="Z354" s="294"/>
      <c r="AF354" s="294"/>
      <c r="AG354" s="294"/>
    </row>
    <row r="355" spans="14:33">
      <c r="N355" s="294"/>
      <c r="O355" s="294"/>
      <c r="P355" s="294"/>
      <c r="Q355" s="294"/>
      <c r="Y355" s="294"/>
      <c r="Z355" s="294"/>
      <c r="AF355" s="294"/>
      <c r="AG355" s="294"/>
    </row>
    <row r="356" spans="14:33">
      <c r="N356" s="294"/>
      <c r="O356" s="294"/>
      <c r="P356" s="294"/>
      <c r="Q356" s="294"/>
      <c r="Y356" s="294"/>
      <c r="Z356" s="294"/>
      <c r="AF356" s="294"/>
      <c r="AG356" s="294"/>
    </row>
    <row r="357" spans="14:33">
      <c r="N357" s="294"/>
      <c r="O357" s="294"/>
      <c r="P357" s="294"/>
      <c r="Q357" s="294"/>
      <c r="Y357" s="294"/>
      <c r="Z357" s="294"/>
      <c r="AF357" s="294"/>
      <c r="AG357" s="294"/>
    </row>
    <row r="358" spans="14:33">
      <c r="N358" s="294"/>
      <c r="O358" s="294"/>
      <c r="P358" s="294"/>
      <c r="Q358" s="294"/>
      <c r="Y358" s="294"/>
      <c r="Z358" s="294"/>
      <c r="AF358" s="294"/>
      <c r="AG358" s="294"/>
    </row>
    <row r="359" spans="14:33">
      <c r="N359" s="294"/>
      <c r="O359" s="294"/>
      <c r="P359" s="294"/>
      <c r="Q359" s="294"/>
      <c r="Y359" s="294"/>
      <c r="Z359" s="294"/>
      <c r="AF359" s="294"/>
      <c r="AG359" s="294"/>
    </row>
    <row r="360" spans="14:33">
      <c r="N360" s="294"/>
      <c r="O360" s="294"/>
      <c r="P360" s="294"/>
      <c r="Q360" s="294"/>
      <c r="Y360" s="294"/>
      <c r="Z360" s="294"/>
      <c r="AF360" s="294"/>
      <c r="AG360" s="294"/>
    </row>
    <row r="361" spans="14:33">
      <c r="N361" s="294"/>
      <c r="O361" s="294"/>
      <c r="P361" s="294"/>
      <c r="Q361" s="294"/>
      <c r="Y361" s="294"/>
      <c r="Z361" s="294"/>
      <c r="AF361" s="294"/>
      <c r="AG361" s="294"/>
    </row>
    <row r="362" spans="14:33">
      <c r="N362" s="294"/>
      <c r="O362" s="294"/>
      <c r="P362" s="294"/>
      <c r="Q362" s="294"/>
      <c r="Y362" s="294"/>
      <c r="Z362" s="294"/>
      <c r="AF362" s="294"/>
      <c r="AG362" s="294"/>
    </row>
    <row r="363" spans="14:33">
      <c r="N363" s="294"/>
      <c r="O363" s="294"/>
      <c r="P363" s="294"/>
      <c r="Q363" s="294"/>
      <c r="Y363" s="294"/>
      <c r="Z363" s="294"/>
      <c r="AF363" s="294"/>
      <c r="AG363" s="294"/>
    </row>
    <row r="364" spans="14:33">
      <c r="N364" s="294"/>
      <c r="O364" s="294"/>
      <c r="P364" s="294"/>
      <c r="Q364" s="294"/>
      <c r="Y364" s="294"/>
      <c r="Z364" s="294"/>
      <c r="AF364" s="294"/>
      <c r="AG364" s="294"/>
    </row>
    <row r="365" spans="14:33">
      <c r="N365" s="294"/>
      <c r="O365" s="294"/>
      <c r="P365" s="294"/>
      <c r="Q365" s="294"/>
      <c r="Y365" s="294"/>
      <c r="Z365" s="294"/>
      <c r="AF365" s="294"/>
      <c r="AG365" s="294"/>
    </row>
    <row r="366" spans="14:33">
      <c r="N366" s="294"/>
      <c r="O366" s="294"/>
      <c r="P366" s="294"/>
      <c r="Q366" s="294"/>
      <c r="Y366" s="294"/>
      <c r="Z366" s="294"/>
      <c r="AF366" s="294"/>
      <c r="AG366" s="294"/>
    </row>
    <row r="367" spans="14:33">
      <c r="N367" s="294"/>
      <c r="O367" s="294"/>
      <c r="P367" s="294"/>
      <c r="Q367" s="294"/>
      <c r="Y367" s="294"/>
      <c r="Z367" s="294"/>
      <c r="AF367" s="294"/>
      <c r="AG367" s="294"/>
    </row>
    <row r="368" spans="14:33">
      <c r="N368" s="294"/>
      <c r="O368" s="294"/>
      <c r="P368" s="294"/>
      <c r="Q368" s="294"/>
      <c r="Y368" s="294"/>
      <c r="Z368" s="294"/>
      <c r="AF368" s="294"/>
      <c r="AG368" s="294"/>
    </row>
    <row r="369" spans="14:33">
      <c r="N369" s="294"/>
      <c r="O369" s="294"/>
      <c r="P369" s="294"/>
      <c r="Q369" s="294"/>
      <c r="Y369" s="294"/>
      <c r="Z369" s="294"/>
      <c r="AF369" s="294"/>
      <c r="AG369" s="294"/>
    </row>
    <row r="370" spans="14:33">
      <c r="N370" s="294"/>
      <c r="O370" s="294"/>
      <c r="P370" s="294"/>
      <c r="Q370" s="294"/>
      <c r="Y370" s="294"/>
      <c r="Z370" s="294"/>
      <c r="AF370" s="294"/>
      <c r="AG370" s="294"/>
    </row>
    <row r="371" spans="14:33">
      <c r="N371" s="294"/>
      <c r="O371" s="294"/>
      <c r="P371" s="294"/>
      <c r="Q371" s="294"/>
      <c r="Y371" s="294"/>
      <c r="Z371" s="294"/>
      <c r="AF371" s="294"/>
      <c r="AG371" s="294"/>
    </row>
    <row r="372" spans="14:33">
      <c r="N372" s="294"/>
      <c r="O372" s="294"/>
      <c r="P372" s="294"/>
      <c r="Q372" s="294"/>
      <c r="Y372" s="294"/>
      <c r="Z372" s="294"/>
      <c r="AF372" s="294"/>
      <c r="AG372" s="294"/>
    </row>
    <row r="373" spans="14:33">
      <c r="N373" s="294"/>
      <c r="O373" s="294"/>
      <c r="P373" s="294"/>
      <c r="Q373" s="294"/>
      <c r="Y373" s="294"/>
      <c r="Z373" s="294"/>
      <c r="AF373" s="294"/>
      <c r="AG373" s="294"/>
    </row>
    <row r="374" spans="14:33">
      <c r="N374" s="294"/>
      <c r="O374" s="294"/>
      <c r="P374" s="294"/>
      <c r="Q374" s="294"/>
      <c r="Y374" s="294"/>
      <c r="Z374" s="294"/>
      <c r="AF374" s="294"/>
      <c r="AG374" s="294"/>
    </row>
    <row r="375" spans="14:33">
      <c r="N375" s="294"/>
      <c r="O375" s="294"/>
      <c r="P375" s="294"/>
      <c r="Q375" s="294"/>
      <c r="Y375" s="294"/>
      <c r="Z375" s="294"/>
      <c r="AF375" s="294"/>
      <c r="AG375" s="294"/>
    </row>
    <row r="376" spans="14:33">
      <c r="N376" s="294"/>
      <c r="O376" s="294"/>
      <c r="P376" s="294"/>
      <c r="Q376" s="294"/>
      <c r="Y376" s="294"/>
      <c r="Z376" s="294"/>
      <c r="AF376" s="294"/>
      <c r="AG376" s="294"/>
    </row>
    <row r="377" spans="14:33">
      <c r="N377" s="294"/>
      <c r="O377" s="294"/>
      <c r="P377" s="294"/>
      <c r="Q377" s="294"/>
      <c r="Y377" s="294"/>
      <c r="Z377" s="294"/>
      <c r="AF377" s="294"/>
      <c r="AG377" s="294"/>
    </row>
    <row r="378" spans="14:33">
      <c r="N378" s="294"/>
      <c r="O378" s="294"/>
      <c r="P378" s="294"/>
      <c r="Q378" s="294"/>
      <c r="Y378" s="294"/>
      <c r="Z378" s="294"/>
      <c r="AF378" s="294"/>
      <c r="AG378" s="294"/>
    </row>
    <row r="379" spans="14:33">
      <c r="N379" s="294"/>
      <c r="O379" s="294"/>
      <c r="P379" s="294"/>
      <c r="Q379" s="294"/>
      <c r="Y379" s="294"/>
      <c r="Z379" s="294"/>
      <c r="AF379" s="294"/>
      <c r="AG379" s="294"/>
    </row>
    <row r="380" spans="14:33">
      <c r="N380" s="294"/>
      <c r="O380" s="294"/>
      <c r="P380" s="294"/>
      <c r="Q380" s="294"/>
      <c r="Y380" s="294"/>
      <c r="Z380" s="294"/>
      <c r="AF380" s="294"/>
      <c r="AG380" s="294"/>
    </row>
    <row r="381" spans="14:33">
      <c r="N381" s="294"/>
      <c r="O381" s="294"/>
      <c r="P381" s="294"/>
      <c r="Q381" s="294"/>
      <c r="Y381" s="294"/>
      <c r="Z381" s="294"/>
      <c r="AF381" s="294"/>
      <c r="AG381" s="294"/>
    </row>
    <row r="382" spans="14:33">
      <c r="N382" s="294"/>
      <c r="O382" s="294"/>
      <c r="P382" s="294"/>
      <c r="Q382" s="294"/>
      <c r="Y382" s="294"/>
      <c r="Z382" s="294"/>
      <c r="AF382" s="294"/>
      <c r="AG382" s="294"/>
    </row>
    <row r="383" spans="14:33">
      <c r="N383" s="294"/>
      <c r="O383" s="294"/>
      <c r="P383" s="294"/>
      <c r="Y383" s="294"/>
      <c r="AF383" s="294"/>
    </row>
    <row r="384" spans="14:33">
      <c r="N384" s="294"/>
      <c r="O384" s="294"/>
      <c r="P384" s="294"/>
      <c r="Y384" s="294"/>
      <c r="AF384" s="294"/>
    </row>
    <row r="385" spans="14:32">
      <c r="N385" s="294"/>
      <c r="O385" s="294"/>
      <c r="P385" s="294"/>
      <c r="Y385" s="294"/>
      <c r="AF385" s="294"/>
    </row>
    <row r="386" spans="14:32">
      <c r="N386" s="294"/>
      <c r="O386" s="294"/>
      <c r="P386" s="294"/>
      <c r="Y386" s="294"/>
      <c r="AF386" s="294"/>
    </row>
    <row r="387" spans="14:32">
      <c r="N387" s="294"/>
      <c r="O387" s="294"/>
      <c r="P387" s="294"/>
      <c r="Y387" s="294"/>
      <c r="AF387" s="294"/>
    </row>
    <row r="388" spans="14:32">
      <c r="N388" s="294"/>
      <c r="O388" s="294"/>
      <c r="P388" s="294"/>
      <c r="Y388" s="294"/>
      <c r="AF388" s="294"/>
    </row>
    <row r="389" spans="14:32">
      <c r="N389" s="294"/>
      <c r="O389" s="294"/>
      <c r="P389" s="294"/>
      <c r="Y389" s="294"/>
      <c r="AF389" s="294"/>
    </row>
    <row r="390" spans="14:32">
      <c r="N390" s="294"/>
      <c r="O390" s="294"/>
      <c r="P390" s="294"/>
      <c r="Y390" s="294"/>
      <c r="AF390" s="294"/>
    </row>
    <row r="391" spans="14:32">
      <c r="N391" s="294"/>
      <c r="O391" s="294"/>
      <c r="P391" s="294"/>
      <c r="Y391" s="294"/>
      <c r="AF391" s="294"/>
    </row>
    <row r="392" spans="14:32">
      <c r="N392" s="294"/>
      <c r="O392" s="294"/>
      <c r="P392" s="294"/>
      <c r="Y392" s="294"/>
      <c r="AF392" s="294"/>
    </row>
    <row r="393" spans="14:32">
      <c r="N393" s="294"/>
      <c r="O393" s="294"/>
      <c r="P393" s="294"/>
      <c r="Y393" s="294"/>
      <c r="AF393" s="294"/>
    </row>
    <row r="394" spans="14:32">
      <c r="N394" s="294"/>
      <c r="O394" s="294"/>
      <c r="P394" s="294"/>
      <c r="Y394" s="294"/>
      <c r="AF394" s="294"/>
    </row>
    <row r="395" spans="14:32">
      <c r="N395" s="294"/>
      <c r="O395" s="294"/>
    </row>
    <row r="396" spans="14:32">
      <c r="N396" s="294"/>
      <c r="O396" s="294"/>
    </row>
    <row r="397" spans="14:32">
      <c r="N397" s="294"/>
      <c r="O397" s="294"/>
    </row>
    <row r="398" spans="14:32">
      <c r="N398" s="294"/>
      <c r="O398" s="294"/>
    </row>
    <row r="399" spans="14:32">
      <c r="N399" s="294"/>
      <c r="O399" s="294"/>
    </row>
    <row r="400" spans="14:32">
      <c r="N400" s="294"/>
      <c r="O400" s="294"/>
    </row>
    <row r="401" spans="14:15">
      <c r="N401" s="294"/>
      <c r="O401" s="294"/>
    </row>
    <row r="402" spans="14:15">
      <c r="N402" s="294"/>
      <c r="O402" s="294"/>
    </row>
    <row r="403" spans="14:15">
      <c r="N403" s="294"/>
      <c r="O403" s="294"/>
    </row>
    <row r="404" spans="14:15">
      <c r="N404" s="294"/>
      <c r="O404" s="294"/>
    </row>
    <row r="405" spans="14:15">
      <c r="N405" s="294"/>
      <c r="O405" s="294"/>
    </row>
    <row r="406" spans="14:15">
      <c r="N406" s="294"/>
      <c r="O406" s="294"/>
    </row>
    <row r="407" spans="14:15">
      <c r="N407" s="294"/>
      <c r="O407" s="294"/>
    </row>
    <row r="408" spans="14:15">
      <c r="N408" s="294"/>
      <c r="O408" s="294"/>
    </row>
    <row r="409" spans="14:15">
      <c r="N409" s="294"/>
      <c r="O409" s="294"/>
    </row>
    <row r="410" spans="14:15">
      <c r="N410" s="294"/>
      <c r="O410" s="294"/>
    </row>
    <row r="411" spans="14:15">
      <c r="N411" s="294"/>
      <c r="O411" s="294"/>
    </row>
    <row r="412" spans="14:15">
      <c r="N412" s="294"/>
      <c r="O412" s="294"/>
    </row>
    <row r="413" spans="14:15">
      <c r="N413" s="294"/>
      <c r="O413" s="294"/>
    </row>
    <row r="414" spans="14:15">
      <c r="N414" s="294"/>
      <c r="O414" s="294"/>
    </row>
    <row r="415" spans="14:15">
      <c r="N415" s="294"/>
      <c r="O415" s="294"/>
    </row>
    <row r="416" spans="14:15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  <c r="O499" s="294"/>
    </row>
    <row r="500" spans="14:15">
      <c r="N500" s="294"/>
      <c r="O500" s="294"/>
    </row>
    <row r="501" spans="14:15">
      <c r="N501" s="294"/>
      <c r="O501" s="294"/>
    </row>
    <row r="502" spans="14:15">
      <c r="N502" s="294"/>
      <c r="O502" s="294"/>
    </row>
    <row r="503" spans="14:15">
      <c r="N503" s="294"/>
      <c r="O503" s="294"/>
    </row>
    <row r="504" spans="14:15">
      <c r="N504" s="294"/>
      <c r="O504" s="294"/>
    </row>
    <row r="505" spans="14:15">
      <c r="N505" s="294"/>
      <c r="O505" s="294"/>
    </row>
    <row r="506" spans="14:15">
      <c r="N506" s="294"/>
      <c r="O506" s="294"/>
    </row>
    <row r="507" spans="14:15">
      <c r="N507" s="294"/>
      <c r="O507" s="294"/>
    </row>
    <row r="508" spans="14:15">
      <c r="N508" s="294"/>
    </row>
    <row r="509" spans="14:15">
      <c r="N509" s="294"/>
    </row>
    <row r="510" spans="14:15">
      <c r="N510" s="294"/>
    </row>
    <row r="511" spans="14:15">
      <c r="N511" s="294"/>
    </row>
    <row r="512" spans="14:15">
      <c r="N512" s="294"/>
    </row>
    <row r="513" spans="14:14">
      <c r="N513" s="294"/>
    </row>
    <row r="514" spans="14:14">
      <c r="N514" s="294"/>
    </row>
    <row r="515" spans="14:14">
      <c r="N515" s="294"/>
    </row>
    <row r="516" spans="14:14">
      <c r="N516" s="294"/>
    </row>
    <row r="517" spans="14:14">
      <c r="N517" s="294"/>
    </row>
    <row r="518" spans="14:14">
      <c r="N518" s="294"/>
    </row>
    <row r="519" spans="14:14">
      <c r="N519" s="294"/>
    </row>
    <row r="520" spans="14:14">
      <c r="N520" s="294"/>
    </row>
    <row r="521" spans="14:14">
      <c r="N521" s="294"/>
    </row>
    <row r="522" spans="14:14">
      <c r="N522" s="294"/>
    </row>
    <row r="523" spans="14:14">
      <c r="N523" s="294"/>
    </row>
    <row r="524" spans="14:14">
      <c r="N524" s="294"/>
    </row>
    <row r="525" spans="14:14">
      <c r="N525" s="294"/>
    </row>
    <row r="526" spans="14:14">
      <c r="N526" s="294"/>
    </row>
    <row r="527" spans="14:14">
      <c r="N527" s="294"/>
    </row>
    <row r="528" spans="14:14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  <row r="652" spans="14:14">
      <c r="N652" s="294"/>
    </row>
    <row r="653" spans="14:14">
      <c r="N653" s="294"/>
    </row>
    <row r="654" spans="14:14">
      <c r="N654" s="294"/>
    </row>
    <row r="655" spans="14:14">
      <c r="N655" s="294"/>
    </row>
    <row r="656" spans="14:14">
      <c r="N656" s="294"/>
    </row>
    <row r="657" spans="14:14">
      <c r="N657" s="294"/>
    </row>
    <row r="658" spans="14:14">
      <c r="N658" s="294"/>
    </row>
    <row r="659" spans="14:14">
      <c r="N659" s="294"/>
    </row>
    <row r="660" spans="14:14">
      <c r="N660" s="294"/>
    </row>
  </sheetData>
  <autoFilter ref="A2:M92" xr:uid="{00000000-0009-0000-0000-000016000000}"/>
  <mergeCells count="24">
    <mergeCell ref="L91:M91"/>
    <mergeCell ref="F2:F3"/>
    <mergeCell ref="L93:L98"/>
    <mergeCell ref="M2:M3"/>
    <mergeCell ref="L87:M87"/>
    <mergeCell ref="L88:M88"/>
    <mergeCell ref="L89:M89"/>
    <mergeCell ref="L90:M90"/>
    <mergeCell ref="L92:M92"/>
    <mergeCell ref="A2:A3"/>
    <mergeCell ref="B2:B3"/>
    <mergeCell ref="C2:C3"/>
    <mergeCell ref="D2:D3"/>
    <mergeCell ref="E2:E3"/>
    <mergeCell ref="AN2:AN3"/>
    <mergeCell ref="L84:M84"/>
    <mergeCell ref="L85:M85"/>
    <mergeCell ref="L86:M86"/>
    <mergeCell ref="G2:G3"/>
    <mergeCell ref="H2:H3"/>
    <mergeCell ref="I2:I3"/>
    <mergeCell ref="J2:J3"/>
    <mergeCell ref="K2:K3"/>
    <mergeCell ref="L2:L3"/>
  </mergeCells>
  <phoneticPr fontId="19" type="noConversion"/>
  <conditionalFormatting sqref="N3:X3 AM3">
    <cfRule type="containsText" dxfId="3935" priority="112" operator="containsText" text="日">
      <formula>NOT(ISERROR(SEARCH("日",N3)))</formula>
    </cfRule>
    <cfRule type="containsText" dxfId="3934" priority="113" operator="containsText" text="六">
      <formula>NOT(ISERROR(SEARCH("六",N3)))</formula>
    </cfRule>
  </conditionalFormatting>
  <conditionalFormatting sqref="N84:X84 AM84">
    <cfRule type="containsText" dxfId="3933" priority="108" operator="containsText" text="日">
      <formula>NOT(ISERROR(SEARCH("日",N84)))</formula>
    </cfRule>
    <cfRule type="containsText" dxfId="3932" priority="109" operator="containsText" text="六">
      <formula>NOT(ISERROR(SEARCH("六",N84)))</formula>
    </cfRule>
  </conditionalFormatting>
  <conditionalFormatting sqref="N92:X92 AM92">
    <cfRule type="cellIs" dxfId="3931" priority="95" operator="greaterThan">
      <formula>0</formula>
    </cfRule>
  </conditionalFormatting>
  <conditionalFormatting sqref="G4:G83">
    <cfRule type="cellIs" dxfId="3930" priority="101" operator="equal">
      <formula>"重要不紧急"</formula>
    </cfRule>
    <cfRule type="cellIs" dxfId="3929" priority="102" operator="equal">
      <formula>"重要且紧急"</formula>
    </cfRule>
    <cfRule type="cellIs" dxfId="3928" priority="103" operator="equal">
      <formula>"紧急不重要"</formula>
    </cfRule>
  </conditionalFormatting>
  <conditionalFormatting sqref="L4:L83">
    <cfRule type="containsText" dxfId="3927" priority="104" operator="containsText" text="进行中">
      <formula>NOT(ISERROR(SEARCH("进行中",L4)))</formula>
    </cfRule>
    <cfRule type="containsText" dxfId="3926" priority="105" operator="containsText" text="延迟">
      <formula>NOT(ISERROR(SEARCH("延迟",L4)))</formula>
    </cfRule>
    <cfRule type="containsText" dxfId="3925" priority="106" operator="containsText" text="已完成">
      <formula>NOT(ISERROR(SEARCH("已完成",L4)))</formula>
    </cfRule>
    <cfRule type="containsText" dxfId="3924" priority="107" operator="containsText" text="已中止">
      <formula>NOT(ISERROR(SEARCH("已中止",L4)))</formula>
    </cfRule>
  </conditionalFormatting>
  <conditionalFormatting sqref="A4:X4 A5:C7 G5:X7 G29:X33 B28 A29:B34 B35:B42 A24:B27 C24 A43:B83 D34:X83 D24:X28 Y4:AN83 A8:X23">
    <cfRule type="expression" dxfId="3923" priority="98">
      <formula>CELL("row")=ROW()</formula>
    </cfRule>
    <cfRule type="expression" dxfId="3922" priority="99">
      <formula>$A4&lt;&gt;""</formula>
    </cfRule>
  </conditionalFormatting>
  <conditionalFormatting sqref="N4:AM83">
    <cfRule type="cellIs" dxfId="3921" priority="100" operator="greaterThan">
      <formula>0</formula>
    </cfRule>
  </conditionalFormatting>
  <conditionalFormatting sqref="J85:K90 J92:K92">
    <cfRule type="expression" dxfId="3920" priority="93">
      <formula>CELL("row")=ROW()</formula>
    </cfRule>
    <cfRule type="expression" dxfId="3919" priority="94">
      <formula>$A85&lt;&gt;""</formula>
    </cfRule>
  </conditionalFormatting>
  <conditionalFormatting sqref="N85:X90 AM85:AM90">
    <cfRule type="cellIs" dxfId="3918" priority="110" operator="greaterThanOrEqual">
      <formula>8</formula>
    </cfRule>
    <cfRule type="cellIs" dxfId="3917" priority="111" operator="between">
      <formula>0.01</formula>
      <formula>7.99</formula>
    </cfRule>
  </conditionalFormatting>
  <conditionalFormatting sqref="N661:X1048576 O508:X660 P395:X507 Q383:X394 R313:X382 S209:X312 T187:X208 U140:X186 V128:X139 W116:X127 X104:X115 AM100:AM1048576">
    <cfRule type="cellIs" dxfId="3916" priority="114" operator="between">
      <formula>6</formula>
      <formula>24</formula>
    </cfRule>
    <cfRule type="cellIs" dxfId="3915" priority="115" operator="between">
      <formula>4</formula>
      <formula>6</formula>
    </cfRule>
    <cfRule type="cellIs" dxfId="3914" priority="116" operator="between">
      <formula>0.01</formula>
      <formula>3</formula>
    </cfRule>
  </conditionalFormatting>
  <conditionalFormatting sqref="N93:X98 AM93:AM98">
    <cfRule type="cellIs" dxfId="3913" priority="92" operator="greaterThan">
      <formula>0</formula>
    </cfRule>
  </conditionalFormatting>
  <conditionalFormatting sqref="Y3:AC3 AE3">
    <cfRule type="containsText" dxfId="3912" priority="87" operator="containsText" text="日">
      <formula>NOT(ISERROR(SEARCH("日",Y3)))</formula>
    </cfRule>
    <cfRule type="containsText" dxfId="3911" priority="88" operator="containsText" text="六">
      <formula>NOT(ISERROR(SEARCH("六",Y3)))</formula>
    </cfRule>
  </conditionalFormatting>
  <conditionalFormatting sqref="Y84:AC84 AE84">
    <cfRule type="containsText" dxfId="3910" priority="83" operator="containsText" text="日">
      <formula>NOT(ISERROR(SEARCH("日",Y84)))</formula>
    </cfRule>
    <cfRule type="containsText" dxfId="3909" priority="84" operator="containsText" text="六">
      <formula>NOT(ISERROR(SEARCH("六",Y84)))</formula>
    </cfRule>
  </conditionalFormatting>
  <conditionalFormatting sqref="Y92:AC92 AE92">
    <cfRule type="cellIs" dxfId="3908" priority="79" operator="greaterThan">
      <formula>0</formula>
    </cfRule>
  </conditionalFormatting>
  <conditionalFormatting sqref="Y85:AC90 AE85:AE90">
    <cfRule type="cellIs" dxfId="3907" priority="85" operator="greaterThanOrEqual">
      <formula>8</formula>
    </cfRule>
    <cfRule type="cellIs" dxfId="3906" priority="86" operator="between">
      <formula>0.01</formula>
      <formula>7.99</formula>
    </cfRule>
  </conditionalFormatting>
  <conditionalFormatting sqref="Y395:AC1048576 Z383:AC394 AA313:AC382 AB209:AC312 AC187:AC208 AE140:AE1048576">
    <cfRule type="cellIs" dxfId="3905" priority="89" operator="between">
      <formula>6</formula>
      <formula>24</formula>
    </cfRule>
    <cfRule type="cellIs" dxfId="3904" priority="90" operator="between">
      <formula>4</formula>
      <formula>6</formula>
    </cfRule>
    <cfRule type="cellIs" dxfId="3903" priority="91" operator="between">
      <formula>0.01</formula>
      <formula>3</formula>
    </cfRule>
  </conditionalFormatting>
  <conditionalFormatting sqref="Y93:AC98 AE93:AE98">
    <cfRule type="cellIs" dxfId="3902" priority="78" operator="greaterThan">
      <formula>0</formula>
    </cfRule>
  </conditionalFormatting>
  <conditionalFormatting sqref="AD3">
    <cfRule type="containsText" dxfId="3901" priority="73" operator="containsText" text="日">
      <formula>NOT(ISERROR(SEARCH("日",AD3)))</formula>
    </cfRule>
    <cfRule type="containsText" dxfId="3900" priority="74" operator="containsText" text="六">
      <formula>NOT(ISERROR(SEARCH("六",AD3)))</formula>
    </cfRule>
  </conditionalFormatting>
  <conditionalFormatting sqref="AD84">
    <cfRule type="containsText" dxfId="3899" priority="69" operator="containsText" text="日">
      <formula>NOT(ISERROR(SEARCH("日",AD84)))</formula>
    </cfRule>
    <cfRule type="containsText" dxfId="3898" priority="70" operator="containsText" text="六">
      <formula>NOT(ISERROR(SEARCH("六",AD84)))</formula>
    </cfRule>
  </conditionalFormatting>
  <conditionalFormatting sqref="AD92">
    <cfRule type="cellIs" dxfId="3897" priority="65" operator="greaterThan">
      <formula>0</formula>
    </cfRule>
  </conditionalFormatting>
  <conditionalFormatting sqref="AD85:AD90">
    <cfRule type="cellIs" dxfId="3896" priority="71" operator="greaterThanOrEqual">
      <formula>8</formula>
    </cfRule>
    <cfRule type="cellIs" dxfId="3895" priority="72" operator="between">
      <formula>0.01</formula>
      <formula>7.99</formula>
    </cfRule>
  </conditionalFormatting>
  <conditionalFormatting sqref="AD187:AD1048576">
    <cfRule type="cellIs" dxfId="3894" priority="75" operator="between">
      <formula>6</formula>
      <formula>24</formula>
    </cfRule>
    <cfRule type="cellIs" dxfId="3893" priority="76" operator="between">
      <formula>4</formula>
      <formula>6</formula>
    </cfRule>
    <cfRule type="cellIs" dxfId="3892" priority="77" operator="between">
      <formula>0.01</formula>
      <formula>3</formula>
    </cfRule>
  </conditionalFormatting>
  <conditionalFormatting sqref="AD93:AD98">
    <cfRule type="cellIs" dxfId="3891" priority="64" operator="greaterThan">
      <formula>0</formula>
    </cfRule>
  </conditionalFormatting>
  <conditionalFormatting sqref="F5">
    <cfRule type="expression" dxfId="3890" priority="62">
      <formula>CELL("row")=ROW()</formula>
    </cfRule>
    <cfRule type="expression" dxfId="3889" priority="63">
      <formula>$A5&lt;&gt;""</formula>
    </cfRule>
  </conditionalFormatting>
  <conditionalFormatting sqref="D5:E5">
    <cfRule type="expression" dxfId="3888" priority="60">
      <formula>CELL("row")=ROW()</formula>
    </cfRule>
    <cfRule type="expression" dxfId="3887" priority="61">
      <formula>$A5&lt;&gt;""</formula>
    </cfRule>
  </conditionalFormatting>
  <conditionalFormatting sqref="D6:F6">
    <cfRule type="expression" dxfId="3886" priority="58">
      <formula>CELL("row")=ROW()</formula>
    </cfRule>
    <cfRule type="expression" dxfId="3885" priority="59">
      <formula>$A6&lt;&gt;""</formula>
    </cfRule>
  </conditionalFormatting>
  <conditionalFormatting sqref="D7:F7 C25:C27 C29:C84">
    <cfRule type="expression" dxfId="3884" priority="56">
      <formula>CELL("row")=ROW()</formula>
    </cfRule>
    <cfRule type="expression" dxfId="3883" priority="57">
      <formula>$A6&lt;&gt;""</formula>
    </cfRule>
  </conditionalFormatting>
  <conditionalFormatting sqref="A28">
    <cfRule type="expression" dxfId="3882" priority="54">
      <formula>CELL("row")=ROW()</formula>
    </cfRule>
    <cfRule type="expression" dxfId="3881" priority="55">
      <formula>$A28&lt;&gt;""</formula>
    </cfRule>
  </conditionalFormatting>
  <conditionalFormatting sqref="D29:F29">
    <cfRule type="expression" dxfId="3880" priority="50">
      <formula>CELL("row")=ROW()</formula>
    </cfRule>
    <cfRule type="expression" dxfId="3879" priority="51">
      <formula>$A28&lt;&gt;""</formula>
    </cfRule>
  </conditionalFormatting>
  <conditionalFormatting sqref="D29:F30 E31:F31 D31:D32">
    <cfRule type="expression" dxfId="3878" priority="52">
      <formula>CELL("row")=ROW()</formula>
    </cfRule>
    <cfRule type="expression" dxfId="3877" priority="53">
      <formula>$A1&lt;&gt;""</formula>
    </cfRule>
  </conditionalFormatting>
  <conditionalFormatting sqref="E32">
    <cfRule type="expression" dxfId="3876" priority="48">
      <formula>CELL("row")=ROW()</formula>
    </cfRule>
    <cfRule type="expression" dxfId="3875" priority="49">
      <formula>$A32&lt;&gt;""</formula>
    </cfRule>
  </conditionalFormatting>
  <conditionalFormatting sqref="F32">
    <cfRule type="expression" dxfId="3874" priority="46">
      <formula>CELL("row")=ROW()</formula>
    </cfRule>
    <cfRule type="expression" dxfId="3873" priority="47">
      <formula>$A4&lt;&gt;""</formula>
    </cfRule>
  </conditionalFormatting>
  <conditionalFormatting sqref="D33:F33">
    <cfRule type="expression" dxfId="3872" priority="44">
      <formula>CELL("row")=ROW()</formula>
    </cfRule>
    <cfRule type="expression" dxfId="3871" priority="45">
      <formula>$A33&lt;&gt;""</formula>
    </cfRule>
  </conditionalFormatting>
  <conditionalFormatting sqref="A35:A42">
    <cfRule type="expression" dxfId="3870" priority="43">
      <formula>MOD(ROW(),2)=1</formula>
    </cfRule>
  </conditionalFormatting>
  <conditionalFormatting sqref="J91:K91">
    <cfRule type="expression" dxfId="3869" priority="39">
      <formula>CELL("row")=ROW()</formula>
    </cfRule>
    <cfRule type="expression" dxfId="3868" priority="40">
      <formula>$A91&lt;&gt;""</formula>
    </cfRule>
  </conditionalFormatting>
  <conditionalFormatting sqref="N91:X91 AM91">
    <cfRule type="cellIs" dxfId="3867" priority="41" operator="greaterThanOrEqual">
      <formula>8</formula>
    </cfRule>
    <cfRule type="cellIs" dxfId="3866" priority="42" operator="between">
      <formula>0.01</formula>
      <formula>7.99</formula>
    </cfRule>
  </conditionalFormatting>
  <conditionalFormatting sqref="Y91:AC91 AE91">
    <cfRule type="cellIs" dxfId="3865" priority="37" operator="greaterThanOrEqual">
      <formula>8</formula>
    </cfRule>
    <cfRule type="cellIs" dxfId="3864" priority="38" operator="between">
      <formula>0.01</formula>
      <formula>7.99</formula>
    </cfRule>
  </conditionalFormatting>
  <conditionalFormatting sqref="AD91">
    <cfRule type="cellIs" dxfId="3863" priority="35" operator="greaterThanOrEqual">
      <formula>8</formula>
    </cfRule>
    <cfRule type="cellIs" dxfId="3862" priority="36" operator="between">
      <formula>0.01</formula>
      <formula>7.99</formula>
    </cfRule>
  </conditionalFormatting>
  <conditionalFormatting sqref="AF3:AJ3 AL3">
    <cfRule type="containsText" dxfId="3861" priority="28" operator="containsText" text="日">
      <formula>NOT(ISERROR(SEARCH("日",AF3)))</formula>
    </cfRule>
    <cfRule type="containsText" dxfId="3860" priority="29" operator="containsText" text="六">
      <formula>NOT(ISERROR(SEARCH("六",AF3)))</formula>
    </cfRule>
  </conditionalFormatting>
  <conditionalFormatting sqref="AF84:AJ84 AL84">
    <cfRule type="containsText" dxfId="3859" priority="24" operator="containsText" text="日">
      <formula>NOT(ISERROR(SEARCH("日",AF84)))</formula>
    </cfRule>
    <cfRule type="containsText" dxfId="3858" priority="25" operator="containsText" text="六">
      <formula>NOT(ISERROR(SEARCH("六",AF84)))</formula>
    </cfRule>
  </conditionalFormatting>
  <conditionalFormatting sqref="AF92:AJ92 AL92">
    <cfRule type="cellIs" dxfId="3857" priority="20" operator="greaterThan">
      <formula>0</formula>
    </cfRule>
  </conditionalFormatting>
  <conditionalFormatting sqref="AF85:AJ90 AL85:AL90">
    <cfRule type="cellIs" dxfId="3856" priority="26" operator="greaterThanOrEqual">
      <formula>8</formula>
    </cfRule>
    <cfRule type="cellIs" dxfId="3855" priority="27" operator="between">
      <formula>0.01</formula>
      <formula>7.99</formula>
    </cfRule>
  </conditionalFormatting>
  <conditionalFormatting sqref="AF395:AJ1048576 AG383:AJ394 AH313:AJ382 AI209:AJ312 AJ187:AJ208 AL140:AL1048576">
    <cfRule type="cellIs" dxfId="3854" priority="30" operator="between">
      <formula>6</formula>
      <formula>24</formula>
    </cfRule>
    <cfRule type="cellIs" dxfId="3853" priority="31" operator="between">
      <formula>4</formula>
      <formula>6</formula>
    </cfRule>
    <cfRule type="cellIs" dxfId="3852" priority="32" operator="between">
      <formula>0.01</formula>
      <formula>3</formula>
    </cfRule>
  </conditionalFormatting>
  <conditionalFormatting sqref="AF93:AJ98 AL93:AL98">
    <cfRule type="cellIs" dxfId="3851" priority="19" operator="greaterThan">
      <formula>0</formula>
    </cfRule>
  </conditionalFormatting>
  <conditionalFormatting sqref="AK3">
    <cfRule type="containsText" dxfId="3850" priority="14" operator="containsText" text="日">
      <formula>NOT(ISERROR(SEARCH("日",AK3)))</formula>
    </cfRule>
    <cfRule type="containsText" dxfId="3849" priority="15" operator="containsText" text="六">
      <formula>NOT(ISERROR(SEARCH("六",AK3)))</formula>
    </cfRule>
  </conditionalFormatting>
  <conditionalFormatting sqref="AK84">
    <cfRule type="containsText" dxfId="3848" priority="10" operator="containsText" text="日">
      <formula>NOT(ISERROR(SEARCH("日",AK84)))</formula>
    </cfRule>
    <cfRule type="containsText" dxfId="3847" priority="11" operator="containsText" text="六">
      <formula>NOT(ISERROR(SEARCH("六",AK84)))</formula>
    </cfRule>
  </conditionalFormatting>
  <conditionalFormatting sqref="AK92">
    <cfRule type="cellIs" dxfId="3846" priority="6" operator="greaterThan">
      <formula>0</formula>
    </cfRule>
  </conditionalFormatting>
  <conditionalFormatting sqref="AK85:AK90">
    <cfRule type="cellIs" dxfId="3845" priority="12" operator="greaterThanOrEqual">
      <formula>8</formula>
    </cfRule>
    <cfRule type="cellIs" dxfId="3844" priority="13" operator="between">
      <formula>0.01</formula>
      <formula>7.99</formula>
    </cfRule>
  </conditionalFormatting>
  <conditionalFormatting sqref="AK187:AK1048576">
    <cfRule type="cellIs" dxfId="3843" priority="16" operator="between">
      <formula>6</formula>
      <formula>24</formula>
    </cfRule>
    <cfRule type="cellIs" dxfId="3842" priority="17" operator="between">
      <formula>4</formula>
      <formula>6</formula>
    </cfRule>
    <cfRule type="cellIs" dxfId="3841" priority="18" operator="between">
      <formula>0.01</formula>
      <formula>3</formula>
    </cfRule>
  </conditionalFormatting>
  <conditionalFormatting sqref="AK93:AK98">
    <cfRule type="cellIs" dxfId="3840" priority="5" operator="greaterThan">
      <formula>0</formula>
    </cfRule>
  </conditionalFormatting>
  <conditionalFormatting sqref="AF91:AJ91 AL91">
    <cfRule type="cellIs" dxfId="3839" priority="3" operator="greaterThanOrEqual">
      <formula>8</formula>
    </cfRule>
    <cfRule type="cellIs" dxfId="3838" priority="4" operator="between">
      <formula>0.01</formula>
      <formula>7.99</formula>
    </cfRule>
  </conditionalFormatting>
  <conditionalFormatting sqref="AK91">
    <cfRule type="cellIs" dxfId="3837" priority="1" operator="greaterThanOrEqual">
      <formula>8</formula>
    </cfRule>
    <cfRule type="cellIs" dxfId="3836" priority="2" operator="between">
      <formula>0.01</formula>
      <formula>7.99</formula>
    </cfRule>
  </conditionalFormatting>
  <conditionalFormatting sqref="C28">
    <cfRule type="expression" dxfId="3835" priority="2387">
      <formula>CELL("row")=ROW()</formula>
    </cfRule>
    <cfRule type="expression" dxfId="3834" priority="2388">
      <formula>$A25&lt;&gt;""</formula>
    </cfRule>
  </conditionalFormatting>
  <conditionalFormatting sqref="M4:M83">
    <cfRule type="dataBar" priority="24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{88178701-A474-43D7-BC90-80BF88F95EFA}</x14:id>
        </ext>
      </extLst>
    </cfRule>
    <cfRule type="dataBar" priority="24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{50386D96-6EBB-45BC-9748-83C6E28A31E6}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178701-A474-43D7-BC90-80BF88F95E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0386D96-6EBB-45BC-9748-83C6E28A31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600-000000000000}">
          <x14:formula1>
            <xm:f>Data!$H$2:$H$6</xm:f>
          </x14:formula1>
          <xm:sqref>G4:G83</xm:sqref>
        </x14:dataValidation>
        <x14:dataValidation type="list" allowBlank="1" showInputMessage="1" showErrorMessage="1" xr:uid="{00000000-0002-0000-1600-000001000000}">
          <x14:formula1>
            <xm:f>Data!$I$2:$I$7</xm:f>
          </x14:formula1>
          <xm:sqref>L4:L83</xm:sqref>
        </x14:dataValidation>
        <x14:dataValidation type="list" allowBlank="1" showInputMessage="1" showErrorMessage="1" xr:uid="{00000000-0002-0000-1600-000002000000}">
          <x14:formula1>
            <xm:f>Data!$J$2:$J$11</xm:f>
          </x14:formula1>
          <xm:sqref>F4:F83</xm:sqref>
        </x14:dataValidation>
        <x14:dataValidation type="list" allowBlank="1" showInputMessage="1" showErrorMessage="1" xr:uid="{00000000-0002-0000-1600-000003000000}">
          <x14:formula1>
            <xm:f>Data!$A$2:$A$25</xm:f>
          </x14:formula1>
          <xm:sqref>D4:D83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K651"/>
  <sheetViews>
    <sheetView zoomScale="115" zoomScaleNormal="115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M1" sqref="M1:M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9" width="12.625" bestFit="1" customWidth="1"/>
    <col min="10" max="10" width="5.25" style="294" customWidth="1"/>
    <col min="11" max="11" width="5.375" style="294" customWidth="1"/>
    <col min="12" max="12" width="6.875" customWidth="1"/>
    <col min="13" max="13" width="5.875" customWidth="1"/>
    <col min="14" max="52" width="3.125" style="296" customWidth="1"/>
    <col min="53" max="53" width="37.75" style="294" customWidth="1"/>
    <col min="54" max="60" width="15.625" customWidth="1"/>
    <col min="61" max="62" width="19.875" customWidth="1"/>
    <col min="63" max="63" width="6.75" customWidth="1"/>
    <col min="64" max="64" width="8.25" customWidth="1"/>
    <col min="65" max="66" width="10.875" customWidth="1"/>
    <col min="67" max="67" width="5.25" customWidth="1"/>
  </cols>
  <sheetData>
    <row r="1" spans="1:63" s="1" customFormat="1">
      <c r="A1" s="6" t="s">
        <v>186</v>
      </c>
      <c r="B1" s="7" t="s">
        <v>1414</v>
      </c>
      <c r="C1" s="8"/>
      <c r="D1" s="7"/>
      <c r="F1" s="9"/>
      <c r="G1" s="6" t="s">
        <v>69</v>
      </c>
      <c r="H1" s="10">
        <f>VLOOKUP(B1,与!A4:C10001,2,FALSE)</f>
        <v>43102</v>
      </c>
      <c r="I1" s="10">
        <f>VLOOKUP(B1,与!A4:C10001,3,FALSE)</f>
        <v>43126</v>
      </c>
      <c r="J1" s="288"/>
      <c r="K1" s="288"/>
      <c r="L1" s="15"/>
      <c r="M1" s="15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/>
      <c r="AN1" s="287"/>
      <c r="AO1" s="287"/>
      <c r="AP1" s="287"/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8"/>
    </row>
    <row r="2" spans="1:63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289">
        <f>DAY(H1)</f>
        <v>2</v>
      </c>
      <c r="O2" s="289">
        <f>DAY($H$1+(COLUMN(O2)-COLUMN($N$2)))</f>
        <v>3</v>
      </c>
      <c r="P2" s="289">
        <f t="shared" ref="P2:AZ2" si="0">DAY($H$1+(COLUMN(P2)-COLUMN($N$2)))</f>
        <v>4</v>
      </c>
      <c r="Q2" s="289">
        <f t="shared" si="0"/>
        <v>5</v>
      </c>
      <c r="R2" s="289">
        <f t="shared" si="0"/>
        <v>6</v>
      </c>
      <c r="S2" s="289">
        <f t="shared" si="0"/>
        <v>7</v>
      </c>
      <c r="T2" s="289">
        <f t="shared" si="0"/>
        <v>8</v>
      </c>
      <c r="U2" s="289">
        <f t="shared" si="0"/>
        <v>9</v>
      </c>
      <c r="V2" s="289">
        <f t="shared" si="0"/>
        <v>10</v>
      </c>
      <c r="W2" s="289">
        <f t="shared" si="0"/>
        <v>11</v>
      </c>
      <c r="X2" s="289">
        <f t="shared" si="0"/>
        <v>12</v>
      </c>
      <c r="Y2" s="289">
        <f t="shared" si="0"/>
        <v>13</v>
      </c>
      <c r="Z2" s="289">
        <f t="shared" si="0"/>
        <v>14</v>
      </c>
      <c r="AA2" s="289">
        <f t="shared" si="0"/>
        <v>15</v>
      </c>
      <c r="AB2" s="289">
        <f t="shared" si="0"/>
        <v>16</v>
      </c>
      <c r="AC2" s="289">
        <f t="shared" si="0"/>
        <v>17</v>
      </c>
      <c r="AD2" s="289">
        <f t="shared" si="0"/>
        <v>18</v>
      </c>
      <c r="AE2" s="289">
        <f t="shared" si="0"/>
        <v>19</v>
      </c>
      <c r="AF2" s="289">
        <f t="shared" si="0"/>
        <v>20</v>
      </c>
      <c r="AG2" s="289">
        <f t="shared" si="0"/>
        <v>21</v>
      </c>
      <c r="AH2" s="289">
        <f t="shared" si="0"/>
        <v>22</v>
      </c>
      <c r="AI2" s="289">
        <f t="shared" si="0"/>
        <v>23</v>
      </c>
      <c r="AJ2" s="289">
        <f t="shared" si="0"/>
        <v>24</v>
      </c>
      <c r="AK2" s="289">
        <f t="shared" si="0"/>
        <v>25</v>
      </c>
      <c r="AL2" s="289">
        <f t="shared" si="0"/>
        <v>26</v>
      </c>
      <c r="AM2" s="289">
        <f t="shared" si="0"/>
        <v>27</v>
      </c>
      <c r="AN2" s="289">
        <f t="shared" si="0"/>
        <v>28</v>
      </c>
      <c r="AO2" s="289">
        <f t="shared" si="0"/>
        <v>29</v>
      </c>
      <c r="AP2" s="289">
        <f t="shared" si="0"/>
        <v>30</v>
      </c>
      <c r="AQ2" s="289">
        <f t="shared" si="0"/>
        <v>31</v>
      </c>
      <c r="AR2" s="289">
        <f t="shared" si="0"/>
        <v>1</v>
      </c>
      <c r="AS2" s="289">
        <f t="shared" si="0"/>
        <v>2</v>
      </c>
      <c r="AT2" s="289">
        <f t="shared" si="0"/>
        <v>3</v>
      </c>
      <c r="AU2" s="289">
        <f t="shared" si="0"/>
        <v>4</v>
      </c>
      <c r="AV2" s="289">
        <f t="shared" si="0"/>
        <v>5</v>
      </c>
      <c r="AW2" s="289">
        <f t="shared" si="0"/>
        <v>6</v>
      </c>
      <c r="AX2" s="289">
        <f t="shared" si="0"/>
        <v>7</v>
      </c>
      <c r="AY2" s="289">
        <f t="shared" si="0"/>
        <v>8</v>
      </c>
      <c r="AZ2" s="289">
        <f t="shared" si="0"/>
        <v>9</v>
      </c>
      <c r="BA2" s="536" t="s">
        <v>6</v>
      </c>
      <c r="BB2"/>
      <c r="BC2"/>
      <c r="BD2"/>
      <c r="BE2"/>
      <c r="BF2"/>
      <c r="BG2"/>
      <c r="BH2"/>
      <c r="BI2"/>
      <c r="BJ2"/>
      <c r="BK2"/>
    </row>
    <row r="3" spans="1:63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290" t="str">
        <f>MID("一二三四五六日",WEEKDAY($H$1,2),1)</f>
        <v>二</v>
      </c>
      <c r="O3" s="290" t="str">
        <f>MID("一二三四五六日",WEEKDAY($H$1+(COLUMN(O2)-COLUMN($N$2)),2),1)</f>
        <v>三</v>
      </c>
      <c r="P3" s="290" t="str">
        <f t="shared" ref="P3:AE3" si="1">MID("一二三四五六日",WEEKDAY($H$1+(COLUMN(P2)-COLUMN($N$2)),2),1)</f>
        <v>四</v>
      </c>
      <c r="Q3" s="290" t="str">
        <f t="shared" si="1"/>
        <v>五</v>
      </c>
      <c r="R3" s="290" t="str">
        <f t="shared" si="1"/>
        <v>六</v>
      </c>
      <c r="S3" s="290" t="str">
        <f t="shared" si="1"/>
        <v>日</v>
      </c>
      <c r="T3" s="290" t="str">
        <f t="shared" si="1"/>
        <v>一</v>
      </c>
      <c r="U3" s="290" t="str">
        <f t="shared" si="1"/>
        <v>二</v>
      </c>
      <c r="V3" s="290" t="str">
        <f t="shared" si="1"/>
        <v>三</v>
      </c>
      <c r="W3" s="290" t="str">
        <f t="shared" si="1"/>
        <v>四</v>
      </c>
      <c r="X3" s="290" t="str">
        <f t="shared" si="1"/>
        <v>五</v>
      </c>
      <c r="Y3" s="290" t="str">
        <f t="shared" si="1"/>
        <v>六</v>
      </c>
      <c r="Z3" s="290" t="str">
        <f t="shared" si="1"/>
        <v>日</v>
      </c>
      <c r="AA3" s="290" t="str">
        <f t="shared" si="1"/>
        <v>一</v>
      </c>
      <c r="AB3" s="290" t="str">
        <f t="shared" si="1"/>
        <v>二</v>
      </c>
      <c r="AC3" s="290" t="str">
        <f t="shared" si="1"/>
        <v>三</v>
      </c>
      <c r="AD3" s="290" t="str">
        <f t="shared" si="1"/>
        <v>四</v>
      </c>
      <c r="AE3" s="290" t="str">
        <f t="shared" si="1"/>
        <v>五</v>
      </c>
      <c r="AF3" s="290" t="str">
        <f t="shared" ref="AF3:AZ3" si="2">MID("一二三四五六日",WEEKDAY($H$1+(COLUMN(AF2)-COLUMN($N$2)),2),1)</f>
        <v>六</v>
      </c>
      <c r="AG3" s="290" t="str">
        <f t="shared" si="2"/>
        <v>日</v>
      </c>
      <c r="AH3" s="290" t="str">
        <f t="shared" si="2"/>
        <v>一</v>
      </c>
      <c r="AI3" s="290" t="str">
        <f t="shared" si="2"/>
        <v>二</v>
      </c>
      <c r="AJ3" s="290" t="str">
        <f t="shared" si="2"/>
        <v>三</v>
      </c>
      <c r="AK3" s="290" t="str">
        <f t="shared" si="2"/>
        <v>四</v>
      </c>
      <c r="AL3" s="290" t="str">
        <f t="shared" ref="AL3:AY3" si="3">MID("一二三四五六日",WEEKDAY($H$1+(COLUMN(AL2)-COLUMN($N$2)),2),1)</f>
        <v>五</v>
      </c>
      <c r="AM3" s="290" t="str">
        <f t="shared" si="3"/>
        <v>六</v>
      </c>
      <c r="AN3" s="290" t="str">
        <f t="shared" si="3"/>
        <v>日</v>
      </c>
      <c r="AO3" s="290" t="str">
        <f t="shared" si="3"/>
        <v>一</v>
      </c>
      <c r="AP3" s="290" t="str">
        <f t="shared" si="3"/>
        <v>二</v>
      </c>
      <c r="AQ3" s="290" t="str">
        <f t="shared" si="3"/>
        <v>三</v>
      </c>
      <c r="AR3" s="290" t="str">
        <f t="shared" ref="AR3:AS3" si="4">MID("一二三四五六日",WEEKDAY($H$1+(COLUMN(AR2)-COLUMN($N$2)),2),1)</f>
        <v>四</v>
      </c>
      <c r="AS3" s="290" t="str">
        <f t="shared" si="4"/>
        <v>五</v>
      </c>
      <c r="AT3" s="290" t="str">
        <f t="shared" si="3"/>
        <v>六</v>
      </c>
      <c r="AU3" s="290" t="str">
        <f t="shared" ref="AU3:AV3" si="5">MID("一二三四五六日",WEEKDAY($H$1+(COLUMN(AU2)-COLUMN($N$2)),2),1)</f>
        <v>日</v>
      </c>
      <c r="AV3" s="290" t="str">
        <f t="shared" si="5"/>
        <v>一</v>
      </c>
      <c r="AW3" s="290" t="str">
        <f t="shared" ref="AW3:AX3" si="6">MID("一二三四五六日",WEEKDAY($H$1+(COLUMN(AW2)-COLUMN($N$2)),2),1)</f>
        <v>二</v>
      </c>
      <c r="AX3" s="290" t="str">
        <f t="shared" si="6"/>
        <v>三</v>
      </c>
      <c r="AY3" s="290" t="str">
        <f t="shared" si="3"/>
        <v>四</v>
      </c>
      <c r="AZ3" s="290" t="str">
        <f t="shared" si="2"/>
        <v>五</v>
      </c>
      <c r="BA3" s="536"/>
      <c r="BB3"/>
      <c r="BC3"/>
      <c r="BD3"/>
      <c r="BE3"/>
      <c r="BF3"/>
      <c r="BG3"/>
      <c r="BH3"/>
      <c r="BI3"/>
      <c r="BJ3"/>
      <c r="BK3"/>
    </row>
    <row r="4" spans="1:63">
      <c r="A4" s="11"/>
      <c r="B4" s="12" t="str">
        <f>IF(A4="","",IFERROR(VLOOKUP(A4,Story!C:D,2,FALSE),""))</f>
        <v/>
      </c>
      <c r="C4" s="13"/>
      <c r="D4" s="11" t="s">
        <v>235</v>
      </c>
      <c r="E4" s="56" t="s">
        <v>1439</v>
      </c>
      <c r="F4" s="59" t="s">
        <v>1440</v>
      </c>
      <c r="G4" s="11"/>
      <c r="H4" s="14">
        <f>IF(E4="","",$H$1)</f>
        <v>43102</v>
      </c>
      <c r="I4" s="14">
        <f t="shared" ref="I4:I74" si="7">IF(E4="","",IF(H4+J4/8&gt;$I$1,$I$1,H4+J4/8))</f>
        <v>43102</v>
      </c>
      <c r="J4" s="297"/>
      <c r="K4" s="297">
        <f t="shared" ref="K4:K37" si="8">SUM(N4:AZ4)</f>
        <v>34</v>
      </c>
      <c r="L4" s="11" t="s">
        <v>9</v>
      </c>
      <c r="M4" s="16">
        <f t="shared" ref="M4:M63" si="9">IF(L4="未开始",0,IF(L4="已完成",1, 0.1))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>
        <v>6</v>
      </c>
      <c r="Z4" s="291"/>
      <c r="AA4" s="291">
        <v>8</v>
      </c>
      <c r="AB4" s="291">
        <v>8</v>
      </c>
      <c r="AC4" s="291">
        <v>4</v>
      </c>
      <c r="AD4" s="291">
        <v>4</v>
      </c>
      <c r="AE4" s="291">
        <v>4</v>
      </c>
      <c r="AF4" s="291"/>
      <c r="AG4" s="291"/>
      <c r="AH4" s="291"/>
      <c r="AI4" s="291"/>
      <c r="AJ4" s="291"/>
      <c r="AK4" s="291"/>
      <c r="AL4" s="291"/>
      <c r="AM4" s="291"/>
      <c r="AN4" s="291"/>
      <c r="AO4" s="291"/>
      <c r="AP4" s="291"/>
      <c r="AQ4" s="291"/>
      <c r="AR4" s="291"/>
      <c r="AS4" s="291"/>
      <c r="AT4" s="291"/>
      <c r="AU4" s="291"/>
      <c r="AV4" s="291"/>
      <c r="AW4" s="291"/>
      <c r="AX4" s="291"/>
      <c r="AY4" s="291"/>
      <c r="AZ4" s="291"/>
      <c r="BA4" s="292"/>
    </row>
    <row r="5" spans="1:63" s="3" customFormat="1">
      <c r="A5" s="11"/>
      <c r="B5" s="12" t="str">
        <f>IF(A5="","",IFERROR(VLOOKUP(A5,Story!C:D,2,FALSE),""))</f>
        <v/>
      </c>
      <c r="C5" s="13"/>
      <c r="D5" s="11" t="s">
        <v>223</v>
      </c>
      <c r="E5" s="56" t="s">
        <v>1441</v>
      </c>
      <c r="F5" s="13" t="s">
        <v>30</v>
      </c>
      <c r="G5" s="11"/>
      <c r="H5" s="14">
        <f t="shared" ref="H5:H75" si="10">IF(E5="","",$H$1)</f>
        <v>43102</v>
      </c>
      <c r="I5" s="14">
        <f t="shared" si="7"/>
        <v>43102</v>
      </c>
      <c r="J5" s="297"/>
      <c r="K5" s="297">
        <f t="shared" si="8"/>
        <v>5</v>
      </c>
      <c r="L5" s="11" t="s">
        <v>18</v>
      </c>
      <c r="M5" s="16">
        <f t="shared" si="9"/>
        <v>0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>
        <v>5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2"/>
    </row>
    <row r="6" spans="1:63" s="3" customFormat="1">
      <c r="A6" s="11"/>
      <c r="B6" s="12" t="str">
        <f>IF(A6="","",IFERROR(VLOOKUP(A6,Story!C:D,2,FALSE),""))</f>
        <v/>
      </c>
      <c r="C6" s="13"/>
      <c r="D6" s="11" t="s">
        <v>254</v>
      </c>
      <c r="E6" s="56" t="s">
        <v>1442</v>
      </c>
      <c r="F6" s="13" t="s">
        <v>233</v>
      </c>
      <c r="G6" s="11"/>
      <c r="H6" s="14">
        <f t="shared" si="10"/>
        <v>43102</v>
      </c>
      <c r="I6" s="14">
        <f t="shared" si="7"/>
        <v>43102</v>
      </c>
      <c r="J6" s="297"/>
      <c r="K6" s="297">
        <f t="shared" si="8"/>
        <v>1</v>
      </c>
      <c r="L6" s="11" t="s">
        <v>16</v>
      </c>
      <c r="M6" s="16">
        <f t="shared" si="9"/>
        <v>0.1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>
        <v>1</v>
      </c>
      <c r="Y6" s="291"/>
      <c r="Z6" s="291"/>
      <c r="AA6" s="291"/>
      <c r="AB6" s="291"/>
      <c r="AC6" s="291"/>
      <c r="AD6" s="291"/>
      <c r="AE6" s="291"/>
      <c r="AF6" s="291"/>
      <c r="AG6" s="291"/>
      <c r="AH6" s="291"/>
      <c r="AI6" s="291"/>
      <c r="AJ6" s="291"/>
      <c r="AK6" s="291"/>
      <c r="AL6" s="291"/>
      <c r="AM6" s="291"/>
      <c r="AN6" s="291"/>
      <c r="AO6" s="291"/>
      <c r="AP6" s="291"/>
      <c r="AQ6" s="291"/>
      <c r="AR6" s="291"/>
      <c r="AS6" s="291"/>
      <c r="AT6" s="291"/>
      <c r="AU6" s="291"/>
      <c r="AV6" s="291"/>
      <c r="AW6" s="291"/>
      <c r="AX6" s="291"/>
      <c r="AY6" s="291"/>
      <c r="AZ6" s="291"/>
      <c r="BA6" s="292"/>
    </row>
    <row r="7" spans="1:63" s="3" customFormat="1">
      <c r="A7" s="11"/>
      <c r="B7" s="12" t="str">
        <f>IF(A7="","",IFERROR(VLOOKUP(A7,Story!C:D,2,FALSE),""))</f>
        <v/>
      </c>
      <c r="C7" s="13"/>
      <c r="D7" s="11" t="s">
        <v>279</v>
      </c>
      <c r="E7" s="56" t="s">
        <v>1443</v>
      </c>
      <c r="F7" s="13" t="s">
        <v>77</v>
      </c>
      <c r="G7" s="11"/>
      <c r="H7" s="14">
        <f t="shared" si="10"/>
        <v>43102</v>
      </c>
      <c r="I7" s="14">
        <f t="shared" si="7"/>
        <v>43102</v>
      </c>
      <c r="J7" s="297"/>
      <c r="K7" s="297">
        <f t="shared" si="8"/>
        <v>0</v>
      </c>
      <c r="L7" s="11" t="s">
        <v>18</v>
      </c>
      <c r="M7" s="16">
        <f t="shared" si="9"/>
        <v>0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1"/>
      <c r="AI7" s="291"/>
      <c r="AJ7" s="291"/>
      <c r="AK7" s="291"/>
      <c r="AL7" s="291"/>
      <c r="AM7" s="291"/>
      <c r="AN7" s="291"/>
      <c r="AO7" s="291"/>
      <c r="AP7" s="291"/>
      <c r="AQ7" s="291"/>
      <c r="AR7" s="291"/>
      <c r="AS7" s="291"/>
      <c r="AT7" s="291"/>
      <c r="AU7" s="291"/>
      <c r="AV7" s="291"/>
      <c r="AW7" s="291"/>
      <c r="AX7" s="291"/>
      <c r="AY7" s="291"/>
      <c r="AZ7" s="291"/>
      <c r="BA7" s="292"/>
    </row>
    <row r="8" spans="1:63" s="3" customFormat="1" ht="57">
      <c r="A8" s="11"/>
      <c r="B8" s="12" t="str">
        <f>IF(A8="","",IFERROR(VLOOKUP(A8,Story!C:D,2,FALSE),""))</f>
        <v/>
      </c>
      <c r="C8" s="13"/>
      <c r="D8" s="11" t="s">
        <v>219</v>
      </c>
      <c r="E8" s="60" t="s">
        <v>1445</v>
      </c>
      <c r="F8" s="59" t="s">
        <v>1444</v>
      </c>
      <c r="G8" s="11"/>
      <c r="H8" s="14">
        <f t="shared" si="10"/>
        <v>43102</v>
      </c>
      <c r="I8" s="14">
        <f t="shared" si="7"/>
        <v>43102</v>
      </c>
      <c r="J8" s="297"/>
      <c r="K8" s="297">
        <f t="shared" si="8"/>
        <v>0</v>
      </c>
      <c r="L8" s="11" t="s">
        <v>18</v>
      </c>
      <c r="M8" s="16">
        <f t="shared" si="9"/>
        <v>0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2"/>
    </row>
    <row r="9" spans="1:63" s="3" customFormat="1">
      <c r="A9" s="11"/>
      <c r="B9" s="12" t="str">
        <f>IF(A9="","",IFERROR(VLOOKUP(A9,Story!C:D,2,FALSE),""))</f>
        <v/>
      </c>
      <c r="C9" s="13"/>
      <c r="D9" s="24" t="s">
        <v>1447</v>
      </c>
      <c r="E9" s="12" t="s">
        <v>1446</v>
      </c>
      <c r="F9" s="59" t="s">
        <v>1444</v>
      </c>
      <c r="G9" s="11"/>
      <c r="H9" s="14">
        <f t="shared" si="10"/>
        <v>43102</v>
      </c>
      <c r="I9" s="14">
        <f t="shared" si="7"/>
        <v>43102</v>
      </c>
      <c r="J9" s="297"/>
      <c r="K9" s="297">
        <f t="shared" si="8"/>
        <v>0</v>
      </c>
      <c r="L9" s="11" t="s">
        <v>18</v>
      </c>
      <c r="M9" s="16">
        <f t="shared" si="9"/>
        <v>0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  <c r="AD9" s="291"/>
      <c r="AE9" s="291"/>
      <c r="AF9" s="291"/>
      <c r="AG9" s="291"/>
      <c r="AH9" s="291"/>
      <c r="AI9" s="291"/>
      <c r="AJ9" s="291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2"/>
    </row>
    <row r="10" spans="1:63" s="3" customFormat="1">
      <c r="A10" s="11"/>
      <c r="B10" s="12" t="str">
        <f>IF(A10="","",IFERROR(VLOOKUP(A10,Story!C:D,2,FALSE),""))</f>
        <v/>
      </c>
      <c r="C10" s="13"/>
      <c r="D10" s="11" t="s">
        <v>196</v>
      </c>
      <c r="E10" s="56" t="s">
        <v>1448</v>
      </c>
      <c r="F10" s="13" t="s">
        <v>77</v>
      </c>
      <c r="G10" s="11"/>
      <c r="H10" s="14">
        <f t="shared" si="10"/>
        <v>43102</v>
      </c>
      <c r="I10" s="14">
        <f t="shared" si="7"/>
        <v>43102</v>
      </c>
      <c r="J10" s="297"/>
      <c r="K10" s="297">
        <f t="shared" si="8"/>
        <v>0</v>
      </c>
      <c r="L10" s="11" t="s">
        <v>18</v>
      </c>
      <c r="M10" s="16">
        <f t="shared" si="9"/>
        <v>0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2"/>
    </row>
    <row r="11" spans="1:63" s="3" customFormat="1">
      <c r="A11" s="11"/>
      <c r="B11" s="12"/>
      <c r="C11" s="13"/>
      <c r="D11" s="11" t="s">
        <v>196</v>
      </c>
      <c r="E11" s="56" t="s">
        <v>1457</v>
      </c>
      <c r="F11" s="13" t="s">
        <v>30</v>
      </c>
      <c r="G11" s="11"/>
      <c r="H11" s="14">
        <f t="shared" si="10"/>
        <v>43102</v>
      </c>
      <c r="I11" s="14">
        <f t="shared" si="7"/>
        <v>43102</v>
      </c>
      <c r="J11" s="297"/>
      <c r="K11" s="297"/>
      <c r="L11" s="11" t="s">
        <v>9</v>
      </c>
      <c r="M11" s="16"/>
      <c r="N11" s="291"/>
      <c r="O11" s="291"/>
      <c r="P11" s="291"/>
      <c r="Q11" s="291">
        <v>4</v>
      </c>
      <c r="R11" s="291"/>
      <c r="S11" s="291"/>
      <c r="T11" s="291">
        <v>8</v>
      </c>
      <c r="U11" s="291">
        <v>8</v>
      </c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2"/>
    </row>
    <row r="12" spans="1:63" s="3" customFormat="1">
      <c r="A12" s="11"/>
      <c r="B12" s="12" t="str">
        <f>IF(A12="","",IFERROR(VLOOKUP(A12,Story!C:D,2,FALSE),""))</f>
        <v/>
      </c>
      <c r="C12" s="13"/>
      <c r="D12" s="11" t="s">
        <v>196</v>
      </c>
      <c r="E12" s="56" t="s">
        <v>1453</v>
      </c>
      <c r="F12" s="13" t="s">
        <v>30</v>
      </c>
      <c r="G12" s="11"/>
      <c r="H12" s="14">
        <f t="shared" si="10"/>
        <v>43102</v>
      </c>
      <c r="I12" s="14">
        <f t="shared" si="7"/>
        <v>43102</v>
      </c>
      <c r="J12" s="297"/>
      <c r="K12" s="297">
        <f t="shared" si="8"/>
        <v>4</v>
      </c>
      <c r="L12" s="11" t="s">
        <v>9</v>
      </c>
      <c r="M12" s="16">
        <f t="shared" si="9"/>
        <v>1</v>
      </c>
      <c r="N12" s="291"/>
      <c r="O12" s="291"/>
      <c r="P12" s="291"/>
      <c r="Q12" s="291">
        <v>4</v>
      </c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2"/>
    </row>
    <row r="13" spans="1:63" s="3" customFormat="1">
      <c r="A13" s="11"/>
      <c r="B13" s="12" t="str">
        <f>IF(A13="","",IFERROR(VLOOKUP(A13,Story!C:D,2,FALSE),""))</f>
        <v/>
      </c>
      <c r="C13" s="13"/>
      <c r="D13" s="11" t="s">
        <v>223</v>
      </c>
      <c r="E13" s="56" t="s">
        <v>1454</v>
      </c>
      <c r="F13" s="13" t="s">
        <v>30</v>
      </c>
      <c r="G13" s="11"/>
      <c r="H13" s="14">
        <f t="shared" si="10"/>
        <v>43102</v>
      </c>
      <c r="I13" s="14">
        <f t="shared" si="7"/>
        <v>43102</v>
      </c>
      <c r="J13" s="297"/>
      <c r="K13" s="297">
        <f t="shared" si="8"/>
        <v>20</v>
      </c>
      <c r="L13" s="11" t="s">
        <v>9</v>
      </c>
      <c r="M13" s="16">
        <f t="shared" si="9"/>
        <v>1</v>
      </c>
      <c r="N13" s="291"/>
      <c r="O13" s="291"/>
      <c r="P13" s="291"/>
      <c r="Q13" s="291"/>
      <c r="R13" s="291"/>
      <c r="S13" s="291"/>
      <c r="T13" s="291"/>
      <c r="U13" s="291"/>
      <c r="V13" s="291">
        <v>4</v>
      </c>
      <c r="W13" s="291">
        <v>8</v>
      </c>
      <c r="X13" s="291">
        <v>8</v>
      </c>
      <c r="Y13" s="291"/>
      <c r="Z13" s="291"/>
      <c r="AA13" s="291"/>
      <c r="AB13" s="291"/>
      <c r="AC13" s="291"/>
      <c r="AD13" s="291"/>
      <c r="AE13" s="291"/>
      <c r="AF13" s="291"/>
      <c r="AG13" s="291"/>
      <c r="AH13" s="291"/>
      <c r="AI13" s="291"/>
      <c r="AJ13" s="291"/>
      <c r="AK13" s="291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2"/>
    </row>
    <row r="14" spans="1:63">
      <c r="A14" s="11"/>
      <c r="B14" s="12" t="str">
        <f>IF(A14="","",IFERROR(VLOOKUP(A14,Story!C:D,2,FALSE),""))</f>
        <v/>
      </c>
      <c r="C14" s="13"/>
      <c r="D14" s="11" t="s">
        <v>223</v>
      </c>
      <c r="E14" s="56" t="s">
        <v>1455</v>
      </c>
      <c r="F14" s="13" t="s">
        <v>30</v>
      </c>
      <c r="G14" s="11"/>
      <c r="H14" s="14">
        <f t="shared" si="10"/>
        <v>43102</v>
      </c>
      <c r="I14" s="14">
        <f t="shared" si="7"/>
        <v>43102</v>
      </c>
      <c r="J14" s="297"/>
      <c r="K14" s="297">
        <f t="shared" si="8"/>
        <v>3</v>
      </c>
      <c r="L14" s="11" t="s">
        <v>18</v>
      </c>
      <c r="M14" s="16">
        <f t="shared" si="9"/>
        <v>0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>
        <v>3</v>
      </c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2"/>
    </row>
    <row r="15" spans="1:63" s="3" customFormat="1">
      <c r="A15" s="11"/>
      <c r="B15" s="12" t="str">
        <f>IF(A15="","",IFERROR(VLOOKUP(A15,Story!C:D,2,FALSE),""))</f>
        <v/>
      </c>
      <c r="C15" s="13"/>
      <c r="D15" s="11" t="s">
        <v>899</v>
      </c>
      <c r="E15" s="56" t="s">
        <v>1456</v>
      </c>
      <c r="F15" s="13" t="s">
        <v>30</v>
      </c>
      <c r="G15" s="11"/>
      <c r="H15" s="14">
        <f t="shared" si="10"/>
        <v>43102</v>
      </c>
      <c r="I15" s="14">
        <f t="shared" si="7"/>
        <v>43102</v>
      </c>
      <c r="J15" s="297"/>
      <c r="K15" s="297">
        <f t="shared" si="8"/>
        <v>4</v>
      </c>
      <c r="L15" s="11" t="s">
        <v>9</v>
      </c>
      <c r="M15" s="16">
        <f t="shared" si="9"/>
        <v>1</v>
      </c>
      <c r="N15" s="291"/>
      <c r="O15" s="291"/>
      <c r="P15" s="291"/>
      <c r="Q15" s="291"/>
      <c r="R15" s="291"/>
      <c r="S15" s="291"/>
      <c r="T15" s="291"/>
      <c r="U15" s="291"/>
      <c r="V15" s="291">
        <v>4</v>
      </c>
      <c r="W15" s="291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2"/>
    </row>
    <row r="16" spans="1:63" s="3" customFormat="1">
      <c r="A16" s="11"/>
      <c r="B16" s="12" t="str">
        <f>IF(A16="","",IFERROR(VLOOKUP(A16,Story!C:D,2,FALSE),""))</f>
        <v/>
      </c>
      <c r="C16" s="13"/>
      <c r="D16" s="11" t="s">
        <v>204</v>
      </c>
      <c r="E16" s="56" t="s">
        <v>1433</v>
      </c>
      <c r="F16" s="13" t="s">
        <v>233</v>
      </c>
      <c r="G16" s="11"/>
      <c r="H16" s="14">
        <f t="shared" si="10"/>
        <v>43102</v>
      </c>
      <c r="I16" s="14">
        <f t="shared" si="7"/>
        <v>43102</v>
      </c>
      <c r="J16" s="297"/>
      <c r="K16" s="297">
        <f t="shared" si="8"/>
        <v>16</v>
      </c>
      <c r="L16" s="11" t="s">
        <v>9</v>
      </c>
      <c r="M16" s="16">
        <f t="shared" si="9"/>
        <v>1</v>
      </c>
      <c r="N16" s="291"/>
      <c r="O16" s="291">
        <v>8</v>
      </c>
      <c r="P16" s="291">
        <v>8</v>
      </c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2"/>
    </row>
    <row r="17" spans="1:53" s="3" customFormat="1">
      <c r="A17" s="11"/>
      <c r="B17" s="12" t="str">
        <f>IF(A17="","",IFERROR(VLOOKUP(A17,Story!C:D,2,FALSE),""))</f>
        <v/>
      </c>
      <c r="C17" s="13"/>
      <c r="D17" s="11" t="s">
        <v>204</v>
      </c>
      <c r="E17" s="56" t="s">
        <v>1434</v>
      </c>
      <c r="F17" s="13" t="s">
        <v>233</v>
      </c>
      <c r="G17" s="11"/>
      <c r="H17" s="14">
        <f t="shared" si="10"/>
        <v>43102</v>
      </c>
      <c r="I17" s="14">
        <f>IF(E17="","",IF(H17+J17/8&gt;$I$1,$I$1,H17+J17/8))</f>
        <v>43102</v>
      </c>
      <c r="J17" s="297"/>
      <c r="K17" s="297">
        <f t="shared" si="8"/>
        <v>3</v>
      </c>
      <c r="L17" s="11" t="s">
        <v>9</v>
      </c>
      <c r="M17" s="16">
        <f t="shared" si="9"/>
        <v>1</v>
      </c>
      <c r="N17" s="291"/>
      <c r="O17" s="291"/>
      <c r="P17" s="291"/>
      <c r="Q17" s="291">
        <v>3</v>
      </c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2"/>
    </row>
    <row r="18" spans="1:53" s="3" customFormat="1">
      <c r="A18" s="11"/>
      <c r="B18" s="12" t="str">
        <f>IF(A18="","",IFERROR(VLOOKUP(A18,Story!C:D,2,FALSE),""))</f>
        <v/>
      </c>
      <c r="C18" s="13"/>
      <c r="D18" s="11" t="s">
        <v>204</v>
      </c>
      <c r="E18" s="56" t="s">
        <v>1435</v>
      </c>
      <c r="F18" s="13" t="s">
        <v>233</v>
      </c>
      <c r="G18" s="11"/>
      <c r="H18" s="14">
        <f t="shared" si="10"/>
        <v>43102</v>
      </c>
      <c r="I18" s="14">
        <f t="shared" si="7"/>
        <v>43102</v>
      </c>
      <c r="J18" s="297"/>
      <c r="K18" s="297">
        <f t="shared" si="8"/>
        <v>13</v>
      </c>
      <c r="L18" s="11" t="s">
        <v>9</v>
      </c>
      <c r="M18" s="16">
        <f t="shared" si="9"/>
        <v>1</v>
      </c>
      <c r="N18" s="291"/>
      <c r="O18" s="291"/>
      <c r="P18" s="291"/>
      <c r="Q18" s="291"/>
      <c r="R18" s="291"/>
      <c r="S18" s="291"/>
      <c r="T18" s="291">
        <v>8</v>
      </c>
      <c r="U18" s="291">
        <v>5</v>
      </c>
      <c r="V18" s="291"/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2"/>
    </row>
    <row r="19" spans="1:53" s="3" customFormat="1">
      <c r="A19" s="11"/>
      <c r="B19" s="12"/>
      <c r="C19" s="13"/>
      <c r="D19" s="11" t="s">
        <v>204</v>
      </c>
      <c r="E19" s="56" t="s">
        <v>1452</v>
      </c>
      <c r="F19" s="13" t="s">
        <v>233</v>
      </c>
      <c r="G19" s="11"/>
      <c r="H19" s="14">
        <f t="shared" si="10"/>
        <v>43102</v>
      </c>
      <c r="I19" s="14">
        <f t="shared" si="7"/>
        <v>43102</v>
      </c>
      <c r="J19" s="297"/>
      <c r="K19" s="297">
        <f t="shared" ref="K19" si="11">SUM(N19:AZ19)</f>
        <v>3</v>
      </c>
      <c r="L19" s="11" t="s">
        <v>9</v>
      </c>
      <c r="M19" s="16">
        <f t="shared" si="9"/>
        <v>1</v>
      </c>
      <c r="N19" s="291"/>
      <c r="O19" s="291"/>
      <c r="P19" s="291"/>
      <c r="Q19" s="291"/>
      <c r="R19" s="291"/>
      <c r="S19" s="291"/>
      <c r="T19" s="291"/>
      <c r="U19" s="291"/>
      <c r="V19" s="291">
        <v>3</v>
      </c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2"/>
    </row>
    <row r="20" spans="1:53" s="3" customFormat="1">
      <c r="A20" s="11"/>
      <c r="B20" s="12" t="str">
        <f>IF(A20="","",IFERROR(VLOOKUP(A20,Story!C:D,2,FALSE),""))</f>
        <v/>
      </c>
      <c r="C20" s="13"/>
      <c r="D20" s="11" t="s">
        <v>165</v>
      </c>
      <c r="E20" s="56" t="s">
        <v>1449</v>
      </c>
      <c r="F20" s="13" t="s">
        <v>233</v>
      </c>
      <c r="G20" s="11"/>
      <c r="H20" s="14">
        <f t="shared" si="10"/>
        <v>43102</v>
      </c>
      <c r="I20" s="14">
        <f t="shared" si="7"/>
        <v>43102</v>
      </c>
      <c r="J20" s="297"/>
      <c r="K20" s="297">
        <f t="shared" si="8"/>
        <v>17</v>
      </c>
      <c r="L20" s="11" t="s">
        <v>9</v>
      </c>
      <c r="M20" s="16">
        <f t="shared" si="9"/>
        <v>1</v>
      </c>
      <c r="N20" s="291"/>
      <c r="O20" s="291"/>
      <c r="P20" s="291"/>
      <c r="Q20" s="291"/>
      <c r="R20" s="291"/>
      <c r="S20" s="291"/>
      <c r="T20" s="291"/>
      <c r="U20" s="291"/>
      <c r="V20" s="291">
        <v>5</v>
      </c>
      <c r="W20" s="291">
        <v>8</v>
      </c>
      <c r="X20" s="291">
        <v>4</v>
      </c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2"/>
    </row>
    <row r="21" spans="1:53" s="3" customFormat="1">
      <c r="A21" s="11"/>
      <c r="B21" s="12" t="str">
        <f>IF(A21="","",IFERROR(VLOOKUP(A21,Story!C:D,2,FALSE),""))</f>
        <v/>
      </c>
      <c r="C21" s="13"/>
      <c r="D21" s="11" t="s">
        <v>204</v>
      </c>
      <c r="E21" s="56" t="s">
        <v>1450</v>
      </c>
      <c r="F21" s="59" t="s">
        <v>1464</v>
      </c>
      <c r="G21" s="11"/>
      <c r="H21" s="14">
        <f t="shared" si="10"/>
        <v>43102</v>
      </c>
      <c r="I21" s="14">
        <f t="shared" si="7"/>
        <v>43102</v>
      </c>
      <c r="J21" s="297"/>
      <c r="K21" s="297">
        <f t="shared" si="8"/>
        <v>2</v>
      </c>
      <c r="L21" s="11" t="s">
        <v>9</v>
      </c>
      <c r="M21" s="16">
        <f t="shared" si="9"/>
        <v>1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>
        <v>2</v>
      </c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2"/>
    </row>
    <row r="22" spans="1:53" s="3" customFormat="1">
      <c r="A22" s="11"/>
      <c r="B22" s="12" t="str">
        <f>IF(A22="","",IFERROR(VLOOKUP(A22,Story!C:D,2,FALSE),""))</f>
        <v/>
      </c>
      <c r="C22" s="13"/>
      <c r="D22" s="11" t="s">
        <v>231</v>
      </c>
      <c r="E22" s="56" t="s">
        <v>1463</v>
      </c>
      <c r="F22" s="59" t="s">
        <v>1464</v>
      </c>
      <c r="G22" s="11"/>
      <c r="H22" s="14">
        <f t="shared" si="10"/>
        <v>43102</v>
      </c>
      <c r="I22" s="14">
        <f t="shared" si="7"/>
        <v>43102</v>
      </c>
      <c r="J22" s="297"/>
      <c r="K22" s="297">
        <f t="shared" si="8"/>
        <v>23</v>
      </c>
      <c r="L22" s="11" t="s">
        <v>9</v>
      </c>
      <c r="M22" s="16">
        <f t="shared" si="9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>
        <v>8</v>
      </c>
      <c r="AI22" s="291">
        <v>7</v>
      </c>
      <c r="AJ22" s="291">
        <v>8</v>
      </c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291"/>
      <c r="AX22" s="291"/>
      <c r="AY22" s="291"/>
      <c r="AZ22" s="291"/>
      <c r="BA22" s="292"/>
    </row>
    <row r="23" spans="1:53" s="3" customFormat="1">
      <c r="A23" s="11"/>
      <c r="B23" s="12" t="str">
        <f>IF(A23="","",IFERROR(VLOOKUP(A23,Story!C:D,2,FALSE),""))</f>
        <v/>
      </c>
      <c r="C23" s="13"/>
      <c r="D23" s="11" t="s">
        <v>235</v>
      </c>
      <c r="E23" s="56" t="s">
        <v>1465</v>
      </c>
      <c r="F23" s="13" t="s">
        <v>233</v>
      </c>
      <c r="G23" s="11"/>
      <c r="H23" s="14">
        <f t="shared" si="10"/>
        <v>43102</v>
      </c>
      <c r="I23" s="14">
        <f t="shared" si="7"/>
        <v>43102</v>
      </c>
      <c r="J23" s="297"/>
      <c r="K23" s="297">
        <f t="shared" si="8"/>
        <v>16</v>
      </c>
      <c r="L23" s="11" t="s">
        <v>16</v>
      </c>
      <c r="M23" s="16">
        <f t="shared" si="9"/>
        <v>0.1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>
        <v>4</v>
      </c>
      <c r="AD23" s="291">
        <v>4</v>
      </c>
      <c r="AE23" s="291">
        <v>3</v>
      </c>
      <c r="AF23" s="291"/>
      <c r="AG23" s="291"/>
      <c r="AH23" s="291"/>
      <c r="AI23" s="291"/>
      <c r="AJ23" s="291"/>
      <c r="AK23" s="291">
        <v>4</v>
      </c>
      <c r="AL23" s="291">
        <v>1</v>
      </c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2"/>
    </row>
    <row r="24" spans="1:53" s="3" customFormat="1">
      <c r="A24" s="11"/>
      <c r="B24" s="12"/>
      <c r="C24" s="13"/>
      <c r="D24" s="11" t="s">
        <v>235</v>
      </c>
      <c r="E24" s="56" t="s">
        <v>1471</v>
      </c>
      <c r="F24" s="13" t="s">
        <v>233</v>
      </c>
      <c r="G24" s="11"/>
      <c r="H24" s="14">
        <f t="shared" ref="H24" si="12">IF(E24="","",$H$1)</f>
        <v>43102</v>
      </c>
      <c r="I24" s="14">
        <f t="shared" ref="I24" si="13">IF(E24="","",IF(H24+J24/8&gt;$I$1,$I$1,H24+J24/8))</f>
        <v>43102</v>
      </c>
      <c r="J24" s="297"/>
      <c r="K24" s="297">
        <f t="shared" ref="K24" si="14">SUM(N24:AZ24)</f>
        <v>5</v>
      </c>
      <c r="L24" s="11" t="s">
        <v>9</v>
      </c>
      <c r="M24" s="16">
        <f t="shared" ref="M24" si="15">IF(L24="未开始",0,IF(L24="已完成",1, 0.1))</f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>
        <v>5</v>
      </c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2"/>
    </row>
    <row r="25" spans="1:53" s="3" customFormat="1">
      <c r="A25" s="11"/>
      <c r="B25" s="12" t="str">
        <f>IF(A25="","",IFERROR(VLOOKUP(A25,Story!C:D,2,FALSE),""))</f>
        <v/>
      </c>
      <c r="C25" s="13"/>
      <c r="D25" s="11" t="s">
        <v>235</v>
      </c>
      <c r="E25" s="56" t="s">
        <v>1466</v>
      </c>
      <c r="F25" s="13" t="s">
        <v>233</v>
      </c>
      <c r="G25" s="11"/>
      <c r="H25" s="14">
        <f t="shared" si="10"/>
        <v>43102</v>
      </c>
      <c r="I25" s="14">
        <f t="shared" si="7"/>
        <v>43102</v>
      </c>
      <c r="J25" s="297"/>
      <c r="K25" s="297">
        <f t="shared" si="8"/>
        <v>4</v>
      </c>
      <c r="L25" s="11" t="s">
        <v>9</v>
      </c>
      <c r="M25" s="16">
        <f t="shared" si="9"/>
        <v>1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291">
        <v>4</v>
      </c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2"/>
    </row>
    <row r="26" spans="1:53" s="3" customFormat="1">
      <c r="A26" s="11"/>
      <c r="B26" s="12" t="str">
        <f>IF(A26="","",IFERROR(VLOOKUP(A26,Story!C:D,2,FALSE),""))</f>
        <v/>
      </c>
      <c r="C26" s="13"/>
      <c r="D26" s="11" t="s">
        <v>254</v>
      </c>
      <c r="E26" s="56" t="s">
        <v>1470</v>
      </c>
      <c r="F26" s="13" t="s">
        <v>233</v>
      </c>
      <c r="G26" s="11"/>
      <c r="H26" s="14">
        <f t="shared" si="10"/>
        <v>43102</v>
      </c>
      <c r="I26" s="14">
        <f t="shared" si="7"/>
        <v>43102</v>
      </c>
      <c r="J26" s="297"/>
      <c r="K26" s="297">
        <f t="shared" si="8"/>
        <v>0</v>
      </c>
      <c r="L26" s="11" t="s">
        <v>16</v>
      </c>
      <c r="M26" s="16">
        <f t="shared" si="9"/>
        <v>0.1</v>
      </c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>
        <v>0</v>
      </c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2"/>
    </row>
    <row r="27" spans="1:53" s="3" customFormat="1">
      <c r="A27" s="11"/>
      <c r="B27" s="12" t="str">
        <f>IF(A27="","",IFERROR(VLOOKUP(A27,Story!C:D,2,FALSE),""))</f>
        <v/>
      </c>
      <c r="C27" s="13"/>
      <c r="D27" s="11" t="s">
        <v>235</v>
      </c>
      <c r="E27" s="56" t="s">
        <v>1472</v>
      </c>
      <c r="F27" s="13" t="s">
        <v>233</v>
      </c>
      <c r="G27" s="11"/>
      <c r="H27" s="14">
        <f t="shared" ref="H27" si="16">IF(E27="","",$H$1)</f>
        <v>43102</v>
      </c>
      <c r="I27" s="14">
        <f t="shared" ref="I27" si="17">IF(E27="","",IF(H27+J27/8&gt;$I$1,$I$1,H27+J27/8))</f>
        <v>43102</v>
      </c>
      <c r="J27" s="297"/>
      <c r="K27" s="297">
        <f t="shared" ref="K27" si="18">SUM(N27:AZ27)</f>
        <v>0</v>
      </c>
      <c r="L27" s="11" t="s">
        <v>16</v>
      </c>
      <c r="M27" s="16">
        <f t="shared" ref="M27" si="19">IF(L27="未开始",0,IF(L27="已完成",1, 0.1))</f>
        <v>0.1</v>
      </c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1"/>
      <c r="AJ27" s="291"/>
      <c r="AK27" s="291"/>
      <c r="AL27" s="291">
        <v>0</v>
      </c>
      <c r="AM27" s="291"/>
      <c r="AN27" s="291"/>
      <c r="AO27" s="291"/>
      <c r="AP27" s="291"/>
      <c r="AQ27" s="291"/>
      <c r="AR27" s="291"/>
      <c r="AS27" s="291"/>
      <c r="AT27" s="291"/>
      <c r="AU27" s="291"/>
      <c r="AV27" s="291"/>
      <c r="AW27" s="291"/>
      <c r="AX27" s="291"/>
      <c r="AY27" s="291"/>
      <c r="AZ27" s="291"/>
      <c r="BA27" s="292"/>
    </row>
    <row r="28" spans="1:53" s="3" customFormat="1">
      <c r="A28" s="11"/>
      <c r="B28" s="12" t="str">
        <f>IF(A28="","",IFERROR(VLOOKUP(A28,Story!C:D,2,FALSE),""))</f>
        <v/>
      </c>
      <c r="C28" s="13"/>
      <c r="D28" s="11" t="s">
        <v>254</v>
      </c>
      <c r="E28" s="56" t="s">
        <v>1473</v>
      </c>
      <c r="F28" s="13" t="s">
        <v>233</v>
      </c>
      <c r="G28" s="11"/>
      <c r="H28" s="14">
        <f t="shared" ref="H28" si="20">IF(E28="","",$H$1)</f>
        <v>43102</v>
      </c>
      <c r="I28" s="14">
        <f t="shared" ref="I28" si="21">IF(E28="","",IF(H28+J28/8&gt;$I$1,$I$1,H28+J28/8))</f>
        <v>43102</v>
      </c>
      <c r="J28" s="297"/>
      <c r="K28" s="297">
        <f t="shared" ref="K28" si="22">SUM(N28:AZ28)</f>
        <v>2</v>
      </c>
      <c r="L28" s="11" t="s">
        <v>16</v>
      </c>
      <c r="M28" s="16">
        <f t="shared" ref="M28" si="23">IF(L28="未开始",0,IF(L28="已完成",1, 0.1))</f>
        <v>0.1</v>
      </c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  <c r="AE28" s="291"/>
      <c r="AF28" s="291"/>
      <c r="AG28" s="291"/>
      <c r="AH28" s="291"/>
      <c r="AI28" s="291"/>
      <c r="AJ28" s="291"/>
      <c r="AK28" s="291"/>
      <c r="AL28" s="291">
        <v>2</v>
      </c>
      <c r="AM28" s="291"/>
      <c r="AN28" s="291"/>
      <c r="AO28" s="291"/>
      <c r="AP28" s="291"/>
      <c r="AQ28" s="291"/>
      <c r="AR28" s="291"/>
      <c r="AS28" s="291"/>
      <c r="AT28" s="291"/>
      <c r="AU28" s="291"/>
      <c r="AV28" s="291"/>
      <c r="AW28" s="291"/>
      <c r="AX28" s="291"/>
      <c r="AY28" s="291"/>
      <c r="AZ28" s="291"/>
      <c r="BA28" s="292"/>
    </row>
    <row r="29" spans="1:53" s="3" customFormat="1">
      <c r="A29" s="11"/>
      <c r="B29" s="12" t="str">
        <f>IF(A29="","",IFERROR(VLOOKUP(A29,Story!C:D,2,FALSE),""))</f>
        <v/>
      </c>
      <c r="C29" s="13"/>
      <c r="D29" s="11"/>
      <c r="E29" s="12"/>
      <c r="F29" s="13"/>
      <c r="G29" s="11"/>
      <c r="H29" s="14" t="str">
        <f t="shared" si="10"/>
        <v/>
      </c>
      <c r="I29" s="14" t="str">
        <f t="shared" si="7"/>
        <v/>
      </c>
      <c r="J29" s="297"/>
      <c r="K29" s="297">
        <f t="shared" si="8"/>
        <v>0</v>
      </c>
      <c r="L29" s="11" t="s">
        <v>18</v>
      </c>
      <c r="M29" s="16">
        <f t="shared" si="9"/>
        <v>0</v>
      </c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  <c r="AD29" s="291"/>
      <c r="AE29" s="291"/>
      <c r="AF29" s="291"/>
      <c r="AG29" s="291"/>
      <c r="AH29" s="291"/>
      <c r="AI29" s="291"/>
      <c r="AJ29" s="291"/>
      <c r="AK29" s="291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2"/>
    </row>
    <row r="30" spans="1:53" s="3" customFormat="1">
      <c r="A30" s="11"/>
      <c r="B30" s="12" t="str">
        <f>IF(A30="","",IFERROR(VLOOKUP(A30,Story!C:D,2,FALSE),""))</f>
        <v/>
      </c>
      <c r="C30" s="13"/>
      <c r="D30" s="11"/>
      <c r="E30" s="12"/>
      <c r="F30" s="13"/>
      <c r="G30" s="11"/>
      <c r="H30" s="14" t="str">
        <f t="shared" si="10"/>
        <v/>
      </c>
      <c r="I30" s="14" t="str">
        <f t="shared" si="7"/>
        <v/>
      </c>
      <c r="J30" s="297"/>
      <c r="K30" s="297">
        <f t="shared" si="8"/>
        <v>0</v>
      </c>
      <c r="L30" s="11" t="s">
        <v>18</v>
      </c>
      <c r="M30" s="16">
        <f t="shared" si="9"/>
        <v>0</v>
      </c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  <c r="AE30" s="291"/>
      <c r="AF30" s="291"/>
      <c r="AG30" s="291"/>
      <c r="AH30" s="291"/>
      <c r="AI30" s="291"/>
      <c r="AJ30" s="291"/>
      <c r="AK30" s="291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2"/>
    </row>
    <row r="31" spans="1:53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10"/>
        <v/>
      </c>
      <c r="I31" s="14" t="str">
        <f t="shared" si="7"/>
        <v/>
      </c>
      <c r="J31" s="297"/>
      <c r="K31" s="297">
        <f t="shared" si="8"/>
        <v>0</v>
      </c>
      <c r="L31" s="11" t="s">
        <v>18</v>
      </c>
      <c r="M31" s="16">
        <f t="shared" si="9"/>
        <v>0</v>
      </c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2"/>
    </row>
    <row r="32" spans="1:53" s="3" customFormat="1">
      <c r="A32" s="11"/>
      <c r="B32" s="12" t="str">
        <f>IF(A32="","",IFERROR(VLOOKUP(A32,Story!C:D,2,FALSE),""))</f>
        <v/>
      </c>
      <c r="C32" s="13"/>
      <c r="D32" s="11"/>
      <c r="E32" s="12"/>
      <c r="F32" s="13"/>
      <c r="G32" s="11"/>
      <c r="H32" s="14" t="str">
        <f t="shared" si="10"/>
        <v/>
      </c>
      <c r="I32" s="14" t="str">
        <f t="shared" si="7"/>
        <v/>
      </c>
      <c r="J32" s="297"/>
      <c r="K32" s="297">
        <f t="shared" si="8"/>
        <v>0</v>
      </c>
      <c r="L32" s="11" t="s">
        <v>18</v>
      </c>
      <c r="M32" s="16">
        <f t="shared" si="9"/>
        <v>0</v>
      </c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2"/>
    </row>
    <row r="33" spans="1:54" s="3" customFormat="1">
      <c r="A33" s="11"/>
      <c r="B33" s="12" t="str">
        <f>IF(A33="","",IFERROR(VLOOKUP(A33,Story!C:D,2,FALSE),""))</f>
        <v/>
      </c>
      <c r="C33" s="13"/>
      <c r="D33" s="11"/>
      <c r="E33" s="12"/>
      <c r="F33" s="13"/>
      <c r="G33" s="11"/>
      <c r="H33" s="14" t="str">
        <f t="shared" si="10"/>
        <v/>
      </c>
      <c r="I33" s="14" t="str">
        <f t="shared" si="7"/>
        <v/>
      </c>
      <c r="J33" s="297"/>
      <c r="K33" s="297">
        <f t="shared" si="8"/>
        <v>0</v>
      </c>
      <c r="L33" s="11" t="s">
        <v>18</v>
      </c>
      <c r="M33" s="16">
        <f t="shared" si="9"/>
        <v>0</v>
      </c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2"/>
    </row>
    <row r="34" spans="1:54" s="3" customFormat="1">
      <c r="A34" s="11"/>
      <c r="B34" s="12" t="str">
        <f>IF(A34="","",IFERROR(VLOOKUP(A34,Story!C:D,2,FALSE),""))</f>
        <v/>
      </c>
      <c r="C34" s="13"/>
      <c r="D34" s="11"/>
      <c r="E34" s="12"/>
      <c r="F34" s="13"/>
      <c r="G34" s="11"/>
      <c r="H34" s="14" t="str">
        <f t="shared" si="10"/>
        <v/>
      </c>
      <c r="I34" s="14" t="str">
        <f t="shared" si="7"/>
        <v/>
      </c>
      <c r="J34" s="297"/>
      <c r="K34" s="297">
        <f t="shared" si="8"/>
        <v>0</v>
      </c>
      <c r="L34" s="11" t="s">
        <v>18</v>
      </c>
      <c r="M34" s="16">
        <f t="shared" si="9"/>
        <v>0</v>
      </c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2"/>
    </row>
    <row r="35" spans="1:54" s="3" customFormat="1">
      <c r="A35" s="11"/>
      <c r="B35" s="12" t="str">
        <f>IF(A35="","",IFERROR(VLOOKUP(A35,Story!C:D,2,FALSE),""))</f>
        <v/>
      </c>
      <c r="C35" s="13"/>
      <c r="D35" s="11"/>
      <c r="E35" s="12"/>
      <c r="F35" s="13"/>
      <c r="G35" s="11"/>
      <c r="H35" s="14" t="str">
        <f t="shared" si="10"/>
        <v/>
      </c>
      <c r="I35" s="14" t="str">
        <f t="shared" si="7"/>
        <v/>
      </c>
      <c r="J35" s="297"/>
      <c r="K35" s="297">
        <f t="shared" si="8"/>
        <v>0</v>
      </c>
      <c r="L35" s="11" t="s">
        <v>18</v>
      </c>
      <c r="M35" s="16">
        <f t="shared" si="9"/>
        <v>0</v>
      </c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2"/>
    </row>
    <row r="36" spans="1:54" s="3" customFormat="1">
      <c r="A36" s="11"/>
      <c r="B36" s="12" t="str">
        <f>IF(A36="","",IFERROR(VLOOKUP(A36,Story!C:D,2,FALSE),""))</f>
        <v/>
      </c>
      <c r="C36" s="13"/>
      <c r="D36" s="11"/>
      <c r="E36" s="12"/>
      <c r="F36" s="13"/>
      <c r="G36" s="11"/>
      <c r="H36" s="14" t="str">
        <f t="shared" si="10"/>
        <v/>
      </c>
      <c r="I36" s="14" t="str">
        <f t="shared" si="7"/>
        <v/>
      </c>
      <c r="J36" s="297"/>
      <c r="K36" s="297">
        <f t="shared" si="8"/>
        <v>0</v>
      </c>
      <c r="L36" s="11" t="s">
        <v>18</v>
      </c>
      <c r="M36" s="16">
        <f t="shared" si="9"/>
        <v>0</v>
      </c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2"/>
    </row>
    <row r="37" spans="1:54" s="3" customFormat="1">
      <c r="A37" s="11"/>
      <c r="B37" s="12" t="str">
        <f>IF(A37="","",IFERROR(VLOOKUP(A37,Story!C:D,2,FALSE),""))</f>
        <v/>
      </c>
      <c r="C37" s="13"/>
      <c r="D37" s="11"/>
      <c r="E37" s="12"/>
      <c r="F37" s="13"/>
      <c r="G37" s="11"/>
      <c r="H37" s="14" t="str">
        <f t="shared" si="10"/>
        <v/>
      </c>
      <c r="I37" s="14" t="str">
        <f t="shared" si="7"/>
        <v/>
      </c>
      <c r="J37" s="297"/>
      <c r="K37" s="297">
        <f t="shared" si="8"/>
        <v>0</v>
      </c>
      <c r="L37" s="11" t="s">
        <v>18</v>
      </c>
      <c r="M37" s="16">
        <f t="shared" si="9"/>
        <v>0</v>
      </c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2"/>
    </row>
    <row r="38" spans="1:54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10"/>
        <v/>
      </c>
      <c r="I38" s="14" t="str">
        <f t="shared" si="7"/>
        <v/>
      </c>
      <c r="J38" s="297"/>
      <c r="K38" s="297">
        <f t="shared" ref="K38:K75" si="24">SUM(N38:AZ38)</f>
        <v>0</v>
      </c>
      <c r="L38" s="11" t="s">
        <v>18</v>
      </c>
      <c r="M38" s="16">
        <f t="shared" si="9"/>
        <v>0</v>
      </c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2"/>
    </row>
    <row r="39" spans="1:54" s="3" customFormat="1">
      <c r="A39" s="11"/>
      <c r="B39" s="12" t="str">
        <f>IF(A39="","",IFERROR(VLOOKUP(A39,Story!C:D,2,FALSE),""))</f>
        <v/>
      </c>
      <c r="C39" s="13"/>
      <c r="D39" s="24" t="s">
        <v>1460</v>
      </c>
      <c r="E39" s="56" t="s">
        <v>1461</v>
      </c>
      <c r="F39" s="13" t="s">
        <v>77</v>
      </c>
      <c r="G39" s="11"/>
      <c r="H39" s="14">
        <f t="shared" si="10"/>
        <v>43102</v>
      </c>
      <c r="I39" s="14">
        <f t="shared" si="7"/>
        <v>43102</v>
      </c>
      <c r="J39" s="297"/>
      <c r="K39" s="297">
        <f t="shared" si="24"/>
        <v>39</v>
      </c>
      <c r="L39" s="11" t="s">
        <v>18</v>
      </c>
      <c r="M39" s="16">
        <f t="shared" si="9"/>
        <v>0</v>
      </c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>
        <v>7</v>
      </c>
      <c r="Y39" s="291">
        <v>8</v>
      </c>
      <c r="Z39" s="291"/>
      <c r="AA39" s="291">
        <v>8</v>
      </c>
      <c r="AB39" s="291">
        <v>8</v>
      </c>
      <c r="AC39" s="291">
        <v>8</v>
      </c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2"/>
    </row>
    <row r="40" spans="1:54" s="3" customFormat="1">
      <c r="A40" s="11"/>
      <c r="B40" s="12"/>
      <c r="C40" s="13"/>
      <c r="D40" s="24" t="s">
        <v>196</v>
      </c>
      <c r="E40" s="56" t="s">
        <v>1485</v>
      </c>
      <c r="F40" s="59" t="s">
        <v>1484</v>
      </c>
      <c r="G40" s="11"/>
      <c r="H40" s="14"/>
      <c r="I40" s="14"/>
      <c r="J40" s="297"/>
      <c r="K40" s="297"/>
      <c r="L40" s="11"/>
      <c r="M40" s="1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2"/>
    </row>
    <row r="41" spans="1:54" s="3" customFormat="1">
      <c r="A41" s="11"/>
      <c r="B41" s="12"/>
      <c r="C41" s="13"/>
      <c r="D41" s="24" t="s">
        <v>196</v>
      </c>
      <c r="E41" s="56" t="s">
        <v>1483</v>
      </c>
      <c r="F41" s="59" t="s">
        <v>1484</v>
      </c>
      <c r="G41" s="11"/>
      <c r="H41" s="14"/>
      <c r="I41" s="14"/>
      <c r="J41" s="297"/>
      <c r="K41" s="297"/>
      <c r="L41" s="11" t="s">
        <v>9</v>
      </c>
      <c r="M41" s="1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>
        <v>8</v>
      </c>
      <c r="AK41" s="291">
        <v>8</v>
      </c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2"/>
    </row>
    <row r="42" spans="1:54">
      <c r="A42" s="11"/>
      <c r="B42" s="12" t="str">
        <f>IF(A42="","",IFERROR(VLOOKUP(A42,Story!C:D,2,FALSE),""))</f>
        <v/>
      </c>
      <c r="C42" s="13"/>
      <c r="D42" s="24" t="s">
        <v>1423</v>
      </c>
      <c r="E42" s="56" t="s">
        <v>1429</v>
      </c>
      <c r="F42" s="59" t="s">
        <v>1421</v>
      </c>
      <c r="G42" s="11"/>
      <c r="H42" s="14">
        <f t="shared" ref="H42" si="25">IF(E42="","",$H$1)</f>
        <v>43102</v>
      </c>
      <c r="I42" s="14">
        <f t="shared" ref="I42" si="26">IF(E42="","",IF(H42+J42/8&gt;$I$1,$I$1,H42+J42/8))</f>
        <v>43102</v>
      </c>
      <c r="J42" s="297"/>
      <c r="K42" s="297">
        <f t="shared" ref="K42" si="27">SUM(N42:AZ42)</f>
        <v>25</v>
      </c>
      <c r="L42" s="11" t="s">
        <v>18</v>
      </c>
      <c r="M42" s="16">
        <f t="shared" si="9"/>
        <v>0</v>
      </c>
      <c r="N42" s="291">
        <v>7</v>
      </c>
      <c r="O42" s="291">
        <v>2</v>
      </c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  <c r="AE42" s="291"/>
      <c r="AF42" s="291"/>
      <c r="AG42" s="291"/>
      <c r="AH42" s="291"/>
      <c r="AI42" s="291"/>
      <c r="AJ42" s="291"/>
      <c r="AK42" s="291"/>
      <c r="AL42" s="291">
        <v>8</v>
      </c>
      <c r="AM42" s="291"/>
      <c r="AN42" s="291"/>
      <c r="AO42" s="291">
        <v>8</v>
      </c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2"/>
    </row>
    <row r="43" spans="1:54" s="3" customFormat="1">
      <c r="A43" s="11"/>
      <c r="B43" s="12" t="str">
        <f>IF(A43="","",IFERROR(VLOOKUP(A43,Story!C:D,2,FALSE),""))</f>
        <v/>
      </c>
      <c r="C43" s="13"/>
      <c r="D43" s="11" t="s">
        <v>196</v>
      </c>
      <c r="E43" s="56" t="s">
        <v>1430</v>
      </c>
      <c r="F43" s="13" t="s">
        <v>77</v>
      </c>
      <c r="G43" s="11"/>
      <c r="H43" s="14">
        <f t="shared" si="10"/>
        <v>43102</v>
      </c>
      <c r="I43" s="14">
        <f t="shared" si="7"/>
        <v>43102</v>
      </c>
      <c r="J43" s="297"/>
      <c r="K43" s="297">
        <f t="shared" si="24"/>
        <v>21</v>
      </c>
      <c r="L43" s="11" t="s">
        <v>18</v>
      </c>
      <c r="M43" s="16">
        <f t="shared" si="9"/>
        <v>0</v>
      </c>
      <c r="N43" s="291"/>
      <c r="O43" s="291">
        <v>5</v>
      </c>
      <c r="P43" s="291">
        <v>8</v>
      </c>
      <c r="Q43" s="291">
        <v>8</v>
      </c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/>
      <c r="AE43" s="291"/>
      <c r="AF43" s="291"/>
      <c r="AG43" s="291"/>
      <c r="AH43" s="291"/>
      <c r="AI43" s="291"/>
      <c r="AJ43" s="291"/>
      <c r="AK43" s="291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2"/>
    </row>
    <row r="44" spans="1:54" s="3" customFormat="1">
      <c r="A44" s="11"/>
      <c r="B44" s="12" t="str">
        <f>IF(A44="","",IFERROR(VLOOKUP(A44,Story!C:D,2,FALSE),""))</f>
        <v/>
      </c>
      <c r="C44" s="13"/>
      <c r="D44" s="11" t="s">
        <v>196</v>
      </c>
      <c r="E44" s="56" t="s">
        <v>1431</v>
      </c>
      <c r="F44" s="286" t="s">
        <v>1421</v>
      </c>
      <c r="G44" s="11"/>
      <c r="H44" s="14">
        <f t="shared" si="10"/>
        <v>43102</v>
      </c>
      <c r="I44" s="14">
        <f t="shared" si="7"/>
        <v>43102</v>
      </c>
      <c r="J44" s="297"/>
      <c r="K44" s="297">
        <f t="shared" ref="K44" si="28">SUM(N44:BA44)</f>
        <v>4</v>
      </c>
      <c r="L44" s="11" t="s">
        <v>18</v>
      </c>
      <c r="M44" s="16">
        <f t="shared" si="9"/>
        <v>0</v>
      </c>
      <c r="N44" s="291"/>
      <c r="O44" s="291">
        <v>1</v>
      </c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291"/>
      <c r="AI44" s="291"/>
      <c r="AJ44" s="291">
        <v>0</v>
      </c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>
        <v>3</v>
      </c>
      <c r="BB44" s="12"/>
    </row>
    <row r="45" spans="1:54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10"/>
        <v/>
      </c>
      <c r="I45" s="14" t="str">
        <f t="shared" si="7"/>
        <v/>
      </c>
      <c r="J45" s="297"/>
      <c r="K45" s="297">
        <f t="shared" si="24"/>
        <v>0</v>
      </c>
      <c r="L45" s="11" t="s">
        <v>18</v>
      </c>
      <c r="M45" s="16">
        <f t="shared" si="9"/>
        <v>0</v>
      </c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2"/>
    </row>
    <row r="46" spans="1:54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10"/>
        <v/>
      </c>
      <c r="I46" s="14" t="str">
        <f t="shared" si="7"/>
        <v/>
      </c>
      <c r="J46" s="297"/>
      <c r="K46" s="297">
        <f t="shared" si="24"/>
        <v>0</v>
      </c>
      <c r="L46" s="11" t="s">
        <v>18</v>
      </c>
      <c r="M46" s="16">
        <f t="shared" si="9"/>
        <v>0</v>
      </c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291"/>
      <c r="AI46" s="291"/>
      <c r="AJ46" s="291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2"/>
    </row>
    <row r="47" spans="1:54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10"/>
        <v/>
      </c>
      <c r="I47" s="14" t="str">
        <f t="shared" si="7"/>
        <v/>
      </c>
      <c r="J47" s="297"/>
      <c r="K47" s="297">
        <f t="shared" si="24"/>
        <v>0</v>
      </c>
      <c r="L47" s="11" t="s">
        <v>18</v>
      </c>
      <c r="M47" s="16">
        <f t="shared" si="9"/>
        <v>0</v>
      </c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2"/>
    </row>
    <row r="48" spans="1:54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10"/>
        <v/>
      </c>
      <c r="I48" s="14" t="str">
        <f t="shared" si="7"/>
        <v/>
      </c>
      <c r="J48" s="297"/>
      <c r="K48" s="297">
        <f t="shared" si="24"/>
        <v>0</v>
      </c>
      <c r="L48" s="11" t="s">
        <v>18</v>
      </c>
      <c r="M48" s="16">
        <f t="shared" si="9"/>
        <v>0</v>
      </c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2"/>
    </row>
    <row r="49" spans="1:53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10"/>
        <v/>
      </c>
      <c r="I49" s="14" t="str">
        <f t="shared" si="7"/>
        <v/>
      </c>
      <c r="J49" s="297"/>
      <c r="K49" s="297">
        <f t="shared" si="24"/>
        <v>0</v>
      </c>
      <c r="L49" s="11" t="s">
        <v>18</v>
      </c>
      <c r="M49" s="16">
        <f t="shared" si="9"/>
        <v>0</v>
      </c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291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2"/>
    </row>
    <row r="50" spans="1:53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10"/>
        <v/>
      </c>
      <c r="I50" s="14" t="str">
        <f t="shared" si="7"/>
        <v/>
      </c>
      <c r="J50" s="297"/>
      <c r="K50" s="297">
        <f t="shared" si="24"/>
        <v>0</v>
      </c>
      <c r="L50" s="11" t="s">
        <v>18</v>
      </c>
      <c r="M50" s="16">
        <f t="shared" si="9"/>
        <v>0</v>
      </c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1"/>
      <c r="AK50" s="291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1"/>
      <c r="AW50" s="291"/>
      <c r="AX50" s="291"/>
      <c r="AY50" s="291"/>
      <c r="AZ50" s="291"/>
      <c r="BA50" s="292"/>
    </row>
    <row r="51" spans="1:53">
      <c r="A51" s="11"/>
      <c r="B51" s="12" t="str">
        <f>IF(A51="","",IFERROR(VLOOKUP(A51,Story!C:D,2,FALSE),""))</f>
        <v/>
      </c>
      <c r="C51" s="13"/>
      <c r="D51" s="11"/>
      <c r="E51" s="12"/>
      <c r="F51" s="13"/>
      <c r="G51" s="11"/>
      <c r="H51" s="14" t="str">
        <f t="shared" si="10"/>
        <v/>
      </c>
      <c r="I51" s="14" t="str">
        <f t="shared" si="7"/>
        <v/>
      </c>
      <c r="J51" s="297"/>
      <c r="K51" s="297">
        <f t="shared" si="24"/>
        <v>0</v>
      </c>
      <c r="L51" s="11" t="s">
        <v>18</v>
      </c>
      <c r="M51" s="16">
        <f t="shared" si="9"/>
        <v>0</v>
      </c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291"/>
      <c r="AI51" s="291"/>
      <c r="AJ51" s="291"/>
      <c r="AK51" s="291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1"/>
      <c r="AW51" s="291"/>
      <c r="AX51" s="291"/>
      <c r="AY51" s="291"/>
      <c r="AZ51" s="291"/>
      <c r="BA51" s="292"/>
    </row>
    <row r="52" spans="1:53">
      <c r="A52" s="11"/>
      <c r="B52" s="12" t="str">
        <f>IF(A52="","",IFERROR(VLOOKUP(A52,Story!C:D,2,FALSE),""))</f>
        <v/>
      </c>
      <c r="C52" s="13"/>
      <c r="D52" s="11"/>
      <c r="E52" s="12"/>
      <c r="F52" s="13"/>
      <c r="G52" s="11"/>
      <c r="H52" s="14" t="str">
        <f t="shared" si="10"/>
        <v/>
      </c>
      <c r="I52" s="14" t="str">
        <f t="shared" si="7"/>
        <v/>
      </c>
      <c r="J52" s="297"/>
      <c r="K52" s="297">
        <f t="shared" si="24"/>
        <v>0</v>
      </c>
      <c r="L52" s="11" t="s">
        <v>18</v>
      </c>
      <c r="M52" s="16">
        <f t="shared" si="9"/>
        <v>0</v>
      </c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291"/>
      <c r="AI52" s="291"/>
      <c r="AJ52" s="291"/>
      <c r="AK52" s="291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1"/>
      <c r="AW52" s="291"/>
      <c r="AX52" s="291"/>
      <c r="AY52" s="291"/>
      <c r="AZ52" s="291"/>
      <c r="BA52" s="292"/>
    </row>
    <row r="53" spans="1:53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10"/>
        <v/>
      </c>
      <c r="I53" s="14" t="str">
        <f t="shared" si="7"/>
        <v/>
      </c>
      <c r="J53" s="297"/>
      <c r="K53" s="297">
        <f t="shared" si="24"/>
        <v>0</v>
      </c>
      <c r="L53" s="11" t="s">
        <v>18</v>
      </c>
      <c r="M53" s="16">
        <f t="shared" si="9"/>
        <v>0</v>
      </c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2"/>
    </row>
    <row r="54" spans="1:53">
      <c r="A54" s="11"/>
      <c r="B54" s="12" t="str">
        <f>IF(A54="","",IFERROR(VLOOKUP(A54,Story!C:D,2,FALSE),""))</f>
        <v/>
      </c>
      <c r="C54" s="13"/>
      <c r="D54" s="11"/>
      <c r="E54" s="12"/>
      <c r="F54" s="13"/>
      <c r="G54" s="11"/>
      <c r="H54" s="14" t="str">
        <f t="shared" si="10"/>
        <v/>
      </c>
      <c r="I54" s="14" t="str">
        <f t="shared" si="7"/>
        <v/>
      </c>
      <c r="J54" s="297"/>
      <c r="K54" s="297">
        <f t="shared" si="24"/>
        <v>0</v>
      </c>
      <c r="L54" s="11" t="s">
        <v>18</v>
      </c>
      <c r="M54" s="16">
        <f t="shared" si="9"/>
        <v>0</v>
      </c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291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2"/>
    </row>
    <row r="55" spans="1:53">
      <c r="A55" s="11"/>
      <c r="B55" s="12" t="str">
        <f>IF(A55="","",IFERROR(VLOOKUP(A55,Story!C:D,2,FALSE),""))</f>
        <v/>
      </c>
      <c r="C55" s="13"/>
      <c r="D55" s="11"/>
      <c r="E55" s="12"/>
      <c r="F55" s="13"/>
      <c r="G55" s="11"/>
      <c r="H55" s="14" t="str">
        <f t="shared" si="10"/>
        <v/>
      </c>
      <c r="I55" s="14" t="str">
        <f t="shared" si="7"/>
        <v/>
      </c>
      <c r="J55" s="297"/>
      <c r="K55" s="297">
        <f t="shared" si="24"/>
        <v>0</v>
      </c>
      <c r="L55" s="11" t="s">
        <v>18</v>
      </c>
      <c r="M55" s="16">
        <f t="shared" si="9"/>
        <v>0</v>
      </c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2"/>
    </row>
    <row r="56" spans="1:53">
      <c r="A56" s="11"/>
      <c r="B56" s="12" t="str">
        <f>IF(A56="","",IFERROR(VLOOKUP(A56,Story!C:D,2,FALSE),""))</f>
        <v/>
      </c>
      <c r="C56" s="13"/>
      <c r="D56" s="11"/>
      <c r="E56" s="12"/>
      <c r="F56" s="13"/>
      <c r="G56" s="11"/>
      <c r="H56" s="14" t="str">
        <f t="shared" si="10"/>
        <v/>
      </c>
      <c r="I56" s="14" t="str">
        <f t="shared" si="7"/>
        <v/>
      </c>
      <c r="J56" s="297"/>
      <c r="K56" s="297">
        <f t="shared" si="24"/>
        <v>0</v>
      </c>
      <c r="L56" s="11" t="s">
        <v>18</v>
      </c>
      <c r="M56" s="16">
        <f t="shared" si="9"/>
        <v>0</v>
      </c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291"/>
      <c r="AI56" s="291"/>
      <c r="AJ56" s="291"/>
      <c r="AK56" s="291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1"/>
      <c r="AW56" s="291"/>
      <c r="AX56" s="291"/>
      <c r="AY56" s="291"/>
      <c r="AZ56" s="291"/>
      <c r="BA56" s="292"/>
    </row>
    <row r="57" spans="1:53">
      <c r="A57" s="263" t="s">
        <v>112</v>
      </c>
      <c r="B57" s="264" t="s">
        <v>113</v>
      </c>
      <c r="C57" s="13"/>
      <c r="D57" s="263"/>
      <c r="E57" s="264"/>
      <c r="F57" s="13"/>
      <c r="G57" s="11"/>
      <c r="H57" s="14" t="str">
        <f t="shared" si="10"/>
        <v/>
      </c>
      <c r="I57" s="14" t="str">
        <f t="shared" si="7"/>
        <v/>
      </c>
      <c r="J57" s="297"/>
      <c r="K57" s="297">
        <f t="shared" si="24"/>
        <v>0</v>
      </c>
      <c r="L57" s="11" t="s">
        <v>18</v>
      </c>
      <c r="M57" s="16">
        <f t="shared" si="9"/>
        <v>0</v>
      </c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1"/>
      <c r="AK57" s="291"/>
      <c r="AL57" s="291"/>
      <c r="AM57" s="291"/>
      <c r="AN57" s="291"/>
      <c r="AO57" s="291"/>
      <c r="AP57" s="291"/>
      <c r="AQ57" s="291"/>
      <c r="AR57" s="291"/>
      <c r="AS57" s="291"/>
      <c r="AT57" s="291"/>
      <c r="AU57" s="291"/>
      <c r="AV57" s="291"/>
      <c r="AW57" s="291"/>
      <c r="AX57" s="291"/>
      <c r="AY57" s="291"/>
      <c r="AZ57" s="291"/>
      <c r="BA57" s="292"/>
    </row>
    <row r="58" spans="1:53">
      <c r="A58" s="263"/>
      <c r="B58" s="264" t="s">
        <v>262</v>
      </c>
      <c r="C58" s="265"/>
      <c r="D58" s="263" t="s">
        <v>301</v>
      </c>
      <c r="E58" s="56" t="s">
        <v>1415</v>
      </c>
      <c r="F58" s="13" t="s">
        <v>82</v>
      </c>
      <c r="G58" s="11"/>
      <c r="H58" s="14">
        <f t="shared" si="10"/>
        <v>43102</v>
      </c>
      <c r="I58" s="14">
        <f t="shared" si="7"/>
        <v>43102</v>
      </c>
      <c r="J58" s="297"/>
      <c r="K58" s="297">
        <f t="shared" si="24"/>
        <v>0</v>
      </c>
      <c r="L58" s="11" t="s">
        <v>18</v>
      </c>
      <c r="M58" s="16">
        <f t="shared" si="9"/>
        <v>0</v>
      </c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/>
      <c r="AF58" s="291"/>
      <c r="AG58" s="291"/>
      <c r="AH58" s="291"/>
      <c r="AI58" s="291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/>
      <c r="AZ58" s="291"/>
      <c r="BA58" s="292"/>
    </row>
    <row r="59" spans="1:53">
      <c r="A59" s="263" t="s">
        <v>114</v>
      </c>
      <c r="B59" s="264" t="s">
        <v>115</v>
      </c>
      <c r="C59" s="265"/>
      <c r="D59" s="263"/>
      <c r="E59" s="264"/>
      <c r="F59" s="13"/>
      <c r="G59" s="11"/>
      <c r="H59" s="14" t="str">
        <f t="shared" si="10"/>
        <v/>
      </c>
      <c r="I59" s="14" t="str">
        <f t="shared" si="7"/>
        <v/>
      </c>
      <c r="J59" s="297"/>
      <c r="K59" s="297">
        <f t="shared" si="24"/>
        <v>0</v>
      </c>
      <c r="L59" s="11" t="s">
        <v>18</v>
      </c>
      <c r="M59" s="16">
        <f t="shared" si="9"/>
        <v>0</v>
      </c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291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2"/>
    </row>
    <row r="60" spans="1:53">
      <c r="A60" s="263"/>
      <c r="B60" s="264" t="s">
        <v>262</v>
      </c>
      <c r="C60" s="265"/>
      <c r="D60" s="263" t="s">
        <v>301</v>
      </c>
      <c r="E60" s="56" t="s">
        <v>1416</v>
      </c>
      <c r="F60" s="13" t="s">
        <v>82</v>
      </c>
      <c r="G60" s="11"/>
      <c r="H60" s="14">
        <f t="shared" si="10"/>
        <v>43102</v>
      </c>
      <c r="I60" s="14">
        <f t="shared" si="7"/>
        <v>43102</v>
      </c>
      <c r="J60" s="297"/>
      <c r="K60" s="297">
        <f t="shared" si="24"/>
        <v>0</v>
      </c>
      <c r="L60" s="11" t="s">
        <v>18</v>
      </c>
      <c r="M60" s="16">
        <f t="shared" si="9"/>
        <v>0</v>
      </c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291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2"/>
    </row>
    <row r="61" spans="1:53">
      <c r="A61" s="263" t="s">
        <v>126</v>
      </c>
      <c r="B61" s="264" t="s">
        <v>127</v>
      </c>
      <c r="C61" s="265"/>
      <c r="D61" s="263" t="s">
        <v>127</v>
      </c>
      <c r="E61" s="264" t="s">
        <v>1298</v>
      </c>
      <c r="F61" s="13" t="s">
        <v>59</v>
      </c>
      <c r="G61" s="11"/>
      <c r="H61" s="14">
        <f t="shared" si="10"/>
        <v>43102</v>
      </c>
      <c r="I61" s="14">
        <f t="shared" si="7"/>
        <v>43102</v>
      </c>
      <c r="J61" s="297"/>
      <c r="K61" s="297">
        <f t="shared" si="24"/>
        <v>4</v>
      </c>
      <c r="L61" s="11" t="s">
        <v>18</v>
      </c>
      <c r="M61" s="16">
        <f t="shared" si="9"/>
        <v>0</v>
      </c>
      <c r="N61" s="291">
        <v>2</v>
      </c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>
        <v>2</v>
      </c>
      <c r="AB61" s="291"/>
      <c r="AC61" s="291"/>
      <c r="AD61" s="291"/>
      <c r="AE61" s="291"/>
      <c r="AF61" s="291"/>
      <c r="AG61" s="291"/>
      <c r="AH61" s="291"/>
      <c r="AI61" s="291"/>
      <c r="AJ61" s="291"/>
      <c r="AK61" s="291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2"/>
    </row>
    <row r="62" spans="1:53">
      <c r="A62" s="263" t="s">
        <v>622</v>
      </c>
      <c r="B62" s="264" t="s">
        <v>1120</v>
      </c>
      <c r="C62" s="265"/>
      <c r="D62" s="263"/>
      <c r="E62" s="264"/>
      <c r="F62" s="13"/>
      <c r="G62" s="11"/>
      <c r="H62" s="14" t="str">
        <f t="shared" si="10"/>
        <v/>
      </c>
      <c r="I62" s="14" t="str">
        <f t="shared" si="7"/>
        <v/>
      </c>
      <c r="J62" s="297"/>
      <c r="K62" s="297">
        <f t="shared" si="24"/>
        <v>0</v>
      </c>
      <c r="L62" s="11" t="s">
        <v>18</v>
      </c>
      <c r="M62" s="16">
        <f t="shared" si="9"/>
        <v>0</v>
      </c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  <c r="AG62" s="291"/>
      <c r="AH62" s="291"/>
      <c r="AI62" s="291"/>
      <c r="AJ62" s="291"/>
      <c r="AK62" s="291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1"/>
      <c r="AW62" s="291"/>
      <c r="AX62" s="291"/>
      <c r="AY62" s="291"/>
      <c r="AZ62" s="291"/>
      <c r="BA62" s="292"/>
    </row>
    <row r="63" spans="1:53">
      <c r="A63" s="263"/>
      <c r="B63" s="264" t="s">
        <v>262</v>
      </c>
      <c r="C63" s="265"/>
      <c r="D63" s="263" t="s">
        <v>301</v>
      </c>
      <c r="E63" s="264" t="s">
        <v>1299</v>
      </c>
      <c r="F63" s="13" t="s">
        <v>59</v>
      </c>
      <c r="G63" s="11"/>
      <c r="H63" s="14">
        <f t="shared" si="10"/>
        <v>43102</v>
      </c>
      <c r="I63" s="14">
        <f t="shared" si="7"/>
        <v>43102</v>
      </c>
      <c r="J63" s="297"/>
      <c r="K63" s="297">
        <f t="shared" si="24"/>
        <v>5</v>
      </c>
      <c r="L63" s="11" t="s">
        <v>18</v>
      </c>
      <c r="M63" s="16">
        <f t="shared" si="9"/>
        <v>0</v>
      </c>
      <c r="N63" s="291"/>
      <c r="O63" s="291">
        <v>1</v>
      </c>
      <c r="P63" s="291"/>
      <c r="Q63" s="291"/>
      <c r="R63" s="291"/>
      <c r="S63" s="291"/>
      <c r="T63" s="291">
        <v>2</v>
      </c>
      <c r="U63" s="291"/>
      <c r="V63" s="291"/>
      <c r="W63" s="291"/>
      <c r="X63" s="291"/>
      <c r="Y63" s="291"/>
      <c r="Z63" s="291"/>
      <c r="AA63" s="291">
        <v>2</v>
      </c>
      <c r="AB63" s="291"/>
      <c r="AC63" s="291"/>
      <c r="AD63" s="291"/>
      <c r="AE63" s="291"/>
      <c r="AF63" s="291"/>
      <c r="AG63" s="291"/>
      <c r="AH63" s="291"/>
      <c r="AI63" s="291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291"/>
      <c r="AZ63" s="291"/>
      <c r="BA63" s="292"/>
    </row>
    <row r="64" spans="1:53">
      <c r="A64" s="263"/>
      <c r="B64" s="264" t="s">
        <v>262</v>
      </c>
      <c r="C64" s="265"/>
      <c r="D64" s="263" t="s">
        <v>301</v>
      </c>
      <c r="E64" s="264" t="s">
        <v>1299</v>
      </c>
      <c r="F64" s="13" t="s">
        <v>206</v>
      </c>
      <c r="G64" s="11"/>
      <c r="H64" s="14">
        <f t="shared" si="10"/>
        <v>43102</v>
      </c>
      <c r="I64" s="14">
        <f t="shared" si="7"/>
        <v>43102</v>
      </c>
      <c r="J64" s="297"/>
      <c r="K64" s="297">
        <f t="shared" si="24"/>
        <v>2</v>
      </c>
      <c r="L64" s="11" t="s">
        <v>18</v>
      </c>
      <c r="M64" s="16">
        <f>IF(L64="未开始",0,IF(L64="已完成",1, 0.1))</f>
        <v>0</v>
      </c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>
        <v>2</v>
      </c>
      <c r="AB64" s="291"/>
      <c r="AC64" s="291"/>
      <c r="AD64" s="291"/>
      <c r="AE64" s="291"/>
      <c r="AF64" s="291"/>
      <c r="AG64" s="291"/>
      <c r="AH64" s="291"/>
      <c r="AI64" s="291"/>
      <c r="AJ64" s="291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2"/>
    </row>
    <row r="65" spans="1:53">
      <c r="A65" s="263"/>
      <c r="B65" s="264" t="s">
        <v>262</v>
      </c>
      <c r="C65" s="265"/>
      <c r="D65" s="263" t="s">
        <v>269</v>
      </c>
      <c r="E65" s="264" t="s">
        <v>270</v>
      </c>
      <c r="F65" s="13" t="s">
        <v>59</v>
      </c>
      <c r="G65" s="11"/>
      <c r="H65" s="14">
        <f t="shared" si="10"/>
        <v>43102</v>
      </c>
      <c r="I65" s="14">
        <f t="shared" si="7"/>
        <v>43102</v>
      </c>
      <c r="J65" s="297"/>
      <c r="K65" s="297">
        <f t="shared" si="24"/>
        <v>0</v>
      </c>
      <c r="L65" s="11" t="s">
        <v>18</v>
      </c>
      <c r="M65" s="16">
        <f t="shared" ref="M65:M75" si="29">IF(L65="未开始",0,IF(L65="已完成",1, 0.1))</f>
        <v>0</v>
      </c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  <c r="AD65" s="291"/>
      <c r="AE65" s="291"/>
      <c r="AF65" s="291"/>
      <c r="AG65" s="291"/>
      <c r="AH65" s="291"/>
      <c r="AI65" s="291"/>
      <c r="AJ65" s="291"/>
      <c r="AK65" s="291"/>
      <c r="AL65" s="291"/>
      <c r="AM65" s="291"/>
      <c r="AN65" s="291"/>
      <c r="AO65" s="291"/>
      <c r="AP65" s="291"/>
      <c r="AQ65" s="291"/>
      <c r="AR65" s="291"/>
      <c r="AS65" s="291"/>
      <c r="AT65" s="291"/>
      <c r="AU65" s="291"/>
      <c r="AV65" s="291"/>
      <c r="AW65" s="291"/>
      <c r="AX65" s="291"/>
      <c r="AY65" s="291"/>
      <c r="AZ65" s="291"/>
      <c r="BA65" s="292"/>
    </row>
    <row r="66" spans="1:53">
      <c r="A66" s="263"/>
      <c r="B66" s="264" t="s">
        <v>262</v>
      </c>
      <c r="C66" s="265"/>
      <c r="D66" s="263" t="s">
        <v>269</v>
      </c>
      <c r="E66" s="264" t="s">
        <v>270</v>
      </c>
      <c r="F66" s="13" t="s">
        <v>77</v>
      </c>
      <c r="G66" s="11"/>
      <c r="H66" s="14">
        <f t="shared" si="10"/>
        <v>43102</v>
      </c>
      <c r="I66" s="14">
        <f t="shared" si="7"/>
        <v>43102</v>
      </c>
      <c r="J66" s="297"/>
      <c r="K66" s="297">
        <f t="shared" si="24"/>
        <v>2</v>
      </c>
      <c r="L66" s="11" t="s">
        <v>18</v>
      </c>
      <c r="M66" s="16">
        <f t="shared" si="29"/>
        <v>0</v>
      </c>
      <c r="N66" s="291">
        <v>1</v>
      </c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1">
        <v>1</v>
      </c>
      <c r="AW66" s="291"/>
      <c r="AX66" s="291"/>
      <c r="AY66" s="291"/>
      <c r="AZ66" s="291"/>
      <c r="BA66" s="292"/>
    </row>
    <row r="67" spans="1:53">
      <c r="A67" s="11"/>
      <c r="B67" s="12" t="str">
        <f>IF(A67="","",IFERROR(VLOOKUP(A67,Story!C:D,2,FALSE),""))</f>
        <v/>
      </c>
      <c r="C67" s="265"/>
      <c r="D67" s="11" t="s">
        <v>1173</v>
      </c>
      <c r="E67" s="56" t="s">
        <v>1417</v>
      </c>
      <c r="F67" s="13" t="s">
        <v>59</v>
      </c>
      <c r="G67" s="11"/>
      <c r="H67" s="14">
        <f t="shared" si="10"/>
        <v>43102</v>
      </c>
      <c r="I67" s="14">
        <f t="shared" si="7"/>
        <v>43102</v>
      </c>
      <c r="J67" s="297"/>
      <c r="K67" s="297">
        <f t="shared" si="24"/>
        <v>2</v>
      </c>
      <c r="L67" s="11" t="s">
        <v>18</v>
      </c>
      <c r="M67" s="16">
        <f t="shared" si="29"/>
        <v>0</v>
      </c>
      <c r="N67" s="291">
        <v>2</v>
      </c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  <c r="AD67" s="291"/>
      <c r="AE67" s="291"/>
      <c r="AF67" s="291"/>
      <c r="AG67" s="291"/>
      <c r="AH67" s="291"/>
      <c r="AI67" s="291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291"/>
      <c r="AX67" s="291"/>
      <c r="AY67" s="291"/>
      <c r="AZ67" s="291"/>
      <c r="BA67" s="292"/>
    </row>
    <row r="68" spans="1:53">
      <c r="A68" s="11"/>
      <c r="B68" s="12"/>
      <c r="C68" s="13"/>
      <c r="D68" s="24" t="s">
        <v>265</v>
      </c>
      <c r="E68" s="56" t="s">
        <v>1432</v>
      </c>
      <c r="F68" s="59" t="s">
        <v>233</v>
      </c>
      <c r="G68" s="11"/>
      <c r="H68" s="14">
        <f t="shared" si="10"/>
        <v>43102</v>
      </c>
      <c r="I68" s="14">
        <f t="shared" si="7"/>
        <v>43102</v>
      </c>
      <c r="J68" s="297"/>
      <c r="K68" s="297">
        <f t="shared" ref="K68" si="30">SUM(N68:AZ68)</f>
        <v>8</v>
      </c>
      <c r="L68" s="11" t="s">
        <v>16</v>
      </c>
      <c r="M68" s="16">
        <f t="shared" ref="M68" si="31">IF(L68="未开始",0,IF(L68="已完成",1, 0.1))</f>
        <v>0.1</v>
      </c>
      <c r="N68" s="291"/>
      <c r="O68" s="291"/>
      <c r="P68" s="291"/>
      <c r="Q68" s="291">
        <v>5</v>
      </c>
      <c r="R68" s="291"/>
      <c r="S68" s="291"/>
      <c r="T68" s="291"/>
      <c r="U68" s="291">
        <v>3</v>
      </c>
      <c r="V68" s="291"/>
      <c r="W68" s="291"/>
      <c r="X68" s="291"/>
      <c r="Y68" s="291"/>
      <c r="Z68" s="291"/>
      <c r="AA68" s="291"/>
      <c r="AB68" s="291"/>
      <c r="AC68" s="291"/>
      <c r="AD68" s="291"/>
      <c r="AE68" s="291"/>
      <c r="AF68" s="291"/>
      <c r="AG68" s="291"/>
      <c r="AH68" s="291"/>
      <c r="AI68" s="291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291"/>
      <c r="BA68" s="292"/>
    </row>
    <row r="69" spans="1:53">
      <c r="A69" s="11"/>
      <c r="B69" s="12" t="str">
        <f>IF(A69="","",IFERROR(VLOOKUP(A69,Story!C:D,2,FALSE),""))</f>
        <v/>
      </c>
      <c r="C69" s="13"/>
      <c r="D69" s="11" t="s">
        <v>216</v>
      </c>
      <c r="E69" s="56" t="s">
        <v>1436</v>
      </c>
      <c r="F69" s="59" t="s">
        <v>1437</v>
      </c>
      <c r="G69" s="11"/>
      <c r="H69" s="14">
        <f t="shared" si="10"/>
        <v>43102</v>
      </c>
      <c r="I69" s="14">
        <f t="shared" si="7"/>
        <v>43102</v>
      </c>
      <c r="J69" s="297"/>
      <c r="K69" s="297">
        <f t="shared" si="24"/>
        <v>27</v>
      </c>
      <c r="L69" s="11" t="s">
        <v>18</v>
      </c>
      <c r="M69" s="16">
        <f t="shared" si="29"/>
        <v>0</v>
      </c>
      <c r="N69" s="291"/>
      <c r="O69" s="291"/>
      <c r="P69" s="291"/>
      <c r="Q69" s="291"/>
      <c r="R69" s="291"/>
      <c r="S69" s="291"/>
      <c r="T69" s="291">
        <v>3</v>
      </c>
      <c r="U69" s="291">
        <v>8</v>
      </c>
      <c r="V69" s="291">
        <v>8</v>
      </c>
      <c r="W69" s="291">
        <v>8</v>
      </c>
      <c r="X69" s="291"/>
      <c r="Y69" s="291"/>
      <c r="Z69" s="291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2"/>
    </row>
    <row r="70" spans="1:53">
      <c r="A70" s="11"/>
      <c r="B70" s="12" t="str">
        <f>IF(A70="","",IFERROR(VLOOKUP(A70,Story!C:D,2,FALSE),""))</f>
        <v/>
      </c>
      <c r="C70" s="13"/>
      <c r="D70" s="11" t="s">
        <v>1114</v>
      </c>
      <c r="E70" s="56" t="s">
        <v>1438</v>
      </c>
      <c r="F70" s="59" t="s">
        <v>1437</v>
      </c>
      <c r="G70" s="11"/>
      <c r="H70" s="14">
        <f t="shared" si="10"/>
        <v>43102</v>
      </c>
      <c r="I70" s="14">
        <f t="shared" si="7"/>
        <v>43102</v>
      </c>
      <c r="J70" s="297"/>
      <c r="K70" s="297">
        <f t="shared" si="24"/>
        <v>3</v>
      </c>
      <c r="L70" s="11" t="s">
        <v>18</v>
      </c>
      <c r="M70" s="16">
        <f t="shared" si="29"/>
        <v>0</v>
      </c>
      <c r="N70" s="291"/>
      <c r="O70" s="291"/>
      <c r="P70" s="291"/>
      <c r="Q70" s="291"/>
      <c r="R70" s="291"/>
      <c r="S70" s="291"/>
      <c r="T70" s="291">
        <v>3</v>
      </c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2"/>
    </row>
    <row r="71" spans="1:53">
      <c r="A71" s="11"/>
      <c r="B71" s="12" t="str">
        <f>IF(A71="","",IFERROR(VLOOKUP(A71,Story!C:D,2,FALSE),""))</f>
        <v/>
      </c>
      <c r="C71" s="13"/>
      <c r="D71" s="11" t="s">
        <v>265</v>
      </c>
      <c r="E71" s="56" t="s">
        <v>1412</v>
      </c>
      <c r="F71" s="13"/>
      <c r="G71" s="11"/>
      <c r="H71" s="14">
        <f t="shared" si="10"/>
        <v>43102</v>
      </c>
      <c r="I71" s="14">
        <f t="shared" si="7"/>
        <v>43102</v>
      </c>
      <c r="J71" s="297"/>
      <c r="K71" s="297">
        <f t="shared" si="24"/>
        <v>0</v>
      </c>
      <c r="L71" s="11" t="s">
        <v>18</v>
      </c>
      <c r="M71" s="16">
        <f t="shared" si="29"/>
        <v>0</v>
      </c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291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2"/>
    </row>
    <row r="72" spans="1:53">
      <c r="A72" s="11"/>
      <c r="B72" s="12"/>
      <c r="C72" s="13"/>
      <c r="D72" s="11" t="s">
        <v>1114</v>
      </c>
      <c r="E72" s="56" t="s">
        <v>1467</v>
      </c>
      <c r="F72" s="13" t="s">
        <v>82</v>
      </c>
      <c r="G72" s="11"/>
      <c r="H72" s="14">
        <f t="shared" si="10"/>
        <v>43102</v>
      </c>
      <c r="I72" s="14">
        <f t="shared" si="7"/>
        <v>43102</v>
      </c>
      <c r="J72" s="297"/>
      <c r="K72" s="297">
        <f t="shared" si="24"/>
        <v>1</v>
      </c>
      <c r="L72" s="11" t="s">
        <v>9</v>
      </c>
      <c r="M72" s="16">
        <f t="shared" si="29"/>
        <v>1</v>
      </c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  <c r="AE72" s="291">
        <v>1</v>
      </c>
      <c r="AF72" s="291"/>
      <c r="AG72" s="291"/>
      <c r="AH72" s="291"/>
      <c r="AI72" s="291"/>
      <c r="AJ72" s="291"/>
      <c r="AK72" s="291"/>
      <c r="AL72" s="291"/>
      <c r="AM72" s="291"/>
      <c r="AN72" s="291"/>
      <c r="AO72" s="291"/>
      <c r="AP72" s="291"/>
      <c r="AQ72" s="291"/>
      <c r="AR72" s="291"/>
      <c r="AS72" s="291"/>
      <c r="AT72" s="291"/>
      <c r="AU72" s="291"/>
      <c r="AV72" s="291"/>
      <c r="AW72" s="291"/>
      <c r="AX72" s="291"/>
      <c r="AY72" s="291"/>
      <c r="AZ72" s="291"/>
      <c r="BA72" s="292"/>
    </row>
    <row r="73" spans="1:53">
      <c r="A73" s="11"/>
      <c r="B73" s="12"/>
      <c r="C73" s="13"/>
      <c r="D73" s="11" t="s">
        <v>301</v>
      </c>
      <c r="E73" s="56" t="s">
        <v>1469</v>
      </c>
      <c r="F73" s="13" t="s">
        <v>82</v>
      </c>
      <c r="G73" s="11"/>
      <c r="H73" s="14">
        <f t="shared" si="10"/>
        <v>43102</v>
      </c>
      <c r="I73" s="14">
        <f t="shared" si="7"/>
        <v>43102</v>
      </c>
      <c r="J73" s="297"/>
      <c r="K73" s="297">
        <f t="shared" si="24"/>
        <v>1</v>
      </c>
      <c r="L73" s="11" t="s">
        <v>9</v>
      </c>
      <c r="M73" s="16">
        <f t="shared" ref="M73" si="32">IF(L73="未开始",0,IF(L73="已完成",1, 0.1))</f>
        <v>1</v>
      </c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  <c r="AE73" s="291"/>
      <c r="AF73" s="291"/>
      <c r="AG73" s="291"/>
      <c r="AH73" s="291"/>
      <c r="AI73" s="291">
        <v>1</v>
      </c>
      <c r="AJ73" s="291"/>
      <c r="AK73" s="291"/>
      <c r="AL73" s="291"/>
      <c r="AM73" s="291"/>
      <c r="AN73" s="291"/>
      <c r="AO73" s="291"/>
      <c r="AP73" s="291"/>
      <c r="AQ73" s="291"/>
      <c r="AR73" s="291"/>
      <c r="AS73" s="291"/>
      <c r="AT73" s="291"/>
      <c r="AU73" s="291"/>
      <c r="AV73" s="291"/>
      <c r="AW73" s="291"/>
      <c r="AX73" s="291"/>
      <c r="AY73" s="291"/>
      <c r="AZ73" s="291"/>
      <c r="BA73" s="292"/>
    </row>
    <row r="74" spans="1:53">
      <c r="A74" s="11"/>
      <c r="B74" s="12"/>
      <c r="C74" s="13"/>
      <c r="D74" s="11" t="s">
        <v>301</v>
      </c>
      <c r="E74" s="56" t="s">
        <v>1468</v>
      </c>
      <c r="F74" s="13" t="s">
        <v>82</v>
      </c>
      <c r="G74" s="11"/>
      <c r="H74" s="14">
        <f t="shared" si="10"/>
        <v>43102</v>
      </c>
      <c r="I74" s="14">
        <f t="shared" si="7"/>
        <v>43102</v>
      </c>
      <c r="J74" s="297"/>
      <c r="K74" s="297">
        <f t="shared" si="24"/>
        <v>1</v>
      </c>
      <c r="L74" s="11" t="s">
        <v>9</v>
      </c>
      <c r="M74" s="16">
        <f t="shared" si="29"/>
        <v>1</v>
      </c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>
        <v>1</v>
      </c>
      <c r="Y74" s="291"/>
      <c r="Z74" s="291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291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2"/>
    </row>
    <row r="75" spans="1:53">
      <c r="A75" s="11"/>
      <c r="B75" s="12" t="str">
        <f>IF(A75="","",IFERROR(VLOOKUP(A75,Story!C:D,2,FALSE),""))</f>
        <v/>
      </c>
      <c r="C75" s="13"/>
      <c r="D75" s="24" t="s">
        <v>1451</v>
      </c>
      <c r="E75" s="56" t="s">
        <v>1459</v>
      </c>
      <c r="F75" s="13" t="s">
        <v>59</v>
      </c>
      <c r="G75" s="11"/>
      <c r="H75" s="14">
        <f t="shared" si="10"/>
        <v>43102</v>
      </c>
      <c r="I75" s="14">
        <f t="shared" ref="I75" si="33">IF(E75="","",IF(H75+J75/8&gt;$I$1,$I$1,H75+J75/8))</f>
        <v>43102</v>
      </c>
      <c r="J75" s="297"/>
      <c r="K75" s="297">
        <f t="shared" si="24"/>
        <v>4</v>
      </c>
      <c r="L75" s="11" t="s">
        <v>18</v>
      </c>
      <c r="M75" s="16">
        <f t="shared" si="29"/>
        <v>0</v>
      </c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>
        <v>4</v>
      </c>
      <c r="AB75" s="291"/>
      <c r="AC75" s="291"/>
      <c r="AD75" s="291"/>
      <c r="AE75" s="291"/>
      <c r="AF75" s="291"/>
      <c r="AG75" s="291"/>
      <c r="AH75" s="291"/>
      <c r="AI75" s="291"/>
      <c r="AJ75" s="291"/>
      <c r="AK75" s="291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2"/>
    </row>
    <row r="76" spans="1:53" s="4" customFormat="1">
      <c r="A76" s="540" t="s">
        <v>238</v>
      </c>
      <c r="B76" s="541"/>
      <c r="C76" s="541"/>
      <c r="D76" s="541"/>
      <c r="E76" s="541"/>
      <c r="F76" s="541"/>
      <c r="G76" s="541"/>
      <c r="H76" s="541"/>
      <c r="I76" s="542"/>
      <c r="J76" s="298">
        <f>SUM(J4:J75)</f>
        <v>0</v>
      </c>
      <c r="K76" s="298">
        <f>SUM(K4:K75)</f>
        <v>324</v>
      </c>
      <c r="L76" s="574"/>
      <c r="M76" s="575"/>
      <c r="N76" s="290" t="str">
        <f>MID("一二三四五六日",WEEKDAY($H$1,2),1)</f>
        <v>二</v>
      </c>
      <c r="O76" s="290" t="str">
        <f>MID("一二三四五六日",WEEKDAY($H$1+(COLUMN(O75)-COLUMN($N$2)),2),1)</f>
        <v>三</v>
      </c>
      <c r="P76" s="290" t="str">
        <f t="shared" ref="P76:AE76" si="34">MID("一二三四五六日",WEEKDAY($H$1+(COLUMN(P75)-COLUMN($N$2)),2),1)</f>
        <v>四</v>
      </c>
      <c r="Q76" s="290" t="str">
        <f t="shared" si="34"/>
        <v>五</v>
      </c>
      <c r="R76" s="290" t="str">
        <f t="shared" si="34"/>
        <v>六</v>
      </c>
      <c r="S76" s="290" t="str">
        <f t="shared" si="34"/>
        <v>日</v>
      </c>
      <c r="T76" s="290" t="str">
        <f t="shared" si="34"/>
        <v>一</v>
      </c>
      <c r="U76" s="290" t="str">
        <f t="shared" si="34"/>
        <v>二</v>
      </c>
      <c r="V76" s="290" t="str">
        <f t="shared" si="34"/>
        <v>三</v>
      </c>
      <c r="W76" s="290" t="str">
        <f t="shared" si="34"/>
        <v>四</v>
      </c>
      <c r="X76" s="290" t="str">
        <f t="shared" si="34"/>
        <v>五</v>
      </c>
      <c r="Y76" s="290" t="str">
        <f t="shared" si="34"/>
        <v>六</v>
      </c>
      <c r="Z76" s="290" t="str">
        <f t="shared" si="34"/>
        <v>日</v>
      </c>
      <c r="AA76" s="290" t="str">
        <f t="shared" si="34"/>
        <v>一</v>
      </c>
      <c r="AB76" s="290" t="str">
        <f t="shared" si="34"/>
        <v>二</v>
      </c>
      <c r="AC76" s="290" t="str">
        <f t="shared" si="34"/>
        <v>三</v>
      </c>
      <c r="AD76" s="290" t="str">
        <f t="shared" si="34"/>
        <v>四</v>
      </c>
      <c r="AE76" s="290" t="str">
        <f t="shared" si="34"/>
        <v>五</v>
      </c>
      <c r="AF76" s="290" t="str">
        <f t="shared" ref="AF76:AZ76" si="35">MID("一二三四五六日",WEEKDAY($H$1+(COLUMN(AF75)-COLUMN($N$2)),2),1)</f>
        <v>六</v>
      </c>
      <c r="AG76" s="290" t="str">
        <f t="shared" si="35"/>
        <v>日</v>
      </c>
      <c r="AH76" s="290" t="str">
        <f t="shared" si="35"/>
        <v>一</v>
      </c>
      <c r="AI76" s="290" t="str">
        <f t="shared" si="35"/>
        <v>二</v>
      </c>
      <c r="AJ76" s="290" t="str">
        <f t="shared" si="35"/>
        <v>三</v>
      </c>
      <c r="AK76" s="290" t="str">
        <f t="shared" si="35"/>
        <v>四</v>
      </c>
      <c r="AL76" s="290" t="str">
        <f t="shared" ref="AL76:AY76" si="36">MID("一二三四五六日",WEEKDAY($H$1+(COLUMN(AL75)-COLUMN($N$2)),2),1)</f>
        <v>五</v>
      </c>
      <c r="AM76" s="290" t="str">
        <f t="shared" si="36"/>
        <v>六</v>
      </c>
      <c r="AN76" s="290" t="str">
        <f t="shared" si="36"/>
        <v>日</v>
      </c>
      <c r="AO76" s="290" t="str">
        <f t="shared" si="36"/>
        <v>一</v>
      </c>
      <c r="AP76" s="290" t="str">
        <f t="shared" si="36"/>
        <v>二</v>
      </c>
      <c r="AQ76" s="290" t="str">
        <f t="shared" si="36"/>
        <v>三</v>
      </c>
      <c r="AR76" s="290" t="str">
        <f t="shared" ref="AR76:AS76" si="37">MID("一二三四五六日",WEEKDAY($H$1+(COLUMN(AR75)-COLUMN($N$2)),2),1)</f>
        <v>四</v>
      </c>
      <c r="AS76" s="290" t="str">
        <f t="shared" si="37"/>
        <v>五</v>
      </c>
      <c r="AT76" s="290" t="str">
        <f t="shared" si="36"/>
        <v>六</v>
      </c>
      <c r="AU76" s="290" t="str">
        <f t="shared" ref="AU76:AV76" si="38">MID("一二三四五六日",WEEKDAY($H$1+(COLUMN(AU75)-COLUMN($N$2)),2),1)</f>
        <v>日</v>
      </c>
      <c r="AV76" s="290" t="str">
        <f t="shared" si="38"/>
        <v>一</v>
      </c>
      <c r="AW76" s="290" t="str">
        <f t="shared" ref="AW76:AX76" si="39">MID("一二三四五六日",WEEKDAY($H$1+(COLUMN(AW75)-COLUMN($N$2)),2),1)</f>
        <v>二</v>
      </c>
      <c r="AX76" s="290" t="str">
        <f t="shared" si="39"/>
        <v>三</v>
      </c>
      <c r="AY76" s="290" t="str">
        <f t="shared" si="36"/>
        <v>四</v>
      </c>
      <c r="AZ76" s="290" t="str">
        <f t="shared" si="35"/>
        <v>五</v>
      </c>
      <c r="BA76" s="293"/>
    </row>
    <row r="77" spans="1:53">
      <c r="J77" s="299">
        <f t="shared" ref="J77:K82" si="40">SUMPRODUCT(($F$4:$F$75=K77)*(J$4:J$75))+J$83</f>
        <v>0</v>
      </c>
      <c r="K77" s="299">
        <f t="shared" si="40"/>
        <v>48</v>
      </c>
      <c r="L77" s="557" t="s">
        <v>59</v>
      </c>
      <c r="M77" s="557"/>
      <c r="N77" s="291">
        <f t="shared" ref="N77:W82" si="41">SUMPRODUCT(($F$4:$F$75=$L77)*(N$4:N$75))+N$83</f>
        <v>4</v>
      </c>
      <c r="O77" s="291">
        <f t="shared" si="41"/>
        <v>1</v>
      </c>
      <c r="P77" s="291">
        <f t="shared" si="41"/>
        <v>0</v>
      </c>
      <c r="Q77" s="291">
        <f t="shared" si="41"/>
        <v>0</v>
      </c>
      <c r="R77" s="291">
        <f t="shared" si="41"/>
        <v>0</v>
      </c>
      <c r="S77" s="291">
        <f t="shared" si="41"/>
        <v>0</v>
      </c>
      <c r="T77" s="291">
        <f t="shared" si="41"/>
        <v>8</v>
      </c>
      <c r="U77" s="291">
        <f t="shared" si="41"/>
        <v>8</v>
      </c>
      <c r="V77" s="291">
        <f t="shared" si="41"/>
        <v>8</v>
      </c>
      <c r="W77" s="291">
        <f t="shared" si="41"/>
        <v>8</v>
      </c>
      <c r="X77" s="291">
        <f t="shared" ref="X77:AZ82" si="42">SUMPRODUCT(($F$4:$F$75=$L77)*(X$4:X$75))+X$83</f>
        <v>1</v>
      </c>
      <c r="Y77" s="291">
        <f t="shared" si="42"/>
        <v>0</v>
      </c>
      <c r="Z77" s="291">
        <f t="shared" si="42"/>
        <v>0</v>
      </c>
      <c r="AA77" s="291">
        <f t="shared" si="42"/>
        <v>8</v>
      </c>
      <c r="AB77" s="291">
        <f t="shared" si="42"/>
        <v>0</v>
      </c>
      <c r="AC77" s="291">
        <f t="shared" si="42"/>
        <v>0</v>
      </c>
      <c r="AD77" s="291">
        <f t="shared" si="42"/>
        <v>0</v>
      </c>
      <c r="AE77" s="291">
        <f t="shared" si="42"/>
        <v>1</v>
      </c>
      <c r="AF77" s="291">
        <f t="shared" si="42"/>
        <v>0</v>
      </c>
      <c r="AG77" s="291">
        <f t="shared" si="42"/>
        <v>0</v>
      </c>
      <c r="AH77" s="291">
        <f t="shared" si="42"/>
        <v>0</v>
      </c>
      <c r="AI77" s="291">
        <f t="shared" si="42"/>
        <v>1</v>
      </c>
      <c r="AJ77" s="291">
        <f t="shared" si="42"/>
        <v>0</v>
      </c>
      <c r="AK77" s="291">
        <f t="shared" si="42"/>
        <v>0</v>
      </c>
      <c r="AL77" s="291">
        <f t="shared" si="42"/>
        <v>0</v>
      </c>
      <c r="AM77" s="291">
        <f t="shared" si="42"/>
        <v>0</v>
      </c>
      <c r="AN77" s="291">
        <f t="shared" si="42"/>
        <v>0</v>
      </c>
      <c r="AO77" s="291">
        <f t="shared" si="42"/>
        <v>0</v>
      </c>
      <c r="AP77" s="291">
        <f t="shared" si="42"/>
        <v>0</v>
      </c>
      <c r="AQ77" s="291">
        <f t="shared" si="42"/>
        <v>0</v>
      </c>
      <c r="AR77" s="291">
        <f t="shared" si="42"/>
        <v>0</v>
      </c>
      <c r="AS77" s="291">
        <f t="shared" si="42"/>
        <v>0</v>
      </c>
      <c r="AT77" s="291">
        <f t="shared" si="42"/>
        <v>0</v>
      </c>
      <c r="AU77" s="291">
        <f t="shared" si="42"/>
        <v>0</v>
      </c>
      <c r="AV77" s="291">
        <f t="shared" si="42"/>
        <v>0</v>
      </c>
      <c r="AW77" s="291">
        <f t="shared" si="42"/>
        <v>0</v>
      </c>
      <c r="AX77" s="291">
        <f t="shared" si="42"/>
        <v>0</v>
      </c>
      <c r="AY77" s="291">
        <f t="shared" si="42"/>
        <v>0</v>
      </c>
      <c r="AZ77" s="291">
        <f t="shared" si="42"/>
        <v>0</v>
      </c>
    </row>
    <row r="78" spans="1:53">
      <c r="J78" s="299">
        <f t="shared" si="40"/>
        <v>0</v>
      </c>
      <c r="K78" s="299">
        <f t="shared" si="40"/>
        <v>5</v>
      </c>
      <c r="L78" s="557" t="s">
        <v>1462</v>
      </c>
      <c r="M78" s="557"/>
      <c r="N78" s="291">
        <f t="shared" si="41"/>
        <v>0</v>
      </c>
      <c r="O78" s="291">
        <f t="shared" si="41"/>
        <v>0</v>
      </c>
      <c r="P78" s="291">
        <f t="shared" si="41"/>
        <v>0</v>
      </c>
      <c r="Q78" s="291">
        <f t="shared" si="41"/>
        <v>0</v>
      </c>
      <c r="R78" s="291">
        <f t="shared" si="41"/>
        <v>0</v>
      </c>
      <c r="S78" s="291">
        <f t="shared" si="41"/>
        <v>0</v>
      </c>
      <c r="T78" s="291">
        <f t="shared" si="41"/>
        <v>0</v>
      </c>
      <c r="U78" s="291">
        <f t="shared" si="41"/>
        <v>0</v>
      </c>
      <c r="V78" s="291">
        <f t="shared" si="41"/>
        <v>0</v>
      </c>
      <c r="W78" s="291">
        <f t="shared" si="41"/>
        <v>0</v>
      </c>
      <c r="X78" s="291">
        <f t="shared" si="42"/>
        <v>1</v>
      </c>
      <c r="Y78" s="291">
        <f t="shared" si="42"/>
        <v>0</v>
      </c>
      <c r="Z78" s="291">
        <f t="shared" si="42"/>
        <v>0</v>
      </c>
      <c r="AA78" s="291">
        <f t="shared" si="42"/>
        <v>2</v>
      </c>
      <c r="AB78" s="291">
        <f t="shared" si="42"/>
        <v>0</v>
      </c>
      <c r="AC78" s="291">
        <f t="shared" si="42"/>
        <v>0</v>
      </c>
      <c r="AD78" s="291">
        <f t="shared" si="42"/>
        <v>0</v>
      </c>
      <c r="AE78" s="291">
        <f t="shared" si="42"/>
        <v>1</v>
      </c>
      <c r="AF78" s="291">
        <f t="shared" si="42"/>
        <v>0</v>
      </c>
      <c r="AG78" s="291">
        <f t="shared" si="42"/>
        <v>0</v>
      </c>
      <c r="AH78" s="291">
        <f t="shared" si="42"/>
        <v>0</v>
      </c>
      <c r="AI78" s="291">
        <f t="shared" si="42"/>
        <v>1</v>
      </c>
      <c r="AJ78" s="291">
        <f t="shared" si="42"/>
        <v>0</v>
      </c>
      <c r="AK78" s="291">
        <f t="shared" si="42"/>
        <v>0</v>
      </c>
      <c r="AL78" s="291">
        <f t="shared" si="42"/>
        <v>0</v>
      </c>
      <c r="AM78" s="291">
        <f t="shared" si="42"/>
        <v>0</v>
      </c>
      <c r="AN78" s="291">
        <f t="shared" si="42"/>
        <v>0</v>
      </c>
      <c r="AO78" s="291">
        <f t="shared" si="42"/>
        <v>0</v>
      </c>
      <c r="AP78" s="291">
        <f t="shared" si="42"/>
        <v>0</v>
      </c>
      <c r="AQ78" s="291">
        <f t="shared" si="42"/>
        <v>0</v>
      </c>
      <c r="AR78" s="291">
        <f t="shared" si="42"/>
        <v>0</v>
      </c>
      <c r="AS78" s="291">
        <f t="shared" si="42"/>
        <v>0</v>
      </c>
      <c r="AT78" s="291">
        <f t="shared" si="42"/>
        <v>0</v>
      </c>
      <c r="AU78" s="291">
        <f t="shared" si="42"/>
        <v>0</v>
      </c>
      <c r="AV78" s="291">
        <f t="shared" si="42"/>
        <v>0</v>
      </c>
      <c r="AW78" s="291">
        <f t="shared" si="42"/>
        <v>0</v>
      </c>
      <c r="AX78" s="291">
        <f t="shared" si="42"/>
        <v>0</v>
      </c>
      <c r="AY78" s="291">
        <f t="shared" si="42"/>
        <v>0</v>
      </c>
      <c r="AZ78" s="291">
        <f t="shared" si="42"/>
        <v>0</v>
      </c>
    </row>
    <row r="79" spans="1:53">
      <c r="G79" s="275"/>
      <c r="H79" s="275"/>
      <c r="J79" s="299">
        <f t="shared" si="40"/>
        <v>0</v>
      </c>
      <c r="K79" s="299">
        <f t="shared" si="40"/>
        <v>3</v>
      </c>
      <c r="L79" s="557" t="s">
        <v>285</v>
      </c>
      <c r="M79" s="557"/>
      <c r="N79" s="291">
        <f t="shared" si="41"/>
        <v>0</v>
      </c>
      <c r="O79" s="291">
        <f t="shared" si="41"/>
        <v>0</v>
      </c>
      <c r="P79" s="291">
        <f t="shared" si="41"/>
        <v>0</v>
      </c>
      <c r="Q79" s="291">
        <f t="shared" si="41"/>
        <v>0</v>
      </c>
      <c r="R79" s="291">
        <f t="shared" si="41"/>
        <v>0</v>
      </c>
      <c r="S79" s="291">
        <f t="shared" si="41"/>
        <v>0</v>
      </c>
      <c r="T79" s="291">
        <f t="shared" si="41"/>
        <v>0</v>
      </c>
      <c r="U79" s="291">
        <f t="shared" si="41"/>
        <v>0</v>
      </c>
      <c r="V79" s="291">
        <f t="shared" si="41"/>
        <v>0</v>
      </c>
      <c r="W79" s="291">
        <f t="shared" si="41"/>
        <v>0</v>
      </c>
      <c r="X79" s="291">
        <f t="shared" si="42"/>
        <v>1</v>
      </c>
      <c r="Y79" s="291">
        <f t="shared" si="42"/>
        <v>0</v>
      </c>
      <c r="Z79" s="291">
        <f t="shared" si="42"/>
        <v>0</v>
      </c>
      <c r="AA79" s="291">
        <f t="shared" si="42"/>
        <v>0</v>
      </c>
      <c r="AB79" s="291">
        <f t="shared" si="42"/>
        <v>0</v>
      </c>
      <c r="AC79" s="291">
        <f t="shared" si="42"/>
        <v>0</v>
      </c>
      <c r="AD79" s="291">
        <f t="shared" si="42"/>
        <v>0</v>
      </c>
      <c r="AE79" s="291">
        <f t="shared" si="42"/>
        <v>1</v>
      </c>
      <c r="AF79" s="291">
        <f t="shared" si="42"/>
        <v>0</v>
      </c>
      <c r="AG79" s="291">
        <f t="shared" si="42"/>
        <v>0</v>
      </c>
      <c r="AH79" s="291">
        <f t="shared" si="42"/>
        <v>0</v>
      </c>
      <c r="AI79" s="291">
        <f t="shared" si="42"/>
        <v>1</v>
      </c>
      <c r="AJ79" s="291">
        <f t="shared" si="42"/>
        <v>0</v>
      </c>
      <c r="AK79" s="291">
        <f t="shared" si="42"/>
        <v>0</v>
      </c>
      <c r="AL79" s="291">
        <f t="shared" si="42"/>
        <v>0</v>
      </c>
      <c r="AM79" s="291">
        <f t="shared" si="42"/>
        <v>0</v>
      </c>
      <c r="AN79" s="291">
        <f t="shared" si="42"/>
        <v>0</v>
      </c>
      <c r="AO79" s="291">
        <f t="shared" si="42"/>
        <v>0</v>
      </c>
      <c r="AP79" s="291">
        <f t="shared" si="42"/>
        <v>0</v>
      </c>
      <c r="AQ79" s="291">
        <f t="shared" si="42"/>
        <v>0</v>
      </c>
      <c r="AR79" s="291">
        <f t="shared" si="42"/>
        <v>0</v>
      </c>
      <c r="AS79" s="291">
        <f t="shared" si="42"/>
        <v>0</v>
      </c>
      <c r="AT79" s="291">
        <f t="shared" si="42"/>
        <v>0</v>
      </c>
      <c r="AU79" s="291">
        <f t="shared" si="42"/>
        <v>0</v>
      </c>
      <c r="AV79" s="291">
        <f t="shared" si="42"/>
        <v>0</v>
      </c>
      <c r="AW79" s="291">
        <f t="shared" si="42"/>
        <v>0</v>
      </c>
      <c r="AX79" s="291">
        <f t="shared" si="42"/>
        <v>0</v>
      </c>
      <c r="AY79" s="291">
        <f t="shared" si="42"/>
        <v>0</v>
      </c>
      <c r="AZ79" s="291">
        <f t="shared" si="42"/>
        <v>0</v>
      </c>
    </row>
    <row r="80" spans="1:53">
      <c r="G80" s="275"/>
      <c r="H80" s="275"/>
      <c r="J80" s="299">
        <f t="shared" si="40"/>
        <v>0</v>
      </c>
      <c r="K80" s="299">
        <f t="shared" si="40"/>
        <v>39</v>
      </c>
      <c r="L80" s="557" t="s">
        <v>30</v>
      </c>
      <c r="M80" s="557"/>
      <c r="N80" s="291">
        <f t="shared" si="41"/>
        <v>0</v>
      </c>
      <c r="O80" s="291">
        <f t="shared" si="41"/>
        <v>0</v>
      </c>
      <c r="P80" s="291">
        <f t="shared" si="41"/>
        <v>0</v>
      </c>
      <c r="Q80" s="291">
        <f t="shared" si="41"/>
        <v>8</v>
      </c>
      <c r="R80" s="291">
        <f t="shared" si="41"/>
        <v>0</v>
      </c>
      <c r="S80" s="291">
        <f t="shared" si="41"/>
        <v>0</v>
      </c>
      <c r="T80" s="291">
        <f t="shared" si="41"/>
        <v>8</v>
      </c>
      <c r="U80" s="291">
        <f t="shared" si="41"/>
        <v>8</v>
      </c>
      <c r="V80" s="291">
        <f t="shared" si="41"/>
        <v>8</v>
      </c>
      <c r="W80" s="291">
        <f t="shared" si="41"/>
        <v>8</v>
      </c>
      <c r="X80" s="291">
        <f t="shared" si="42"/>
        <v>9</v>
      </c>
      <c r="Y80" s="291">
        <f t="shared" si="42"/>
        <v>0</v>
      </c>
      <c r="Z80" s="291">
        <f t="shared" si="42"/>
        <v>0</v>
      </c>
      <c r="AA80" s="291">
        <f t="shared" si="42"/>
        <v>8</v>
      </c>
      <c r="AB80" s="291">
        <f t="shared" si="42"/>
        <v>0</v>
      </c>
      <c r="AC80" s="291">
        <f t="shared" si="42"/>
        <v>0</v>
      </c>
      <c r="AD80" s="291">
        <f t="shared" si="42"/>
        <v>0</v>
      </c>
      <c r="AE80" s="291">
        <f t="shared" si="42"/>
        <v>1</v>
      </c>
      <c r="AF80" s="291">
        <f t="shared" si="42"/>
        <v>0</v>
      </c>
      <c r="AG80" s="291">
        <f t="shared" si="42"/>
        <v>0</v>
      </c>
      <c r="AH80" s="291">
        <f t="shared" si="42"/>
        <v>0</v>
      </c>
      <c r="AI80" s="291">
        <f t="shared" si="42"/>
        <v>1</v>
      </c>
      <c r="AJ80" s="291">
        <f t="shared" si="42"/>
        <v>0</v>
      </c>
      <c r="AK80" s="291">
        <f t="shared" si="42"/>
        <v>0</v>
      </c>
      <c r="AL80" s="291">
        <f t="shared" si="42"/>
        <v>0</v>
      </c>
      <c r="AM80" s="291">
        <f t="shared" si="42"/>
        <v>0</v>
      </c>
      <c r="AN80" s="291">
        <f t="shared" si="42"/>
        <v>0</v>
      </c>
      <c r="AO80" s="291">
        <f t="shared" si="42"/>
        <v>0</v>
      </c>
      <c r="AP80" s="291">
        <f t="shared" si="42"/>
        <v>0</v>
      </c>
      <c r="AQ80" s="291">
        <f t="shared" si="42"/>
        <v>0</v>
      </c>
      <c r="AR80" s="291">
        <f t="shared" si="42"/>
        <v>0</v>
      </c>
      <c r="AS80" s="291">
        <f t="shared" si="42"/>
        <v>0</v>
      </c>
      <c r="AT80" s="291">
        <f t="shared" si="42"/>
        <v>0</v>
      </c>
      <c r="AU80" s="291">
        <f t="shared" si="42"/>
        <v>0</v>
      </c>
      <c r="AV80" s="291">
        <f t="shared" si="42"/>
        <v>0</v>
      </c>
      <c r="AW80" s="291">
        <f t="shared" si="42"/>
        <v>0</v>
      </c>
      <c r="AX80" s="291">
        <f t="shared" si="42"/>
        <v>0</v>
      </c>
      <c r="AY80" s="291">
        <f t="shared" si="42"/>
        <v>0</v>
      </c>
      <c r="AZ80" s="291">
        <f t="shared" si="42"/>
        <v>0</v>
      </c>
    </row>
    <row r="81" spans="7:53">
      <c r="G81" s="275"/>
      <c r="H81" s="275"/>
      <c r="J81" s="299">
        <f t="shared" si="40"/>
        <v>0</v>
      </c>
      <c r="K81" s="299">
        <f t="shared" si="40"/>
        <v>150</v>
      </c>
      <c r="L81" s="557" t="s">
        <v>233</v>
      </c>
      <c r="M81" s="557"/>
      <c r="N81" s="291">
        <f t="shared" si="41"/>
        <v>0</v>
      </c>
      <c r="O81" s="291">
        <f t="shared" si="41"/>
        <v>8</v>
      </c>
      <c r="P81" s="291">
        <f t="shared" si="41"/>
        <v>8</v>
      </c>
      <c r="Q81" s="291">
        <f t="shared" si="41"/>
        <v>8</v>
      </c>
      <c r="R81" s="291">
        <f t="shared" si="41"/>
        <v>0</v>
      </c>
      <c r="S81" s="291">
        <f t="shared" si="41"/>
        <v>0</v>
      </c>
      <c r="T81" s="291">
        <f t="shared" si="41"/>
        <v>8</v>
      </c>
      <c r="U81" s="291">
        <f t="shared" si="41"/>
        <v>8</v>
      </c>
      <c r="V81" s="291">
        <f t="shared" si="41"/>
        <v>8</v>
      </c>
      <c r="W81" s="291">
        <f t="shared" si="41"/>
        <v>8</v>
      </c>
      <c r="X81" s="291">
        <f t="shared" si="42"/>
        <v>8</v>
      </c>
      <c r="Y81" s="291">
        <f t="shared" si="42"/>
        <v>6</v>
      </c>
      <c r="Z81" s="291">
        <f t="shared" si="42"/>
        <v>0</v>
      </c>
      <c r="AA81" s="291">
        <f t="shared" si="42"/>
        <v>8</v>
      </c>
      <c r="AB81" s="291">
        <f t="shared" si="42"/>
        <v>8</v>
      </c>
      <c r="AC81" s="291">
        <f t="shared" si="42"/>
        <v>8</v>
      </c>
      <c r="AD81" s="291">
        <f t="shared" si="42"/>
        <v>8</v>
      </c>
      <c r="AE81" s="291">
        <f t="shared" si="42"/>
        <v>8</v>
      </c>
      <c r="AF81" s="291">
        <f t="shared" si="42"/>
        <v>0</v>
      </c>
      <c r="AG81" s="291">
        <f t="shared" si="42"/>
        <v>0</v>
      </c>
      <c r="AH81" s="291">
        <f t="shared" si="42"/>
        <v>8</v>
      </c>
      <c r="AI81" s="291">
        <f t="shared" si="42"/>
        <v>8</v>
      </c>
      <c r="AJ81" s="291">
        <f t="shared" si="42"/>
        <v>8</v>
      </c>
      <c r="AK81" s="291">
        <f t="shared" si="42"/>
        <v>8</v>
      </c>
      <c r="AL81" s="291">
        <f t="shared" si="42"/>
        <v>8</v>
      </c>
      <c r="AM81" s="291">
        <f t="shared" si="42"/>
        <v>0</v>
      </c>
      <c r="AN81" s="291">
        <f t="shared" si="42"/>
        <v>0</v>
      </c>
      <c r="AO81" s="291">
        <f t="shared" si="42"/>
        <v>0</v>
      </c>
      <c r="AP81" s="291">
        <f t="shared" si="42"/>
        <v>0</v>
      </c>
      <c r="AQ81" s="291">
        <f t="shared" si="42"/>
        <v>0</v>
      </c>
      <c r="AR81" s="291">
        <f t="shared" si="42"/>
        <v>0</v>
      </c>
      <c r="AS81" s="291">
        <f t="shared" si="42"/>
        <v>0</v>
      </c>
      <c r="AT81" s="291">
        <f t="shared" si="42"/>
        <v>0</v>
      </c>
      <c r="AU81" s="291">
        <f t="shared" si="42"/>
        <v>0</v>
      </c>
      <c r="AV81" s="291">
        <f t="shared" si="42"/>
        <v>0</v>
      </c>
      <c r="AW81" s="291">
        <f t="shared" si="42"/>
        <v>0</v>
      </c>
      <c r="AX81" s="291">
        <f t="shared" si="42"/>
        <v>0</v>
      </c>
      <c r="AY81" s="291">
        <f t="shared" si="42"/>
        <v>0</v>
      </c>
      <c r="AZ81" s="291">
        <f t="shared" si="42"/>
        <v>0</v>
      </c>
    </row>
    <row r="82" spans="7:53">
      <c r="G82" s="275"/>
      <c r="H82" s="275"/>
      <c r="J82" s="299">
        <f t="shared" si="40"/>
        <v>0</v>
      </c>
      <c r="K82" s="299">
        <f t="shared" si="40"/>
        <v>94</v>
      </c>
      <c r="L82" s="557" t="s">
        <v>77</v>
      </c>
      <c r="M82" s="557"/>
      <c r="N82" s="291">
        <f t="shared" si="41"/>
        <v>8</v>
      </c>
      <c r="O82" s="291">
        <f t="shared" si="41"/>
        <v>8</v>
      </c>
      <c r="P82" s="291">
        <f t="shared" si="41"/>
        <v>8</v>
      </c>
      <c r="Q82" s="291">
        <f t="shared" si="41"/>
        <v>8</v>
      </c>
      <c r="R82" s="291">
        <f t="shared" si="41"/>
        <v>0</v>
      </c>
      <c r="S82" s="291">
        <f t="shared" si="41"/>
        <v>0</v>
      </c>
      <c r="T82" s="291">
        <f t="shared" si="41"/>
        <v>0</v>
      </c>
      <c r="U82" s="291">
        <f t="shared" si="41"/>
        <v>0</v>
      </c>
      <c r="V82" s="291">
        <f t="shared" si="41"/>
        <v>0</v>
      </c>
      <c r="W82" s="291">
        <f t="shared" si="41"/>
        <v>0</v>
      </c>
      <c r="X82" s="291">
        <f t="shared" si="42"/>
        <v>8</v>
      </c>
      <c r="Y82" s="291">
        <f t="shared" si="42"/>
        <v>8</v>
      </c>
      <c r="Z82" s="291">
        <f t="shared" si="42"/>
        <v>0</v>
      </c>
      <c r="AA82" s="291">
        <f t="shared" si="42"/>
        <v>8</v>
      </c>
      <c r="AB82" s="291">
        <f t="shared" si="42"/>
        <v>8</v>
      </c>
      <c r="AC82" s="291">
        <f t="shared" si="42"/>
        <v>8</v>
      </c>
      <c r="AD82" s="291">
        <f t="shared" si="42"/>
        <v>0</v>
      </c>
      <c r="AE82" s="291">
        <f t="shared" si="42"/>
        <v>1</v>
      </c>
      <c r="AF82" s="291">
        <f t="shared" si="42"/>
        <v>0</v>
      </c>
      <c r="AG82" s="291">
        <f t="shared" si="42"/>
        <v>0</v>
      </c>
      <c r="AH82" s="291">
        <f t="shared" si="42"/>
        <v>0</v>
      </c>
      <c r="AI82" s="291">
        <f t="shared" si="42"/>
        <v>1</v>
      </c>
      <c r="AJ82" s="291">
        <f t="shared" si="42"/>
        <v>8</v>
      </c>
      <c r="AK82" s="291">
        <f t="shared" si="42"/>
        <v>8</v>
      </c>
      <c r="AL82" s="291">
        <f t="shared" si="42"/>
        <v>8</v>
      </c>
      <c r="AM82" s="291">
        <f t="shared" si="42"/>
        <v>0</v>
      </c>
      <c r="AN82" s="291">
        <f t="shared" si="42"/>
        <v>0</v>
      </c>
      <c r="AO82" s="291">
        <f t="shared" si="42"/>
        <v>8</v>
      </c>
      <c r="AP82" s="291">
        <f t="shared" si="42"/>
        <v>0</v>
      </c>
      <c r="AQ82" s="291">
        <f t="shared" si="42"/>
        <v>0</v>
      </c>
      <c r="AR82" s="291">
        <f t="shared" si="42"/>
        <v>0</v>
      </c>
      <c r="AS82" s="291">
        <f t="shared" si="42"/>
        <v>0</v>
      </c>
      <c r="AT82" s="291">
        <f t="shared" si="42"/>
        <v>0</v>
      </c>
      <c r="AU82" s="291">
        <f t="shared" si="42"/>
        <v>0</v>
      </c>
      <c r="AV82" s="291">
        <f t="shared" si="42"/>
        <v>1</v>
      </c>
      <c r="AW82" s="291">
        <f t="shared" si="42"/>
        <v>0</v>
      </c>
      <c r="AX82" s="291">
        <f t="shared" si="42"/>
        <v>0</v>
      </c>
      <c r="AY82" s="291">
        <f t="shared" si="42"/>
        <v>0</v>
      </c>
      <c r="AZ82" s="291">
        <f t="shared" si="42"/>
        <v>0</v>
      </c>
    </row>
    <row r="83" spans="7:53">
      <c r="G83" s="275"/>
      <c r="H83" s="275"/>
      <c r="J83" s="299">
        <f>SUMPRODUCT(($F$4:$F$75=K83)*(J$4:J$75))</f>
        <v>0</v>
      </c>
      <c r="K83" s="299">
        <f>SUMPRODUCT(($F$4:$F$75=L83)*(K$4:K$75))</f>
        <v>3</v>
      </c>
      <c r="L83" s="557" t="s">
        <v>82</v>
      </c>
      <c r="M83" s="557"/>
      <c r="N83" s="291">
        <f t="shared" ref="N83:AZ83" si="43">SUMPRODUCT(($F$4:$F$75=$L83)*(N$4:N$75))</f>
        <v>0</v>
      </c>
      <c r="O83" s="291">
        <f t="shared" si="43"/>
        <v>0</v>
      </c>
      <c r="P83" s="291">
        <f t="shared" si="43"/>
        <v>0</v>
      </c>
      <c r="Q83" s="291">
        <f t="shared" si="43"/>
        <v>0</v>
      </c>
      <c r="R83" s="291">
        <f t="shared" si="43"/>
        <v>0</v>
      </c>
      <c r="S83" s="291">
        <f t="shared" si="43"/>
        <v>0</v>
      </c>
      <c r="T83" s="291">
        <f t="shared" si="43"/>
        <v>0</v>
      </c>
      <c r="U83" s="291">
        <f t="shared" si="43"/>
        <v>0</v>
      </c>
      <c r="V83" s="291">
        <f t="shared" si="43"/>
        <v>0</v>
      </c>
      <c r="W83" s="291">
        <f t="shared" si="43"/>
        <v>0</v>
      </c>
      <c r="X83" s="291">
        <f t="shared" si="43"/>
        <v>1</v>
      </c>
      <c r="Y83" s="291">
        <f t="shared" si="43"/>
        <v>0</v>
      </c>
      <c r="Z83" s="291">
        <f t="shared" si="43"/>
        <v>0</v>
      </c>
      <c r="AA83" s="291">
        <f t="shared" si="43"/>
        <v>0</v>
      </c>
      <c r="AB83" s="291">
        <f t="shared" si="43"/>
        <v>0</v>
      </c>
      <c r="AC83" s="291">
        <f t="shared" si="43"/>
        <v>0</v>
      </c>
      <c r="AD83" s="291">
        <f t="shared" si="43"/>
        <v>0</v>
      </c>
      <c r="AE83" s="291">
        <f t="shared" si="43"/>
        <v>1</v>
      </c>
      <c r="AF83" s="291">
        <f t="shared" si="43"/>
        <v>0</v>
      </c>
      <c r="AG83" s="291">
        <f t="shared" si="43"/>
        <v>0</v>
      </c>
      <c r="AH83" s="291">
        <f t="shared" si="43"/>
        <v>0</v>
      </c>
      <c r="AI83" s="291">
        <f t="shared" si="43"/>
        <v>1</v>
      </c>
      <c r="AJ83" s="291">
        <f t="shared" si="43"/>
        <v>0</v>
      </c>
      <c r="AK83" s="291">
        <f t="shared" si="43"/>
        <v>0</v>
      </c>
      <c r="AL83" s="291">
        <f t="shared" si="43"/>
        <v>0</v>
      </c>
      <c r="AM83" s="291">
        <f t="shared" si="43"/>
        <v>0</v>
      </c>
      <c r="AN83" s="291">
        <f t="shared" si="43"/>
        <v>0</v>
      </c>
      <c r="AO83" s="291">
        <f t="shared" si="43"/>
        <v>0</v>
      </c>
      <c r="AP83" s="291">
        <f t="shared" si="43"/>
        <v>0</v>
      </c>
      <c r="AQ83" s="291">
        <f t="shared" si="43"/>
        <v>0</v>
      </c>
      <c r="AR83" s="291">
        <f t="shared" si="43"/>
        <v>0</v>
      </c>
      <c r="AS83" s="291">
        <f t="shared" si="43"/>
        <v>0</v>
      </c>
      <c r="AT83" s="291">
        <f t="shared" si="43"/>
        <v>0</v>
      </c>
      <c r="AU83" s="291">
        <f t="shared" si="43"/>
        <v>0</v>
      </c>
      <c r="AV83" s="291">
        <f t="shared" si="43"/>
        <v>0</v>
      </c>
      <c r="AW83" s="291">
        <f t="shared" si="43"/>
        <v>0</v>
      </c>
      <c r="AX83" s="291">
        <f t="shared" si="43"/>
        <v>0</v>
      </c>
      <c r="AY83" s="291">
        <f t="shared" si="43"/>
        <v>0</v>
      </c>
      <c r="AZ83" s="291">
        <f t="shared" si="43"/>
        <v>0</v>
      </c>
    </row>
    <row r="84" spans="7:53">
      <c r="G84" s="275"/>
      <c r="H84" s="275"/>
      <c r="L84" s="581" t="s">
        <v>625</v>
      </c>
      <c r="M84" s="104" t="s">
        <v>611</v>
      </c>
      <c r="N84" s="291">
        <v>8</v>
      </c>
      <c r="O84" s="291">
        <v>8</v>
      </c>
      <c r="P84" s="291">
        <v>8</v>
      </c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  <c r="AE84" s="291"/>
      <c r="AF84" s="291"/>
      <c r="AG84" s="291"/>
      <c r="AH84" s="291"/>
      <c r="AI84" s="291"/>
      <c r="AJ84" s="291"/>
      <c r="AK84" s="291"/>
      <c r="AL84" s="291"/>
      <c r="AM84" s="291"/>
      <c r="AN84" s="291"/>
      <c r="AO84" s="291"/>
      <c r="AP84" s="291"/>
      <c r="AQ84" s="291"/>
      <c r="AR84" s="291"/>
      <c r="AS84" s="291"/>
      <c r="AT84" s="291"/>
      <c r="AU84" s="291"/>
      <c r="AV84" s="291"/>
      <c r="AW84" s="291"/>
      <c r="AX84" s="291"/>
      <c r="AY84" s="291"/>
      <c r="AZ84" s="291"/>
      <c r="BA84" s="295" t="s">
        <v>1402</v>
      </c>
    </row>
    <row r="85" spans="7:53">
      <c r="G85" s="275"/>
      <c r="H85" s="275"/>
      <c r="L85" s="581"/>
      <c r="M85" s="104" t="s">
        <v>1420</v>
      </c>
      <c r="N85" s="291">
        <v>8</v>
      </c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  <c r="AK85" s="291"/>
      <c r="AL85" s="291"/>
      <c r="AM85" s="291"/>
      <c r="AN85" s="291"/>
      <c r="AO85" s="291"/>
      <c r="AP85" s="291"/>
      <c r="AQ85" s="291"/>
      <c r="AR85" s="291"/>
      <c r="AS85" s="291"/>
      <c r="AT85" s="291"/>
      <c r="AU85" s="291"/>
      <c r="AV85" s="291"/>
      <c r="AW85" s="291"/>
      <c r="AX85" s="291"/>
      <c r="AY85" s="291"/>
      <c r="AZ85" s="291"/>
    </row>
    <row r="86" spans="7:53">
      <c r="G86" s="275"/>
      <c r="H86" s="275"/>
      <c r="L86" s="581"/>
      <c r="M86" s="104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291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</row>
    <row r="87" spans="7:53">
      <c r="L87" s="581"/>
      <c r="M87" s="104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291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</row>
    <row r="88" spans="7:53">
      <c r="L88" s="581"/>
      <c r="M88" s="104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291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</row>
    <row r="89" spans="7:53">
      <c r="L89" s="581"/>
      <c r="M89" s="104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  <c r="AK89" s="291"/>
      <c r="AL89" s="291"/>
      <c r="AM89" s="291"/>
      <c r="AN89" s="291"/>
      <c r="AO89" s="291"/>
      <c r="AP89" s="291"/>
      <c r="AQ89" s="291"/>
      <c r="AR89" s="291"/>
      <c r="AS89" s="291"/>
      <c r="AT89" s="291"/>
      <c r="AU89" s="291"/>
      <c r="AV89" s="291"/>
      <c r="AW89" s="291"/>
      <c r="AX89" s="291"/>
      <c r="AY89" s="291"/>
      <c r="AZ89" s="291"/>
    </row>
    <row r="90" spans="7:53"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  <c r="AA90" s="294"/>
      <c r="AB90" s="294"/>
      <c r="AC90" s="294"/>
      <c r="AD90" s="294"/>
      <c r="AE90" s="294"/>
      <c r="AF90" s="294"/>
      <c r="AG90" s="294"/>
      <c r="AH90" s="294"/>
      <c r="AI90" s="294"/>
      <c r="AJ90" s="294"/>
      <c r="AK90" s="294"/>
      <c r="AL90" s="294"/>
      <c r="AM90" s="294"/>
      <c r="AN90" s="294"/>
      <c r="AO90" s="294"/>
      <c r="AP90" s="294"/>
      <c r="AQ90" s="294"/>
      <c r="AR90" s="294"/>
      <c r="AS90" s="294"/>
      <c r="AT90" s="294"/>
      <c r="AU90" s="294"/>
      <c r="AV90" s="294"/>
      <c r="AW90" s="294"/>
      <c r="AX90" s="294"/>
      <c r="AY90" s="294"/>
      <c r="AZ90" s="294"/>
    </row>
    <row r="91" spans="7:53"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  <c r="AA91" s="294"/>
      <c r="AB91" s="294"/>
      <c r="AC91" s="294"/>
      <c r="AD91" s="294"/>
      <c r="AE91" s="294"/>
      <c r="AF91" s="294"/>
      <c r="AG91" s="294"/>
      <c r="AH91" s="294"/>
      <c r="AI91" s="294"/>
      <c r="AJ91" s="294"/>
      <c r="AK91" s="294"/>
      <c r="AL91" s="294"/>
      <c r="AM91" s="294"/>
      <c r="AN91" s="294"/>
      <c r="AO91" s="294"/>
      <c r="AP91" s="294"/>
      <c r="AQ91" s="294"/>
      <c r="AR91" s="294"/>
      <c r="AS91" s="294"/>
      <c r="AT91" s="294"/>
      <c r="AU91" s="294"/>
      <c r="AV91" s="294"/>
      <c r="AW91" s="294"/>
      <c r="AX91" s="294"/>
      <c r="AY91" s="294"/>
      <c r="AZ91" s="294"/>
    </row>
    <row r="92" spans="7:53"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  <c r="AA92" s="294"/>
      <c r="AB92" s="294"/>
      <c r="AC92" s="294"/>
      <c r="AD92" s="294"/>
      <c r="AE92" s="294"/>
      <c r="AF92" s="294"/>
      <c r="AG92" s="294"/>
      <c r="AH92" s="294"/>
      <c r="AI92" s="294"/>
      <c r="AJ92" s="294"/>
      <c r="AK92" s="294"/>
      <c r="AL92" s="294"/>
      <c r="AM92" s="294"/>
      <c r="AN92" s="294"/>
      <c r="AO92" s="294"/>
      <c r="AP92" s="294"/>
      <c r="AQ92" s="294"/>
      <c r="AR92" s="294"/>
      <c r="AS92" s="294"/>
      <c r="AT92" s="294"/>
      <c r="AU92" s="294"/>
      <c r="AV92" s="294"/>
      <c r="AW92" s="294"/>
      <c r="AX92" s="294"/>
      <c r="AY92" s="294"/>
      <c r="AZ92" s="294"/>
    </row>
    <row r="93" spans="7:53"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  <c r="AA93" s="294"/>
      <c r="AB93" s="294"/>
      <c r="AC93" s="294"/>
      <c r="AD93" s="294"/>
      <c r="AE93" s="294"/>
      <c r="AF93" s="294"/>
      <c r="AG93" s="294"/>
      <c r="AH93" s="294"/>
      <c r="AI93" s="294"/>
      <c r="AJ93" s="294"/>
      <c r="AK93" s="294"/>
      <c r="AL93" s="294"/>
      <c r="AM93" s="294"/>
      <c r="AN93" s="294"/>
      <c r="AO93" s="294"/>
      <c r="AP93" s="294"/>
      <c r="AQ93" s="294"/>
      <c r="AR93" s="294"/>
      <c r="AS93" s="294"/>
      <c r="AT93" s="294"/>
      <c r="AU93" s="294"/>
      <c r="AV93" s="294"/>
      <c r="AW93" s="294"/>
      <c r="AX93" s="294"/>
      <c r="AY93" s="294"/>
      <c r="AZ93" s="294"/>
    </row>
    <row r="94" spans="7:53"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  <c r="AA94" s="294"/>
      <c r="AB94" s="294"/>
      <c r="AC94" s="294"/>
      <c r="AD94" s="294"/>
      <c r="AE94" s="294"/>
      <c r="AF94" s="294"/>
      <c r="AG94" s="294"/>
      <c r="AH94" s="294"/>
      <c r="AI94" s="294"/>
      <c r="AJ94" s="294"/>
      <c r="AK94" s="294"/>
      <c r="AL94" s="294"/>
      <c r="AM94" s="294"/>
      <c r="AN94" s="294"/>
      <c r="AO94" s="294"/>
      <c r="AP94" s="294"/>
      <c r="AQ94" s="294"/>
      <c r="AR94" s="294"/>
      <c r="AS94" s="294"/>
      <c r="AT94" s="294"/>
      <c r="AU94" s="294"/>
      <c r="AV94" s="294"/>
      <c r="AW94" s="294"/>
      <c r="AX94" s="294"/>
      <c r="AY94" s="294"/>
      <c r="AZ94" s="294"/>
    </row>
    <row r="95" spans="7:53"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Y95" s="294"/>
      <c r="Z95" s="294"/>
      <c r="AA95" s="294"/>
      <c r="AB95" s="294"/>
      <c r="AC95" s="294"/>
      <c r="AD95" s="294"/>
      <c r="AE95" s="294"/>
      <c r="AF95" s="294"/>
      <c r="AG95" s="294"/>
      <c r="AH95" s="294"/>
      <c r="AI95" s="294"/>
      <c r="AJ95" s="294"/>
      <c r="AK95" s="294"/>
      <c r="AL95" s="294"/>
      <c r="AM95" s="294"/>
      <c r="AN95" s="294"/>
      <c r="AO95" s="294"/>
      <c r="AP95" s="294"/>
      <c r="AQ95" s="294"/>
      <c r="AR95" s="294"/>
      <c r="AS95" s="294"/>
      <c r="AT95" s="294"/>
      <c r="AU95" s="294"/>
      <c r="AV95" s="294"/>
      <c r="AW95" s="294"/>
      <c r="AX95" s="294"/>
      <c r="AY95" s="294"/>
      <c r="AZ95" s="294"/>
    </row>
    <row r="96" spans="7:53"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Y96" s="294"/>
      <c r="Z96" s="294"/>
      <c r="AA96" s="294"/>
      <c r="AB96" s="294"/>
      <c r="AC96" s="294"/>
      <c r="AD96" s="294"/>
      <c r="AE96" s="294"/>
      <c r="AF96" s="294"/>
      <c r="AG96" s="294"/>
      <c r="AH96" s="294"/>
      <c r="AI96" s="294"/>
      <c r="AJ96" s="294"/>
      <c r="AK96" s="294"/>
      <c r="AL96" s="294"/>
      <c r="AM96" s="294"/>
      <c r="AN96" s="294"/>
      <c r="AO96" s="294"/>
      <c r="AP96" s="294"/>
      <c r="AQ96" s="294"/>
      <c r="AR96" s="294"/>
      <c r="AS96" s="294"/>
      <c r="AT96" s="294"/>
      <c r="AU96" s="294"/>
      <c r="AV96" s="294"/>
      <c r="AW96" s="294"/>
      <c r="AX96" s="294"/>
      <c r="AY96" s="294"/>
      <c r="AZ96" s="294"/>
    </row>
    <row r="97" spans="1:63"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Y97" s="294"/>
      <c r="Z97" s="294"/>
      <c r="AA97" s="294"/>
      <c r="AB97" s="294"/>
      <c r="AC97" s="294"/>
      <c r="AD97" s="294"/>
      <c r="AE97" s="294"/>
      <c r="AF97" s="294"/>
      <c r="AG97" s="294"/>
      <c r="AH97" s="294"/>
      <c r="AI97" s="294"/>
      <c r="AJ97" s="294"/>
      <c r="AK97" s="294"/>
      <c r="AL97" s="294"/>
      <c r="AM97" s="294"/>
      <c r="AN97" s="294"/>
      <c r="AO97" s="294"/>
      <c r="AP97" s="294"/>
      <c r="AQ97" s="294"/>
      <c r="AR97" s="294"/>
      <c r="AS97" s="294"/>
      <c r="AT97" s="294"/>
      <c r="AU97" s="294"/>
      <c r="AV97" s="294"/>
      <c r="AW97" s="294"/>
      <c r="AX97" s="294"/>
      <c r="AY97" s="294"/>
      <c r="AZ97" s="294"/>
    </row>
    <row r="98" spans="1:63" s="5" customFormat="1">
      <c r="A98"/>
      <c r="B98"/>
      <c r="D98"/>
      <c r="E98"/>
      <c r="G98"/>
      <c r="H98"/>
      <c r="I98"/>
      <c r="J98" s="294"/>
      <c r="K98" s="294"/>
      <c r="L98"/>
      <c r="M98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6"/>
      <c r="Y98" s="294"/>
      <c r="Z98" s="294"/>
      <c r="AA98" s="294"/>
      <c r="AB98" s="294"/>
      <c r="AC98" s="294"/>
      <c r="AD98" s="294"/>
      <c r="AE98" s="294"/>
      <c r="AF98" s="294"/>
      <c r="AG98" s="294"/>
      <c r="AH98" s="294"/>
      <c r="AI98" s="294"/>
      <c r="AJ98" s="294"/>
      <c r="AK98" s="294"/>
      <c r="AL98" s="294"/>
      <c r="AM98" s="294"/>
      <c r="AN98" s="294"/>
      <c r="AO98" s="294"/>
      <c r="AP98" s="294"/>
      <c r="AQ98" s="294"/>
      <c r="AR98" s="294"/>
      <c r="AS98" s="294"/>
      <c r="AT98" s="294"/>
      <c r="AU98" s="294"/>
      <c r="AV98" s="294"/>
      <c r="AW98" s="294"/>
      <c r="AX98" s="294"/>
      <c r="AY98" s="294"/>
      <c r="AZ98" s="294"/>
      <c r="BA98" s="294"/>
      <c r="BB98"/>
      <c r="BC98"/>
      <c r="BD98"/>
      <c r="BE98"/>
      <c r="BF98"/>
      <c r="BG98"/>
      <c r="BH98"/>
      <c r="BI98"/>
      <c r="BJ98"/>
      <c r="BK98"/>
    </row>
    <row r="99" spans="1:63"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Y99" s="294"/>
      <c r="Z99" s="294"/>
      <c r="AA99" s="294"/>
      <c r="AB99" s="294"/>
      <c r="AC99" s="294"/>
      <c r="AD99" s="294"/>
      <c r="AE99" s="294"/>
      <c r="AF99" s="294"/>
      <c r="AG99" s="294"/>
      <c r="AH99" s="294"/>
      <c r="AI99" s="294"/>
      <c r="AJ99" s="294"/>
      <c r="AK99" s="294"/>
      <c r="AL99" s="294"/>
      <c r="AM99" s="294"/>
      <c r="AN99" s="294"/>
      <c r="AO99" s="294"/>
      <c r="AP99" s="294"/>
      <c r="AQ99" s="294"/>
      <c r="AR99" s="294"/>
      <c r="AS99" s="294"/>
      <c r="AT99" s="294"/>
      <c r="AU99" s="294"/>
      <c r="AV99" s="294"/>
      <c r="AW99" s="294"/>
      <c r="AX99" s="294"/>
      <c r="AY99" s="294"/>
      <c r="AZ99" s="294"/>
    </row>
    <row r="100" spans="1:63"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Y100" s="294"/>
      <c r="Z100" s="294"/>
      <c r="AA100" s="294"/>
      <c r="AB100" s="294"/>
      <c r="AC100" s="294"/>
      <c r="AD100" s="294"/>
      <c r="AE100" s="294"/>
      <c r="AF100" s="294"/>
      <c r="AG100" s="294"/>
      <c r="AH100" s="294"/>
      <c r="AI100" s="294"/>
      <c r="AJ100" s="294"/>
      <c r="AK100" s="294"/>
      <c r="AL100" s="294"/>
      <c r="AM100" s="294"/>
      <c r="AN100" s="294"/>
      <c r="AO100" s="294"/>
      <c r="AP100" s="294"/>
      <c r="AQ100" s="294"/>
      <c r="AR100" s="294"/>
      <c r="AS100" s="294"/>
      <c r="AT100" s="294"/>
      <c r="AU100" s="294"/>
      <c r="AV100" s="294"/>
      <c r="AW100" s="294"/>
      <c r="AX100" s="294"/>
      <c r="AY100" s="294"/>
      <c r="AZ100" s="294"/>
    </row>
    <row r="101" spans="1:63"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Y101" s="294"/>
      <c r="Z101" s="294"/>
      <c r="AA101" s="294"/>
      <c r="AB101" s="294"/>
      <c r="AC101" s="294"/>
      <c r="AD101" s="294"/>
      <c r="AE101" s="294"/>
      <c r="AF101" s="294"/>
      <c r="AG101" s="294"/>
      <c r="AH101" s="294"/>
      <c r="AI101" s="294"/>
      <c r="AJ101" s="294"/>
      <c r="AK101" s="294"/>
      <c r="AL101" s="294"/>
      <c r="AM101" s="294"/>
      <c r="AN101" s="294"/>
      <c r="AO101" s="294"/>
      <c r="AP101" s="294"/>
      <c r="AQ101" s="294"/>
      <c r="AR101" s="294"/>
      <c r="AS101" s="294"/>
      <c r="AT101" s="294"/>
      <c r="AU101" s="294"/>
      <c r="AV101" s="294"/>
      <c r="AW101" s="294"/>
      <c r="AX101" s="294"/>
      <c r="AY101" s="294"/>
      <c r="AZ101" s="294"/>
    </row>
    <row r="102" spans="1:63"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Y102" s="294"/>
      <c r="Z102" s="294"/>
      <c r="AA102" s="294"/>
      <c r="AB102" s="294"/>
      <c r="AC102" s="294"/>
      <c r="AD102" s="294"/>
      <c r="AE102" s="294"/>
      <c r="AF102" s="294"/>
      <c r="AG102" s="294"/>
      <c r="AH102" s="294"/>
      <c r="AI102" s="294"/>
      <c r="AJ102" s="294"/>
      <c r="AK102" s="294"/>
      <c r="AL102" s="294"/>
      <c r="AM102" s="294"/>
      <c r="AN102" s="294"/>
      <c r="AO102" s="294"/>
      <c r="AP102" s="294"/>
      <c r="AQ102" s="294"/>
      <c r="AR102" s="294"/>
      <c r="AS102" s="294"/>
      <c r="AT102" s="294"/>
      <c r="AU102" s="294"/>
      <c r="AV102" s="294"/>
      <c r="AW102" s="294"/>
      <c r="AX102" s="294"/>
      <c r="AY102" s="294"/>
      <c r="AZ102" s="294"/>
    </row>
    <row r="103" spans="1:63"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Y103" s="294"/>
      <c r="Z103" s="294"/>
      <c r="AA103" s="294"/>
      <c r="AB103" s="294"/>
      <c r="AC103" s="294"/>
      <c r="AD103" s="294"/>
      <c r="AE103" s="294"/>
      <c r="AF103" s="294"/>
      <c r="AG103" s="294"/>
      <c r="AH103" s="294"/>
      <c r="AI103" s="294"/>
      <c r="AJ103" s="294"/>
      <c r="AK103" s="294"/>
      <c r="AL103" s="294"/>
      <c r="AM103" s="294"/>
      <c r="AN103" s="294"/>
      <c r="AO103" s="294"/>
      <c r="AP103" s="294"/>
      <c r="AQ103" s="294"/>
      <c r="AR103" s="294"/>
      <c r="AS103" s="294"/>
      <c r="AT103" s="294"/>
      <c r="AU103" s="294"/>
      <c r="AV103" s="294"/>
      <c r="AW103" s="294"/>
      <c r="AX103" s="294"/>
      <c r="AY103" s="294"/>
      <c r="AZ103" s="294"/>
    </row>
    <row r="104" spans="1:63"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Y104" s="294"/>
      <c r="Z104" s="294"/>
      <c r="AA104" s="294"/>
      <c r="AB104" s="294"/>
      <c r="AC104" s="294"/>
      <c r="AD104" s="294"/>
      <c r="AE104" s="294"/>
      <c r="AF104" s="294"/>
      <c r="AG104" s="294"/>
      <c r="AH104" s="294"/>
      <c r="AI104" s="294"/>
      <c r="AJ104" s="294"/>
      <c r="AK104" s="294"/>
      <c r="AL104" s="294"/>
      <c r="AM104" s="294"/>
      <c r="AN104" s="294"/>
      <c r="AO104" s="294"/>
      <c r="AP104" s="294"/>
      <c r="AQ104" s="294"/>
      <c r="AR104" s="294"/>
      <c r="AS104" s="294"/>
      <c r="AT104" s="294"/>
      <c r="AU104" s="294"/>
      <c r="AV104" s="294"/>
      <c r="AW104" s="294"/>
      <c r="AX104" s="294"/>
      <c r="AY104" s="294"/>
      <c r="AZ104" s="294"/>
    </row>
    <row r="105" spans="1:63"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Y105" s="294"/>
      <c r="Z105" s="294"/>
      <c r="AA105" s="294"/>
      <c r="AB105" s="294"/>
      <c r="AC105" s="294"/>
      <c r="AD105" s="294"/>
      <c r="AE105" s="294"/>
      <c r="AF105" s="294"/>
      <c r="AG105" s="294"/>
      <c r="AH105" s="294"/>
      <c r="AI105" s="294"/>
      <c r="AJ105" s="294"/>
      <c r="AK105" s="294"/>
      <c r="AL105" s="294"/>
      <c r="AM105" s="294"/>
      <c r="AN105" s="294"/>
      <c r="AO105" s="294"/>
      <c r="AP105" s="294"/>
      <c r="AQ105" s="294"/>
      <c r="AR105" s="294"/>
      <c r="AS105" s="294"/>
      <c r="AT105" s="294"/>
      <c r="AU105" s="294"/>
      <c r="AV105" s="294"/>
      <c r="AW105" s="294"/>
      <c r="AX105" s="294"/>
      <c r="AY105" s="294"/>
      <c r="AZ105" s="294"/>
    </row>
    <row r="106" spans="1:63"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Y106" s="294"/>
      <c r="Z106" s="294"/>
      <c r="AA106" s="294"/>
      <c r="AB106" s="294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</row>
    <row r="107" spans="1:63">
      <c r="N107" s="294"/>
      <c r="O107" s="294"/>
      <c r="P107" s="294"/>
      <c r="Q107" s="294"/>
      <c r="R107" s="294"/>
      <c r="S107" s="294"/>
      <c r="T107" s="294"/>
      <c r="U107" s="294"/>
      <c r="V107" s="294"/>
      <c r="Y107" s="294"/>
      <c r="Z107" s="294"/>
      <c r="AA107" s="294"/>
      <c r="AB107" s="294"/>
      <c r="AC107" s="294"/>
      <c r="AD107" s="294"/>
      <c r="AE107" s="294"/>
      <c r="AF107" s="294"/>
      <c r="AG107" s="294"/>
      <c r="AH107" s="294"/>
      <c r="AI107" s="294"/>
      <c r="AJ107" s="294"/>
      <c r="AK107" s="294"/>
      <c r="AL107" s="294"/>
      <c r="AM107" s="294"/>
      <c r="AN107" s="294"/>
      <c r="AO107" s="294"/>
      <c r="AP107" s="294"/>
      <c r="AQ107" s="294"/>
      <c r="AR107" s="294"/>
      <c r="AS107" s="294"/>
      <c r="AT107" s="294"/>
      <c r="AU107" s="294"/>
      <c r="AV107" s="294"/>
      <c r="AW107" s="294"/>
      <c r="AX107" s="294"/>
      <c r="AY107" s="294"/>
      <c r="AZ107" s="294"/>
    </row>
    <row r="108" spans="1:63">
      <c r="N108" s="294"/>
      <c r="O108" s="294"/>
      <c r="P108" s="294"/>
      <c r="Q108" s="294"/>
      <c r="R108" s="294"/>
      <c r="S108" s="294"/>
      <c r="T108" s="294"/>
      <c r="U108" s="294"/>
      <c r="V108" s="294"/>
      <c r="Y108" s="294"/>
      <c r="Z108" s="294"/>
      <c r="AA108" s="294"/>
      <c r="AB108" s="294"/>
      <c r="AC108" s="294"/>
      <c r="AD108" s="294"/>
      <c r="AE108" s="294"/>
      <c r="AF108" s="294"/>
      <c r="AG108" s="294"/>
      <c r="AH108" s="294"/>
      <c r="AI108" s="294"/>
      <c r="AJ108" s="294"/>
      <c r="AK108" s="294"/>
      <c r="AL108" s="294"/>
      <c r="AM108" s="294"/>
      <c r="AN108" s="294"/>
      <c r="AO108" s="294"/>
      <c r="AP108" s="294"/>
      <c r="AQ108" s="294"/>
      <c r="AR108" s="294"/>
      <c r="AS108" s="294"/>
      <c r="AT108" s="294"/>
      <c r="AU108" s="294"/>
      <c r="AV108" s="294"/>
      <c r="AW108" s="294"/>
      <c r="AX108" s="294"/>
      <c r="AY108" s="294"/>
      <c r="AZ108" s="294"/>
    </row>
    <row r="109" spans="1:63">
      <c r="N109" s="294"/>
      <c r="O109" s="294"/>
      <c r="P109" s="294"/>
      <c r="Q109" s="294"/>
      <c r="R109" s="294"/>
      <c r="S109" s="294"/>
      <c r="T109" s="294"/>
      <c r="U109" s="294"/>
      <c r="V109" s="294"/>
      <c r="Y109" s="294"/>
      <c r="Z109" s="294"/>
      <c r="AA109" s="294"/>
      <c r="AB109" s="294"/>
      <c r="AC109" s="294"/>
      <c r="AD109" s="294"/>
      <c r="AE109" s="294"/>
      <c r="AF109" s="294"/>
      <c r="AG109" s="294"/>
      <c r="AH109" s="294"/>
      <c r="AI109" s="294"/>
      <c r="AJ109" s="294"/>
      <c r="AK109" s="294"/>
      <c r="AL109" s="294"/>
      <c r="AM109" s="294"/>
      <c r="AN109" s="294"/>
      <c r="AO109" s="294"/>
      <c r="AP109" s="294"/>
      <c r="AQ109" s="294"/>
      <c r="AR109" s="294"/>
      <c r="AS109" s="294"/>
      <c r="AT109" s="294"/>
      <c r="AU109" s="294"/>
      <c r="AV109" s="294"/>
      <c r="AW109" s="294"/>
      <c r="AX109" s="294"/>
      <c r="AY109" s="294"/>
      <c r="AZ109" s="294"/>
    </row>
    <row r="110" spans="1:63">
      <c r="N110" s="294"/>
      <c r="O110" s="294"/>
      <c r="P110" s="294"/>
      <c r="Q110" s="294"/>
      <c r="R110" s="294"/>
      <c r="S110" s="294"/>
      <c r="T110" s="294"/>
      <c r="U110" s="294"/>
      <c r="V110" s="294"/>
      <c r="Y110" s="294"/>
      <c r="Z110" s="294"/>
      <c r="AA110" s="294"/>
      <c r="AB110" s="294"/>
      <c r="AC110" s="294"/>
      <c r="AD110" s="294"/>
      <c r="AE110" s="294"/>
      <c r="AF110" s="294"/>
      <c r="AG110" s="294"/>
      <c r="AH110" s="294"/>
      <c r="AI110" s="294"/>
      <c r="AJ110" s="294"/>
      <c r="AK110" s="294"/>
      <c r="AL110" s="294"/>
      <c r="AM110" s="294"/>
      <c r="AN110" s="294"/>
      <c r="AO110" s="294"/>
      <c r="AP110" s="294"/>
      <c r="AQ110" s="294"/>
      <c r="AR110" s="294"/>
      <c r="AS110" s="294"/>
      <c r="AT110" s="294"/>
      <c r="AU110" s="294"/>
      <c r="AV110" s="294"/>
      <c r="AW110" s="294"/>
      <c r="AX110" s="294"/>
      <c r="AY110" s="294"/>
      <c r="AZ110" s="294"/>
    </row>
    <row r="111" spans="1:63">
      <c r="N111" s="294"/>
      <c r="O111" s="294"/>
      <c r="P111" s="294"/>
      <c r="Q111" s="294"/>
      <c r="R111" s="294"/>
      <c r="S111" s="294"/>
      <c r="T111" s="294"/>
      <c r="U111" s="294"/>
      <c r="V111" s="294"/>
      <c r="Y111" s="294"/>
      <c r="Z111" s="294"/>
      <c r="AA111" s="294"/>
      <c r="AB111" s="294"/>
      <c r="AC111" s="294"/>
      <c r="AD111" s="294"/>
      <c r="AE111" s="294"/>
      <c r="AF111" s="294"/>
      <c r="AG111" s="294"/>
      <c r="AH111" s="294"/>
      <c r="AI111" s="294"/>
      <c r="AJ111" s="294"/>
      <c r="AK111" s="294"/>
      <c r="AL111" s="294"/>
      <c r="AM111" s="294"/>
      <c r="AN111" s="294"/>
      <c r="AO111" s="294"/>
      <c r="AP111" s="294"/>
      <c r="AQ111" s="294"/>
      <c r="AR111" s="294"/>
      <c r="AS111" s="294"/>
      <c r="AT111" s="294"/>
      <c r="AU111" s="294"/>
      <c r="AV111" s="294"/>
      <c r="AW111" s="294"/>
      <c r="AX111" s="294"/>
      <c r="AY111" s="294"/>
      <c r="AZ111" s="294"/>
    </row>
    <row r="112" spans="1:63">
      <c r="N112" s="294"/>
      <c r="O112" s="294"/>
      <c r="P112" s="294"/>
      <c r="Q112" s="294"/>
      <c r="R112" s="294"/>
      <c r="S112" s="294"/>
      <c r="T112" s="294"/>
      <c r="U112" s="294"/>
      <c r="V112" s="294"/>
      <c r="Y112" s="294"/>
      <c r="Z112" s="294"/>
      <c r="AA112" s="294"/>
      <c r="AB112" s="294"/>
      <c r="AC112" s="294"/>
      <c r="AD112" s="294"/>
      <c r="AE112" s="294"/>
      <c r="AF112" s="294"/>
      <c r="AG112" s="294"/>
      <c r="AH112" s="294"/>
      <c r="AI112" s="294"/>
      <c r="AJ112" s="294"/>
      <c r="AK112" s="294"/>
      <c r="AL112" s="294"/>
      <c r="AM112" s="294"/>
      <c r="AN112" s="294"/>
      <c r="AO112" s="294"/>
      <c r="AP112" s="294"/>
      <c r="AQ112" s="294"/>
      <c r="AR112" s="294"/>
      <c r="AS112" s="294"/>
      <c r="AT112" s="294"/>
      <c r="AU112" s="294"/>
      <c r="AV112" s="294"/>
      <c r="AW112" s="294"/>
      <c r="AX112" s="294"/>
      <c r="AY112" s="294"/>
      <c r="AZ112" s="294"/>
    </row>
    <row r="113" spans="14:52">
      <c r="N113" s="294"/>
      <c r="O113" s="294"/>
      <c r="P113" s="294"/>
      <c r="Q113" s="294"/>
      <c r="R113" s="294"/>
      <c r="S113" s="294"/>
      <c r="T113" s="294"/>
      <c r="U113" s="294"/>
      <c r="V113" s="294"/>
      <c r="Y113" s="294"/>
      <c r="Z113" s="294"/>
      <c r="AA113" s="294"/>
      <c r="AB113" s="294"/>
      <c r="AC113" s="294"/>
      <c r="AD113" s="294"/>
      <c r="AE113" s="294"/>
      <c r="AF113" s="294"/>
      <c r="AG113" s="294"/>
      <c r="AH113" s="294"/>
      <c r="AI113" s="294"/>
      <c r="AJ113" s="294"/>
      <c r="AK113" s="294"/>
      <c r="AL113" s="294"/>
      <c r="AM113" s="294"/>
      <c r="AN113" s="294"/>
      <c r="AO113" s="294"/>
      <c r="AP113" s="294"/>
      <c r="AQ113" s="294"/>
      <c r="AR113" s="294"/>
      <c r="AS113" s="294"/>
      <c r="AT113" s="294"/>
      <c r="AU113" s="294"/>
      <c r="AV113" s="294"/>
      <c r="AW113" s="294"/>
      <c r="AX113" s="294"/>
      <c r="AY113" s="294"/>
      <c r="AZ113" s="294"/>
    </row>
    <row r="114" spans="14:52">
      <c r="N114" s="294"/>
      <c r="O114" s="294"/>
      <c r="P114" s="294"/>
      <c r="Q114" s="294"/>
      <c r="R114" s="294"/>
      <c r="S114" s="294"/>
      <c r="T114" s="294"/>
      <c r="U114" s="294"/>
      <c r="V114" s="294"/>
      <c r="Y114" s="294"/>
      <c r="Z114" s="294"/>
      <c r="AA114" s="294"/>
      <c r="AB114" s="294"/>
      <c r="AC114" s="294"/>
      <c r="AD114" s="294"/>
      <c r="AE114" s="294"/>
      <c r="AF114" s="294"/>
      <c r="AG114" s="294"/>
      <c r="AH114" s="294"/>
      <c r="AI114" s="294"/>
      <c r="AJ114" s="294"/>
      <c r="AK114" s="294"/>
      <c r="AL114" s="294"/>
      <c r="AM114" s="294"/>
      <c r="AN114" s="294"/>
      <c r="AO114" s="294"/>
      <c r="AP114" s="294"/>
      <c r="AQ114" s="294"/>
      <c r="AR114" s="294"/>
      <c r="AS114" s="294"/>
      <c r="AT114" s="294"/>
      <c r="AU114" s="294"/>
      <c r="AV114" s="294"/>
      <c r="AW114" s="294"/>
      <c r="AX114" s="294"/>
      <c r="AY114" s="294"/>
      <c r="AZ114" s="294"/>
    </row>
    <row r="115" spans="14:52">
      <c r="N115" s="294"/>
      <c r="O115" s="294"/>
      <c r="P115" s="294"/>
      <c r="Q115" s="294"/>
      <c r="R115" s="294"/>
      <c r="S115" s="294"/>
      <c r="T115" s="294"/>
      <c r="U115" s="294"/>
      <c r="V115" s="294"/>
      <c r="Y115" s="294"/>
      <c r="Z115" s="294"/>
      <c r="AA115" s="294"/>
      <c r="AB115" s="294"/>
      <c r="AC115" s="294"/>
      <c r="AD115" s="294"/>
      <c r="AE115" s="294"/>
      <c r="AF115" s="294"/>
      <c r="AG115" s="294"/>
      <c r="AH115" s="294"/>
      <c r="AI115" s="294"/>
      <c r="AJ115" s="294"/>
      <c r="AK115" s="294"/>
      <c r="AL115" s="294"/>
      <c r="AM115" s="294"/>
      <c r="AN115" s="294"/>
      <c r="AO115" s="294"/>
      <c r="AP115" s="294"/>
      <c r="AQ115" s="294"/>
      <c r="AR115" s="294"/>
      <c r="AS115" s="294"/>
      <c r="AT115" s="294"/>
      <c r="AU115" s="294"/>
      <c r="AV115" s="294"/>
      <c r="AW115" s="294"/>
      <c r="AX115" s="294"/>
      <c r="AY115" s="294"/>
      <c r="AZ115" s="294"/>
    </row>
    <row r="116" spans="14:52">
      <c r="N116" s="294"/>
      <c r="O116" s="294"/>
      <c r="P116" s="294"/>
      <c r="Q116" s="294"/>
      <c r="R116" s="294"/>
      <c r="S116" s="294"/>
      <c r="T116" s="294"/>
      <c r="U116" s="294"/>
      <c r="V116" s="294"/>
      <c r="Y116" s="294"/>
      <c r="Z116" s="294"/>
      <c r="AA116" s="294"/>
      <c r="AB116" s="294"/>
      <c r="AC116" s="294"/>
      <c r="AD116" s="294"/>
      <c r="AE116" s="294"/>
      <c r="AF116" s="294"/>
      <c r="AG116" s="294"/>
      <c r="AH116" s="294"/>
      <c r="AI116" s="294"/>
      <c r="AJ116" s="294"/>
      <c r="AK116" s="294"/>
      <c r="AL116" s="294"/>
      <c r="AM116" s="294"/>
      <c r="AN116" s="294"/>
      <c r="AO116" s="294"/>
      <c r="AP116" s="294"/>
      <c r="AQ116" s="294"/>
      <c r="AR116" s="294"/>
      <c r="AS116" s="294"/>
      <c r="AT116" s="294"/>
      <c r="AU116" s="294"/>
      <c r="AV116" s="294"/>
      <c r="AW116" s="294"/>
      <c r="AX116" s="294"/>
      <c r="AY116" s="294"/>
      <c r="AZ116" s="294"/>
    </row>
    <row r="117" spans="14:52">
      <c r="N117" s="294"/>
      <c r="O117" s="294"/>
      <c r="P117" s="294"/>
      <c r="Q117" s="294"/>
      <c r="R117" s="294"/>
      <c r="S117" s="294"/>
      <c r="T117" s="294"/>
      <c r="U117" s="294"/>
      <c r="V117" s="294"/>
      <c r="Y117" s="294"/>
      <c r="Z117" s="294"/>
      <c r="AA117" s="294"/>
      <c r="AB117" s="294"/>
      <c r="AC117" s="294"/>
      <c r="AD117" s="294"/>
      <c r="AE117" s="294"/>
      <c r="AF117" s="294"/>
      <c r="AG117" s="294"/>
      <c r="AH117" s="294"/>
      <c r="AI117" s="294"/>
      <c r="AJ117" s="294"/>
      <c r="AK117" s="294"/>
      <c r="AL117" s="294"/>
      <c r="AM117" s="294"/>
      <c r="AN117" s="294"/>
      <c r="AO117" s="294"/>
      <c r="AP117" s="294"/>
      <c r="AQ117" s="294"/>
      <c r="AR117" s="294"/>
      <c r="AS117" s="294"/>
      <c r="AT117" s="294"/>
      <c r="AU117" s="294"/>
      <c r="AV117" s="294"/>
      <c r="AW117" s="294"/>
      <c r="AX117" s="294"/>
      <c r="AY117" s="294"/>
      <c r="AZ117" s="294"/>
    </row>
    <row r="118" spans="14:52">
      <c r="N118" s="294"/>
      <c r="O118" s="294"/>
      <c r="P118" s="294"/>
      <c r="Q118" s="294"/>
      <c r="R118" s="294"/>
      <c r="S118" s="294"/>
      <c r="T118" s="294"/>
      <c r="U118" s="294"/>
      <c r="V118" s="294"/>
      <c r="Y118" s="294"/>
      <c r="Z118" s="294"/>
      <c r="AA118" s="294"/>
      <c r="AB118" s="294"/>
      <c r="AC118" s="294"/>
      <c r="AD118" s="294"/>
      <c r="AE118" s="294"/>
      <c r="AF118" s="294"/>
      <c r="AG118" s="294"/>
      <c r="AH118" s="294"/>
      <c r="AI118" s="294"/>
      <c r="AJ118" s="294"/>
      <c r="AK118" s="294"/>
      <c r="AL118" s="294"/>
      <c r="AM118" s="294"/>
      <c r="AN118" s="294"/>
      <c r="AO118" s="294"/>
      <c r="AP118" s="294"/>
      <c r="AQ118" s="294"/>
      <c r="AR118" s="294"/>
      <c r="AS118" s="294"/>
      <c r="AT118" s="294"/>
      <c r="AU118" s="294"/>
      <c r="AV118" s="294"/>
      <c r="AW118" s="294"/>
      <c r="AX118" s="294"/>
      <c r="AY118" s="294"/>
      <c r="AZ118" s="294"/>
    </row>
    <row r="119" spans="14:52">
      <c r="N119" s="294"/>
      <c r="O119" s="294"/>
      <c r="P119" s="294"/>
      <c r="Q119" s="294"/>
      <c r="R119" s="294"/>
      <c r="S119" s="294"/>
      <c r="T119" s="294"/>
      <c r="U119" s="294"/>
      <c r="Y119" s="294"/>
      <c r="Z119" s="294"/>
      <c r="AA119" s="294"/>
      <c r="AB119" s="294"/>
      <c r="AC119" s="294"/>
      <c r="AD119" s="294"/>
      <c r="AE119" s="294"/>
      <c r="AF119" s="294"/>
      <c r="AG119" s="294"/>
      <c r="AH119" s="294"/>
      <c r="AI119" s="294"/>
      <c r="AJ119" s="294"/>
      <c r="AK119" s="294"/>
      <c r="AL119" s="294"/>
      <c r="AM119" s="294"/>
      <c r="AN119" s="294"/>
      <c r="AO119" s="294"/>
      <c r="AP119" s="294"/>
      <c r="AQ119" s="294"/>
      <c r="AR119" s="294"/>
      <c r="AS119" s="294"/>
      <c r="AT119" s="294"/>
      <c r="AU119" s="294"/>
      <c r="AV119" s="294"/>
      <c r="AW119" s="294"/>
      <c r="AX119" s="294"/>
      <c r="AY119" s="294"/>
      <c r="AZ119" s="294"/>
    </row>
    <row r="120" spans="14:52">
      <c r="N120" s="294"/>
      <c r="O120" s="294"/>
      <c r="P120" s="294"/>
      <c r="Q120" s="294"/>
      <c r="R120" s="294"/>
      <c r="S120" s="294"/>
      <c r="T120" s="294"/>
      <c r="U120" s="294"/>
      <c r="Y120" s="294"/>
      <c r="Z120" s="294"/>
      <c r="AA120" s="294"/>
      <c r="AB120" s="294"/>
      <c r="AC120" s="294"/>
      <c r="AD120" s="294"/>
      <c r="AE120" s="294"/>
      <c r="AF120" s="294"/>
      <c r="AG120" s="294"/>
      <c r="AH120" s="294"/>
      <c r="AI120" s="294"/>
      <c r="AJ120" s="294"/>
      <c r="AK120" s="294"/>
      <c r="AL120" s="294"/>
      <c r="AM120" s="294"/>
      <c r="AN120" s="294"/>
      <c r="AO120" s="294"/>
      <c r="AP120" s="294"/>
      <c r="AQ120" s="294"/>
      <c r="AR120" s="294"/>
      <c r="AS120" s="294"/>
      <c r="AT120" s="294"/>
      <c r="AU120" s="294"/>
      <c r="AV120" s="294"/>
      <c r="AW120" s="294"/>
      <c r="AX120" s="294"/>
      <c r="AY120" s="294"/>
      <c r="AZ120" s="294"/>
    </row>
    <row r="121" spans="14:52">
      <c r="N121" s="294"/>
      <c r="O121" s="294"/>
      <c r="P121" s="294"/>
      <c r="Q121" s="294"/>
      <c r="R121" s="294"/>
      <c r="S121" s="294"/>
      <c r="T121" s="294"/>
      <c r="U121" s="294"/>
      <c r="Y121" s="294"/>
      <c r="Z121" s="294"/>
      <c r="AA121" s="294"/>
      <c r="AB121" s="294"/>
      <c r="AC121" s="294"/>
      <c r="AD121" s="294"/>
      <c r="AE121" s="294"/>
      <c r="AF121" s="294"/>
      <c r="AG121" s="294"/>
      <c r="AH121" s="294"/>
      <c r="AI121" s="294"/>
      <c r="AJ121" s="294"/>
      <c r="AK121" s="294"/>
      <c r="AL121" s="294"/>
      <c r="AM121" s="294"/>
      <c r="AN121" s="294"/>
      <c r="AO121" s="294"/>
      <c r="AP121" s="294"/>
      <c r="AQ121" s="294"/>
      <c r="AR121" s="294"/>
      <c r="AS121" s="294"/>
      <c r="AT121" s="294"/>
      <c r="AU121" s="294"/>
      <c r="AV121" s="294"/>
      <c r="AW121" s="294"/>
      <c r="AX121" s="294"/>
      <c r="AY121" s="294"/>
      <c r="AZ121" s="294"/>
    </row>
    <row r="122" spans="14:52">
      <c r="N122" s="294"/>
      <c r="O122" s="294"/>
      <c r="P122" s="294"/>
      <c r="Q122" s="294"/>
      <c r="R122" s="294"/>
      <c r="S122" s="294"/>
      <c r="T122" s="294"/>
      <c r="U122" s="294"/>
      <c r="Y122" s="294"/>
      <c r="Z122" s="294"/>
      <c r="AA122" s="294"/>
      <c r="AB122" s="294"/>
      <c r="AC122" s="294"/>
      <c r="AD122" s="294"/>
      <c r="AE122" s="294"/>
      <c r="AF122" s="294"/>
      <c r="AG122" s="294"/>
      <c r="AH122" s="294"/>
      <c r="AI122" s="294"/>
      <c r="AJ122" s="294"/>
      <c r="AK122" s="294"/>
      <c r="AL122" s="294"/>
      <c r="AM122" s="294"/>
      <c r="AN122" s="294"/>
      <c r="AO122" s="294"/>
      <c r="AP122" s="294"/>
      <c r="AQ122" s="294"/>
      <c r="AR122" s="294"/>
      <c r="AS122" s="294"/>
      <c r="AT122" s="294"/>
      <c r="AU122" s="294"/>
      <c r="AV122" s="294"/>
      <c r="AW122" s="294"/>
      <c r="AX122" s="294"/>
      <c r="AY122" s="294"/>
      <c r="AZ122" s="294"/>
    </row>
    <row r="123" spans="14:52">
      <c r="N123" s="294"/>
      <c r="O123" s="294"/>
      <c r="P123" s="294"/>
      <c r="Q123" s="294"/>
      <c r="R123" s="294"/>
      <c r="S123" s="294"/>
      <c r="T123" s="294"/>
      <c r="U123" s="294"/>
      <c r="Y123" s="294"/>
      <c r="Z123" s="294"/>
      <c r="AA123" s="294"/>
      <c r="AB123" s="294"/>
      <c r="AC123" s="294"/>
      <c r="AD123" s="294"/>
      <c r="AE123" s="294"/>
      <c r="AF123" s="294"/>
      <c r="AG123" s="294"/>
      <c r="AH123" s="294"/>
      <c r="AI123" s="294"/>
      <c r="AJ123" s="294"/>
      <c r="AK123" s="294"/>
      <c r="AL123" s="294"/>
      <c r="AM123" s="294"/>
      <c r="AN123" s="294"/>
      <c r="AO123" s="294"/>
      <c r="AP123" s="294"/>
      <c r="AQ123" s="294"/>
      <c r="AR123" s="294"/>
      <c r="AS123" s="294"/>
      <c r="AT123" s="294"/>
      <c r="AU123" s="294"/>
      <c r="AV123" s="294"/>
      <c r="AW123" s="294"/>
      <c r="AX123" s="294"/>
      <c r="AY123" s="294"/>
      <c r="AZ123" s="294"/>
    </row>
    <row r="124" spans="14:52">
      <c r="N124" s="294"/>
      <c r="O124" s="294"/>
      <c r="P124" s="294"/>
      <c r="Q124" s="294"/>
      <c r="R124" s="294"/>
      <c r="S124" s="294"/>
      <c r="T124" s="294"/>
      <c r="U124" s="294"/>
      <c r="Y124" s="294"/>
      <c r="Z124" s="294"/>
      <c r="AA124" s="294"/>
      <c r="AB124" s="294"/>
      <c r="AC124" s="294"/>
      <c r="AD124" s="294"/>
      <c r="AE124" s="294"/>
      <c r="AF124" s="294"/>
      <c r="AG124" s="294"/>
      <c r="AH124" s="294"/>
      <c r="AI124" s="294"/>
      <c r="AJ124" s="294"/>
      <c r="AK124" s="294"/>
      <c r="AL124" s="294"/>
      <c r="AM124" s="294"/>
      <c r="AN124" s="294"/>
      <c r="AO124" s="294"/>
      <c r="AP124" s="294"/>
      <c r="AQ124" s="294"/>
      <c r="AR124" s="294"/>
      <c r="AS124" s="294"/>
      <c r="AT124" s="294"/>
      <c r="AU124" s="294"/>
      <c r="AV124" s="294"/>
      <c r="AW124" s="294"/>
      <c r="AX124" s="294"/>
      <c r="AY124" s="294"/>
      <c r="AZ124" s="294"/>
    </row>
    <row r="125" spans="14:52">
      <c r="N125" s="294"/>
      <c r="O125" s="294"/>
      <c r="P125" s="294"/>
      <c r="Q125" s="294"/>
      <c r="R125" s="294"/>
      <c r="S125" s="294"/>
      <c r="T125" s="294"/>
      <c r="U125" s="294"/>
      <c r="Y125" s="294"/>
      <c r="Z125" s="294"/>
      <c r="AA125" s="294"/>
      <c r="AB125" s="294"/>
      <c r="AC125" s="294"/>
      <c r="AD125" s="294"/>
      <c r="AE125" s="294"/>
      <c r="AF125" s="294"/>
      <c r="AG125" s="294"/>
      <c r="AH125" s="294"/>
      <c r="AI125" s="294"/>
      <c r="AJ125" s="294"/>
      <c r="AK125" s="294"/>
      <c r="AL125" s="294"/>
      <c r="AM125" s="294"/>
      <c r="AN125" s="294"/>
      <c r="AO125" s="294"/>
      <c r="AP125" s="294"/>
      <c r="AQ125" s="294"/>
      <c r="AR125" s="294"/>
      <c r="AS125" s="294"/>
      <c r="AT125" s="294"/>
      <c r="AU125" s="294"/>
      <c r="AV125" s="294"/>
      <c r="AW125" s="294"/>
      <c r="AX125" s="294"/>
      <c r="AY125" s="294"/>
      <c r="AZ125" s="294"/>
    </row>
    <row r="126" spans="14:52">
      <c r="N126" s="294"/>
      <c r="O126" s="294"/>
      <c r="P126" s="294"/>
      <c r="Q126" s="294"/>
      <c r="R126" s="294"/>
      <c r="S126" s="294"/>
      <c r="T126" s="294"/>
      <c r="U126" s="294"/>
      <c r="Y126" s="294"/>
      <c r="Z126" s="294"/>
      <c r="AA126" s="294"/>
      <c r="AB126" s="294"/>
      <c r="AC126" s="294"/>
      <c r="AD126" s="294"/>
      <c r="AE126" s="294"/>
      <c r="AF126" s="294"/>
      <c r="AG126" s="294"/>
      <c r="AH126" s="294"/>
      <c r="AI126" s="294"/>
      <c r="AJ126" s="294"/>
      <c r="AK126" s="294"/>
      <c r="AL126" s="294"/>
      <c r="AM126" s="294"/>
      <c r="AN126" s="294"/>
      <c r="AO126" s="294"/>
      <c r="AP126" s="294"/>
      <c r="AQ126" s="294"/>
      <c r="AR126" s="294"/>
      <c r="AS126" s="294"/>
      <c r="AT126" s="294"/>
      <c r="AU126" s="294"/>
      <c r="AV126" s="294"/>
      <c r="AW126" s="294"/>
      <c r="AX126" s="294"/>
      <c r="AY126" s="294"/>
      <c r="AZ126" s="294"/>
    </row>
    <row r="127" spans="14:52">
      <c r="N127" s="294"/>
      <c r="O127" s="294"/>
      <c r="P127" s="294"/>
      <c r="Q127" s="294"/>
      <c r="R127" s="294"/>
      <c r="S127" s="294"/>
      <c r="T127" s="294"/>
      <c r="U127" s="294"/>
      <c r="Y127" s="294"/>
      <c r="Z127" s="294"/>
      <c r="AA127" s="294"/>
      <c r="AB127" s="294"/>
      <c r="AC127" s="294"/>
      <c r="AD127" s="294"/>
      <c r="AE127" s="294"/>
      <c r="AF127" s="294"/>
      <c r="AG127" s="294"/>
      <c r="AH127" s="294"/>
      <c r="AI127" s="294"/>
      <c r="AJ127" s="294"/>
      <c r="AK127" s="294"/>
      <c r="AL127" s="294"/>
      <c r="AM127" s="294"/>
      <c r="AN127" s="294"/>
      <c r="AO127" s="294"/>
      <c r="AP127" s="294"/>
      <c r="AQ127" s="294"/>
      <c r="AR127" s="294"/>
      <c r="AS127" s="294"/>
      <c r="AT127" s="294"/>
      <c r="AU127" s="294"/>
      <c r="AV127" s="294"/>
      <c r="AW127" s="294"/>
      <c r="AX127" s="294"/>
      <c r="AY127" s="294"/>
      <c r="AZ127" s="294"/>
    </row>
    <row r="128" spans="14:52">
      <c r="N128" s="294"/>
      <c r="O128" s="294"/>
      <c r="P128" s="294"/>
      <c r="Q128" s="294"/>
      <c r="R128" s="294"/>
      <c r="S128" s="294"/>
      <c r="T128" s="294"/>
      <c r="U128" s="294"/>
      <c r="Y128" s="294"/>
      <c r="Z128" s="294"/>
      <c r="AA128" s="294"/>
      <c r="AB128" s="294"/>
      <c r="AC128" s="294"/>
      <c r="AD128" s="294"/>
      <c r="AE128" s="294"/>
      <c r="AF128" s="294"/>
      <c r="AG128" s="294"/>
      <c r="AH128" s="294"/>
      <c r="AI128" s="294"/>
      <c r="AJ128" s="294"/>
      <c r="AK128" s="294"/>
      <c r="AL128" s="294"/>
      <c r="AM128" s="294"/>
      <c r="AN128" s="294"/>
      <c r="AO128" s="294"/>
      <c r="AP128" s="294"/>
      <c r="AQ128" s="294"/>
      <c r="AR128" s="294"/>
      <c r="AS128" s="294"/>
      <c r="AT128" s="294"/>
      <c r="AU128" s="294"/>
      <c r="AV128" s="294"/>
      <c r="AW128" s="294"/>
      <c r="AX128" s="294"/>
      <c r="AY128" s="294"/>
      <c r="AZ128" s="294"/>
    </row>
    <row r="129" spans="14:52">
      <c r="N129" s="294"/>
      <c r="O129" s="294"/>
      <c r="P129" s="294"/>
      <c r="Q129" s="294"/>
      <c r="R129" s="294"/>
      <c r="S129" s="294"/>
      <c r="T129" s="294"/>
      <c r="U129" s="294"/>
      <c r="Y129" s="294"/>
      <c r="Z129" s="294"/>
      <c r="AA129" s="294"/>
      <c r="AB129" s="294"/>
      <c r="AC129" s="294"/>
      <c r="AD129" s="294"/>
      <c r="AE129" s="294"/>
      <c r="AF129" s="294"/>
      <c r="AG129" s="294"/>
      <c r="AH129" s="294"/>
      <c r="AI129" s="294"/>
      <c r="AJ129" s="294"/>
      <c r="AK129" s="294"/>
      <c r="AL129" s="294"/>
      <c r="AM129" s="294"/>
      <c r="AN129" s="294"/>
      <c r="AO129" s="294"/>
      <c r="AP129" s="294"/>
      <c r="AQ129" s="294"/>
      <c r="AR129" s="294"/>
      <c r="AS129" s="294"/>
      <c r="AT129" s="294"/>
      <c r="AU129" s="294"/>
      <c r="AV129" s="294"/>
      <c r="AW129" s="294"/>
      <c r="AX129" s="294"/>
      <c r="AY129" s="294"/>
      <c r="AZ129" s="294"/>
    </row>
    <row r="130" spans="14:52">
      <c r="N130" s="294"/>
      <c r="O130" s="294"/>
      <c r="P130" s="294"/>
      <c r="Q130" s="294"/>
      <c r="R130" s="294"/>
      <c r="S130" s="294"/>
      <c r="T130" s="294"/>
      <c r="U130" s="294"/>
      <c r="Y130" s="294"/>
      <c r="Z130" s="294"/>
      <c r="AA130" s="294"/>
      <c r="AB130" s="294"/>
      <c r="AC130" s="294"/>
      <c r="AD130" s="294"/>
      <c r="AE130" s="294"/>
      <c r="AF130" s="294"/>
      <c r="AG130" s="294"/>
      <c r="AH130" s="294"/>
      <c r="AI130" s="294"/>
      <c r="AJ130" s="294"/>
      <c r="AK130" s="294"/>
      <c r="AL130" s="294"/>
      <c r="AM130" s="294"/>
      <c r="AN130" s="294"/>
      <c r="AO130" s="294"/>
      <c r="AP130" s="294"/>
      <c r="AQ130" s="294"/>
      <c r="AR130" s="294"/>
      <c r="AS130" s="294"/>
      <c r="AT130" s="294"/>
      <c r="AU130" s="294"/>
      <c r="AV130" s="294"/>
      <c r="AW130" s="294"/>
      <c r="AX130" s="294"/>
      <c r="AY130" s="294"/>
      <c r="AZ130" s="294"/>
    </row>
    <row r="131" spans="14:52">
      <c r="N131" s="294"/>
      <c r="O131" s="294"/>
      <c r="P131" s="294"/>
      <c r="Q131" s="294"/>
      <c r="R131" s="294"/>
      <c r="S131" s="294"/>
      <c r="T131" s="294"/>
      <c r="Y131" s="294"/>
      <c r="Z131" s="294"/>
      <c r="AA131" s="294"/>
      <c r="AB131" s="294"/>
      <c r="AC131" s="294"/>
      <c r="AD131" s="294"/>
      <c r="AF131" s="294"/>
      <c r="AG131" s="294"/>
      <c r="AH131" s="294"/>
      <c r="AI131" s="294"/>
      <c r="AJ131" s="294"/>
      <c r="AK131" s="294"/>
      <c r="AL131" s="294"/>
      <c r="AM131" s="294"/>
      <c r="AN131" s="294"/>
      <c r="AP131" s="294"/>
      <c r="AR131" s="294"/>
      <c r="AU131" s="294"/>
      <c r="AW131" s="294"/>
      <c r="AY131" s="294"/>
    </row>
    <row r="132" spans="14:52">
      <c r="N132" s="294"/>
      <c r="O132" s="294"/>
      <c r="P132" s="294"/>
      <c r="Q132" s="294"/>
      <c r="R132" s="294"/>
      <c r="S132" s="294"/>
      <c r="T132" s="294"/>
      <c r="Y132" s="294"/>
      <c r="Z132" s="294"/>
      <c r="AA132" s="294"/>
      <c r="AB132" s="294"/>
      <c r="AC132" s="294"/>
      <c r="AD132" s="294"/>
      <c r="AF132" s="294"/>
      <c r="AG132" s="294"/>
      <c r="AH132" s="294"/>
      <c r="AI132" s="294"/>
      <c r="AJ132" s="294"/>
      <c r="AK132" s="294"/>
      <c r="AL132" s="294"/>
      <c r="AM132" s="294"/>
      <c r="AN132" s="294"/>
      <c r="AP132" s="294"/>
      <c r="AR132" s="294"/>
      <c r="AU132" s="294"/>
      <c r="AW132" s="294"/>
      <c r="AY132" s="294"/>
    </row>
    <row r="133" spans="14:52">
      <c r="N133" s="294"/>
      <c r="O133" s="294"/>
      <c r="P133" s="294"/>
      <c r="Q133" s="294"/>
      <c r="R133" s="294"/>
      <c r="S133" s="294"/>
      <c r="T133" s="294"/>
      <c r="Y133" s="294"/>
      <c r="Z133" s="294"/>
      <c r="AA133" s="294"/>
      <c r="AB133" s="294"/>
      <c r="AC133" s="294"/>
      <c r="AD133" s="294"/>
      <c r="AF133" s="294"/>
      <c r="AG133" s="294"/>
      <c r="AH133" s="294"/>
      <c r="AI133" s="294"/>
      <c r="AJ133" s="294"/>
      <c r="AK133" s="294"/>
      <c r="AL133" s="294"/>
      <c r="AM133" s="294"/>
      <c r="AN133" s="294"/>
      <c r="AP133" s="294"/>
      <c r="AR133" s="294"/>
      <c r="AU133" s="294"/>
      <c r="AW133" s="294"/>
      <c r="AY133" s="294"/>
    </row>
    <row r="134" spans="14:52">
      <c r="N134" s="294"/>
      <c r="O134" s="294"/>
      <c r="P134" s="294"/>
      <c r="Q134" s="294"/>
      <c r="R134" s="294"/>
      <c r="S134" s="294"/>
      <c r="T134" s="294"/>
      <c r="Y134" s="294"/>
      <c r="Z134" s="294"/>
      <c r="AA134" s="294"/>
      <c r="AB134" s="294"/>
      <c r="AC134" s="294"/>
      <c r="AD134" s="294"/>
      <c r="AF134" s="294"/>
      <c r="AG134" s="294"/>
      <c r="AH134" s="294"/>
      <c r="AI134" s="294"/>
      <c r="AJ134" s="294"/>
      <c r="AK134" s="294"/>
      <c r="AL134" s="294"/>
      <c r="AM134" s="294"/>
      <c r="AN134" s="294"/>
      <c r="AP134" s="294"/>
      <c r="AR134" s="294"/>
      <c r="AU134" s="294"/>
      <c r="AW134" s="294"/>
      <c r="AY134" s="294"/>
    </row>
    <row r="135" spans="14:52">
      <c r="N135" s="294"/>
      <c r="O135" s="294"/>
      <c r="P135" s="294"/>
      <c r="Q135" s="294"/>
      <c r="R135" s="294"/>
      <c r="S135" s="294"/>
      <c r="T135" s="294"/>
      <c r="Y135" s="294"/>
      <c r="Z135" s="294"/>
      <c r="AA135" s="294"/>
      <c r="AB135" s="294"/>
      <c r="AC135" s="294"/>
      <c r="AD135" s="294"/>
      <c r="AF135" s="294"/>
      <c r="AG135" s="294"/>
      <c r="AH135" s="294"/>
      <c r="AI135" s="294"/>
      <c r="AJ135" s="294"/>
      <c r="AK135" s="294"/>
      <c r="AL135" s="294"/>
      <c r="AM135" s="294"/>
      <c r="AN135" s="294"/>
      <c r="AP135" s="294"/>
      <c r="AR135" s="294"/>
      <c r="AU135" s="294"/>
      <c r="AW135" s="294"/>
      <c r="AY135" s="294"/>
    </row>
    <row r="136" spans="14:52">
      <c r="N136" s="294"/>
      <c r="O136" s="294"/>
      <c r="P136" s="294"/>
      <c r="Q136" s="294"/>
      <c r="R136" s="294"/>
      <c r="S136" s="294"/>
      <c r="T136" s="294"/>
      <c r="Y136" s="294"/>
      <c r="Z136" s="294"/>
      <c r="AA136" s="294"/>
      <c r="AB136" s="294"/>
      <c r="AC136" s="294"/>
      <c r="AD136" s="294"/>
      <c r="AF136" s="294"/>
      <c r="AG136" s="294"/>
      <c r="AH136" s="294"/>
      <c r="AI136" s="294"/>
      <c r="AJ136" s="294"/>
      <c r="AK136" s="294"/>
      <c r="AL136" s="294"/>
      <c r="AM136" s="294"/>
      <c r="AN136" s="294"/>
      <c r="AP136" s="294"/>
      <c r="AR136" s="294"/>
      <c r="AU136" s="294"/>
      <c r="AW136" s="294"/>
      <c r="AY136" s="294"/>
    </row>
    <row r="137" spans="14:52">
      <c r="N137" s="294"/>
      <c r="O137" s="294"/>
      <c r="P137" s="294"/>
      <c r="Q137" s="294"/>
      <c r="R137" s="294"/>
      <c r="S137" s="294"/>
      <c r="T137" s="294"/>
      <c r="Y137" s="294"/>
      <c r="Z137" s="294"/>
      <c r="AA137" s="294"/>
      <c r="AB137" s="294"/>
      <c r="AC137" s="294"/>
      <c r="AD137" s="294"/>
      <c r="AF137" s="294"/>
      <c r="AG137" s="294"/>
      <c r="AH137" s="294"/>
      <c r="AI137" s="294"/>
      <c r="AJ137" s="294"/>
      <c r="AK137" s="294"/>
      <c r="AL137" s="294"/>
      <c r="AM137" s="294"/>
      <c r="AN137" s="294"/>
      <c r="AP137" s="294"/>
      <c r="AR137" s="294"/>
      <c r="AU137" s="294"/>
      <c r="AW137" s="294"/>
      <c r="AY137" s="294"/>
    </row>
    <row r="138" spans="14:52">
      <c r="N138" s="294"/>
      <c r="O138" s="294"/>
      <c r="P138" s="294"/>
      <c r="Q138" s="294"/>
      <c r="R138" s="294"/>
      <c r="S138" s="294"/>
      <c r="T138" s="294"/>
      <c r="Y138" s="294"/>
      <c r="Z138" s="294"/>
      <c r="AA138" s="294"/>
      <c r="AB138" s="294"/>
      <c r="AC138" s="294"/>
      <c r="AD138" s="294"/>
      <c r="AF138" s="294"/>
      <c r="AG138" s="294"/>
      <c r="AH138" s="294"/>
      <c r="AI138" s="294"/>
      <c r="AJ138" s="294"/>
      <c r="AK138" s="294"/>
      <c r="AL138" s="294"/>
      <c r="AM138" s="294"/>
      <c r="AN138" s="294"/>
      <c r="AP138" s="294"/>
      <c r="AR138" s="294"/>
      <c r="AU138" s="294"/>
      <c r="AW138" s="294"/>
      <c r="AY138" s="294"/>
    </row>
    <row r="139" spans="14:52">
      <c r="N139" s="294"/>
      <c r="O139" s="294"/>
      <c r="P139" s="294"/>
      <c r="Q139" s="294"/>
      <c r="R139" s="294"/>
      <c r="S139" s="294"/>
      <c r="T139" s="294"/>
      <c r="Y139" s="294"/>
      <c r="Z139" s="294"/>
      <c r="AA139" s="294"/>
      <c r="AB139" s="294"/>
      <c r="AC139" s="294"/>
      <c r="AD139" s="294"/>
      <c r="AF139" s="294"/>
      <c r="AG139" s="294"/>
      <c r="AH139" s="294"/>
      <c r="AI139" s="294"/>
      <c r="AJ139" s="294"/>
      <c r="AK139" s="294"/>
      <c r="AL139" s="294"/>
      <c r="AM139" s="294"/>
      <c r="AN139" s="294"/>
      <c r="AP139" s="294"/>
      <c r="AR139" s="294"/>
      <c r="AU139" s="294"/>
      <c r="AW139" s="294"/>
      <c r="AY139" s="294"/>
    </row>
    <row r="140" spans="14:52">
      <c r="N140" s="294"/>
      <c r="O140" s="294"/>
      <c r="P140" s="294"/>
      <c r="Q140" s="294"/>
      <c r="R140" s="294"/>
      <c r="S140" s="294"/>
      <c r="T140" s="294"/>
      <c r="Y140" s="294"/>
      <c r="Z140" s="294"/>
      <c r="AA140" s="294"/>
      <c r="AB140" s="294"/>
      <c r="AC140" s="294"/>
      <c r="AD140" s="294"/>
      <c r="AF140" s="294"/>
      <c r="AG140" s="294"/>
      <c r="AH140" s="294"/>
      <c r="AI140" s="294"/>
      <c r="AJ140" s="294"/>
      <c r="AK140" s="294"/>
      <c r="AL140" s="294"/>
      <c r="AM140" s="294"/>
      <c r="AN140" s="294"/>
      <c r="AP140" s="294"/>
      <c r="AR140" s="294"/>
      <c r="AU140" s="294"/>
      <c r="AW140" s="294"/>
      <c r="AY140" s="294"/>
    </row>
    <row r="141" spans="14:52">
      <c r="N141" s="294"/>
      <c r="O141" s="294"/>
      <c r="P141" s="294"/>
      <c r="Q141" s="294"/>
      <c r="R141" s="294"/>
      <c r="S141" s="294"/>
      <c r="T141" s="294"/>
      <c r="Y141" s="294"/>
      <c r="Z141" s="294"/>
      <c r="AA141" s="294"/>
      <c r="AB141" s="294"/>
      <c r="AC141" s="294"/>
      <c r="AD141" s="294"/>
      <c r="AF141" s="294"/>
      <c r="AG141" s="294"/>
      <c r="AH141" s="294"/>
      <c r="AI141" s="294"/>
      <c r="AJ141" s="294"/>
      <c r="AK141" s="294"/>
      <c r="AL141" s="294"/>
      <c r="AM141" s="294"/>
      <c r="AN141" s="294"/>
      <c r="AP141" s="294"/>
      <c r="AR141" s="294"/>
      <c r="AU141" s="294"/>
      <c r="AW141" s="294"/>
      <c r="AY141" s="294"/>
    </row>
    <row r="142" spans="14:52">
      <c r="N142" s="294"/>
      <c r="O142" s="294"/>
      <c r="P142" s="294"/>
      <c r="Q142" s="294"/>
      <c r="R142" s="294"/>
      <c r="S142" s="294"/>
      <c r="T142" s="294"/>
      <c r="Y142" s="294"/>
      <c r="Z142" s="294"/>
      <c r="AA142" s="294"/>
      <c r="AB142" s="294"/>
      <c r="AC142" s="294"/>
      <c r="AD142" s="294"/>
      <c r="AF142" s="294"/>
      <c r="AG142" s="294"/>
      <c r="AH142" s="294"/>
      <c r="AI142" s="294"/>
      <c r="AJ142" s="294"/>
      <c r="AK142" s="294"/>
      <c r="AL142" s="294"/>
      <c r="AM142" s="294"/>
      <c r="AN142" s="294"/>
      <c r="AP142" s="294"/>
      <c r="AR142" s="294"/>
      <c r="AU142" s="294"/>
      <c r="AW142" s="294"/>
      <c r="AY142" s="294"/>
    </row>
    <row r="143" spans="14:52">
      <c r="N143" s="294"/>
      <c r="O143" s="294"/>
      <c r="P143" s="294"/>
      <c r="Q143" s="294"/>
      <c r="R143" s="294"/>
      <c r="S143" s="294"/>
      <c r="T143" s="294"/>
      <c r="Y143" s="294"/>
      <c r="Z143" s="294"/>
      <c r="AA143" s="294"/>
      <c r="AB143" s="294"/>
      <c r="AC143" s="294"/>
      <c r="AD143" s="294"/>
      <c r="AF143" s="294"/>
      <c r="AG143" s="294"/>
      <c r="AH143" s="294"/>
      <c r="AI143" s="294"/>
      <c r="AJ143" s="294"/>
      <c r="AK143" s="294"/>
      <c r="AL143" s="294"/>
      <c r="AM143" s="294"/>
      <c r="AN143" s="294"/>
      <c r="AP143" s="294"/>
      <c r="AR143" s="294"/>
      <c r="AU143" s="294"/>
      <c r="AW143" s="294"/>
      <c r="AY143" s="294"/>
    </row>
    <row r="144" spans="14:52">
      <c r="N144" s="294"/>
      <c r="O144" s="294"/>
      <c r="P144" s="294"/>
      <c r="Q144" s="294"/>
      <c r="R144" s="294"/>
      <c r="S144" s="294"/>
      <c r="T144" s="294"/>
      <c r="Y144" s="294"/>
      <c r="Z144" s="294"/>
      <c r="AA144" s="294"/>
      <c r="AB144" s="294"/>
      <c r="AC144" s="294"/>
      <c r="AD144" s="294"/>
      <c r="AF144" s="294"/>
      <c r="AG144" s="294"/>
      <c r="AH144" s="294"/>
      <c r="AI144" s="294"/>
      <c r="AJ144" s="294"/>
      <c r="AK144" s="294"/>
      <c r="AL144" s="294"/>
      <c r="AM144" s="294"/>
      <c r="AN144" s="294"/>
      <c r="AP144" s="294"/>
      <c r="AR144" s="294"/>
      <c r="AU144" s="294"/>
      <c r="AW144" s="294"/>
      <c r="AY144" s="294"/>
    </row>
    <row r="145" spans="14:51">
      <c r="N145" s="294"/>
      <c r="O145" s="294"/>
      <c r="P145" s="294"/>
      <c r="Q145" s="294"/>
      <c r="R145" s="294"/>
      <c r="S145" s="294"/>
      <c r="T145" s="294"/>
      <c r="Y145" s="294"/>
      <c r="Z145" s="294"/>
      <c r="AA145" s="294"/>
      <c r="AB145" s="294"/>
      <c r="AC145" s="294"/>
      <c r="AD145" s="294"/>
      <c r="AF145" s="294"/>
      <c r="AG145" s="294"/>
      <c r="AH145" s="294"/>
      <c r="AI145" s="294"/>
      <c r="AJ145" s="294"/>
      <c r="AK145" s="294"/>
      <c r="AL145" s="294"/>
      <c r="AM145" s="294"/>
      <c r="AN145" s="294"/>
      <c r="AP145" s="294"/>
      <c r="AR145" s="294"/>
      <c r="AU145" s="294"/>
      <c r="AW145" s="294"/>
      <c r="AY145" s="294"/>
    </row>
    <row r="146" spans="14:51">
      <c r="N146" s="294"/>
      <c r="O146" s="294"/>
      <c r="P146" s="294"/>
      <c r="Q146" s="294"/>
      <c r="R146" s="294"/>
      <c r="S146" s="294"/>
      <c r="T146" s="294"/>
      <c r="Y146" s="294"/>
      <c r="Z146" s="294"/>
      <c r="AA146" s="294"/>
      <c r="AB146" s="294"/>
      <c r="AC146" s="294"/>
      <c r="AD146" s="294"/>
      <c r="AF146" s="294"/>
      <c r="AG146" s="294"/>
      <c r="AH146" s="294"/>
      <c r="AI146" s="294"/>
      <c r="AJ146" s="294"/>
      <c r="AK146" s="294"/>
      <c r="AL146" s="294"/>
      <c r="AM146" s="294"/>
      <c r="AN146" s="294"/>
      <c r="AP146" s="294"/>
      <c r="AR146" s="294"/>
      <c r="AU146" s="294"/>
      <c r="AW146" s="294"/>
      <c r="AY146" s="294"/>
    </row>
    <row r="147" spans="14:51">
      <c r="N147" s="294"/>
      <c r="O147" s="294"/>
      <c r="P147" s="294"/>
      <c r="Q147" s="294"/>
      <c r="R147" s="294"/>
      <c r="S147" s="294"/>
      <c r="T147" s="294"/>
      <c r="Y147" s="294"/>
      <c r="Z147" s="294"/>
      <c r="AA147" s="294"/>
      <c r="AB147" s="294"/>
      <c r="AC147" s="294"/>
      <c r="AD147" s="294"/>
      <c r="AF147" s="294"/>
      <c r="AG147" s="294"/>
      <c r="AH147" s="294"/>
      <c r="AI147" s="294"/>
      <c r="AJ147" s="294"/>
      <c r="AK147" s="294"/>
      <c r="AL147" s="294"/>
      <c r="AM147" s="294"/>
      <c r="AN147" s="294"/>
      <c r="AP147" s="294"/>
      <c r="AR147" s="294"/>
      <c r="AU147" s="294"/>
      <c r="AW147" s="294"/>
      <c r="AY147" s="294"/>
    </row>
    <row r="148" spans="14:51">
      <c r="N148" s="294"/>
      <c r="O148" s="294"/>
      <c r="P148" s="294"/>
      <c r="Q148" s="294"/>
      <c r="R148" s="294"/>
      <c r="S148" s="294"/>
      <c r="T148" s="294"/>
      <c r="Y148" s="294"/>
      <c r="Z148" s="294"/>
      <c r="AA148" s="294"/>
      <c r="AB148" s="294"/>
      <c r="AC148" s="294"/>
      <c r="AD148" s="294"/>
      <c r="AF148" s="294"/>
      <c r="AG148" s="294"/>
      <c r="AH148" s="294"/>
      <c r="AI148" s="294"/>
      <c r="AJ148" s="294"/>
      <c r="AK148" s="294"/>
      <c r="AL148" s="294"/>
      <c r="AM148" s="294"/>
      <c r="AN148" s="294"/>
      <c r="AP148" s="294"/>
      <c r="AR148" s="294"/>
      <c r="AU148" s="294"/>
      <c r="AW148" s="294"/>
      <c r="AY148" s="294"/>
    </row>
    <row r="149" spans="14:51">
      <c r="N149" s="294"/>
      <c r="O149" s="294"/>
      <c r="P149" s="294"/>
      <c r="Q149" s="294"/>
      <c r="R149" s="294"/>
      <c r="S149" s="294"/>
      <c r="T149" s="294"/>
      <c r="Y149" s="294"/>
      <c r="Z149" s="294"/>
      <c r="AA149" s="294"/>
      <c r="AB149" s="294"/>
      <c r="AC149" s="294"/>
      <c r="AD149" s="294"/>
      <c r="AF149" s="294"/>
      <c r="AG149" s="294"/>
      <c r="AH149" s="294"/>
      <c r="AI149" s="294"/>
      <c r="AJ149" s="294"/>
      <c r="AK149" s="294"/>
      <c r="AL149" s="294"/>
      <c r="AM149" s="294"/>
      <c r="AN149" s="294"/>
      <c r="AP149" s="294"/>
      <c r="AR149" s="294"/>
      <c r="AU149" s="294"/>
      <c r="AW149" s="294"/>
      <c r="AY149" s="294"/>
    </row>
    <row r="150" spans="14:51">
      <c r="N150" s="294"/>
      <c r="O150" s="294"/>
      <c r="P150" s="294"/>
      <c r="Q150" s="294"/>
      <c r="R150" s="294"/>
      <c r="S150" s="294"/>
      <c r="T150" s="294"/>
      <c r="Y150" s="294"/>
      <c r="Z150" s="294"/>
      <c r="AA150" s="294"/>
      <c r="AB150" s="294"/>
      <c r="AC150" s="294"/>
      <c r="AD150" s="294"/>
      <c r="AF150" s="294"/>
      <c r="AG150" s="294"/>
      <c r="AH150" s="294"/>
      <c r="AI150" s="294"/>
      <c r="AJ150" s="294"/>
      <c r="AK150" s="294"/>
      <c r="AL150" s="294"/>
      <c r="AM150" s="294"/>
      <c r="AN150" s="294"/>
      <c r="AP150" s="294"/>
      <c r="AR150" s="294"/>
      <c r="AU150" s="294"/>
      <c r="AW150" s="294"/>
      <c r="AY150" s="294"/>
    </row>
    <row r="151" spans="14:51">
      <c r="N151" s="294"/>
      <c r="O151" s="294"/>
      <c r="P151" s="294"/>
      <c r="Q151" s="294"/>
      <c r="R151" s="294"/>
      <c r="S151" s="294"/>
      <c r="T151" s="294"/>
      <c r="Y151" s="294"/>
      <c r="Z151" s="294"/>
      <c r="AA151" s="294"/>
      <c r="AB151" s="294"/>
      <c r="AC151" s="294"/>
      <c r="AD151" s="294"/>
      <c r="AF151" s="294"/>
      <c r="AG151" s="294"/>
      <c r="AH151" s="294"/>
      <c r="AI151" s="294"/>
      <c r="AJ151" s="294"/>
      <c r="AK151" s="294"/>
      <c r="AL151" s="294"/>
      <c r="AM151" s="294"/>
      <c r="AN151" s="294"/>
      <c r="AP151" s="294"/>
      <c r="AR151" s="294"/>
      <c r="AU151" s="294"/>
      <c r="AW151" s="294"/>
      <c r="AY151" s="294"/>
    </row>
    <row r="152" spans="14:51">
      <c r="N152" s="294"/>
      <c r="O152" s="294"/>
      <c r="P152" s="294"/>
      <c r="Q152" s="294"/>
      <c r="R152" s="294"/>
      <c r="S152" s="294"/>
      <c r="T152" s="294"/>
      <c r="Y152" s="294"/>
      <c r="Z152" s="294"/>
      <c r="AA152" s="294"/>
      <c r="AB152" s="294"/>
      <c r="AC152" s="294"/>
      <c r="AD152" s="294"/>
      <c r="AF152" s="294"/>
      <c r="AG152" s="294"/>
      <c r="AH152" s="294"/>
      <c r="AI152" s="294"/>
      <c r="AJ152" s="294"/>
      <c r="AK152" s="294"/>
      <c r="AL152" s="294"/>
      <c r="AM152" s="294"/>
      <c r="AN152" s="294"/>
      <c r="AP152" s="294"/>
      <c r="AR152" s="294"/>
      <c r="AU152" s="294"/>
      <c r="AW152" s="294"/>
      <c r="AY152" s="294"/>
    </row>
    <row r="153" spans="14:51">
      <c r="N153" s="294"/>
      <c r="O153" s="294"/>
      <c r="P153" s="294"/>
      <c r="Q153" s="294"/>
      <c r="R153" s="294"/>
      <c r="S153" s="294"/>
      <c r="T153" s="294"/>
      <c r="Y153" s="294"/>
      <c r="Z153" s="294"/>
      <c r="AA153" s="294"/>
      <c r="AB153" s="294"/>
      <c r="AC153" s="294"/>
      <c r="AD153" s="294"/>
      <c r="AF153" s="294"/>
      <c r="AG153" s="294"/>
      <c r="AH153" s="294"/>
      <c r="AI153" s="294"/>
      <c r="AJ153" s="294"/>
      <c r="AK153" s="294"/>
      <c r="AL153" s="294"/>
      <c r="AM153" s="294"/>
      <c r="AN153" s="294"/>
      <c r="AP153" s="294"/>
      <c r="AR153" s="294"/>
      <c r="AU153" s="294"/>
      <c r="AW153" s="294"/>
      <c r="AY153" s="294"/>
    </row>
    <row r="154" spans="14:51">
      <c r="N154" s="294"/>
      <c r="O154" s="294"/>
      <c r="P154" s="294"/>
      <c r="Q154" s="294"/>
      <c r="R154" s="294"/>
      <c r="S154" s="294"/>
      <c r="T154" s="294"/>
      <c r="Y154" s="294"/>
      <c r="Z154" s="294"/>
      <c r="AA154" s="294"/>
      <c r="AB154" s="294"/>
      <c r="AC154" s="294"/>
      <c r="AD154" s="294"/>
      <c r="AF154" s="294"/>
      <c r="AG154" s="294"/>
      <c r="AH154" s="294"/>
      <c r="AI154" s="294"/>
      <c r="AJ154" s="294"/>
      <c r="AK154" s="294"/>
      <c r="AL154" s="294"/>
      <c r="AM154" s="294"/>
      <c r="AN154" s="294"/>
      <c r="AP154" s="294"/>
      <c r="AR154" s="294"/>
      <c r="AU154" s="294"/>
      <c r="AW154" s="294"/>
      <c r="AY154" s="294"/>
    </row>
    <row r="155" spans="14:51">
      <c r="N155" s="294"/>
      <c r="O155" s="294"/>
      <c r="P155" s="294"/>
      <c r="Q155" s="294"/>
      <c r="R155" s="294"/>
      <c r="S155" s="294"/>
      <c r="T155" s="294"/>
      <c r="Y155" s="294"/>
      <c r="Z155" s="294"/>
      <c r="AA155" s="294"/>
      <c r="AB155" s="294"/>
      <c r="AC155" s="294"/>
      <c r="AD155" s="294"/>
      <c r="AF155" s="294"/>
      <c r="AG155" s="294"/>
      <c r="AH155" s="294"/>
      <c r="AI155" s="294"/>
      <c r="AJ155" s="294"/>
      <c r="AK155" s="294"/>
      <c r="AL155" s="294"/>
      <c r="AM155" s="294"/>
      <c r="AN155" s="294"/>
      <c r="AP155" s="294"/>
      <c r="AR155" s="294"/>
      <c r="AU155" s="294"/>
      <c r="AW155" s="294"/>
      <c r="AY155" s="294"/>
    </row>
    <row r="156" spans="14:51">
      <c r="N156" s="294"/>
      <c r="O156" s="294"/>
      <c r="P156" s="294"/>
      <c r="Q156" s="294"/>
      <c r="R156" s="294"/>
      <c r="S156" s="294"/>
      <c r="T156" s="294"/>
      <c r="Y156" s="294"/>
      <c r="Z156" s="294"/>
      <c r="AA156" s="294"/>
      <c r="AB156" s="294"/>
      <c r="AC156" s="294"/>
      <c r="AD156" s="294"/>
      <c r="AF156" s="294"/>
      <c r="AG156" s="294"/>
      <c r="AH156" s="294"/>
      <c r="AI156" s="294"/>
      <c r="AJ156" s="294"/>
      <c r="AK156" s="294"/>
      <c r="AL156" s="294"/>
      <c r="AM156" s="294"/>
      <c r="AN156" s="294"/>
      <c r="AP156" s="294"/>
      <c r="AR156" s="294"/>
      <c r="AU156" s="294"/>
      <c r="AW156" s="294"/>
      <c r="AY156" s="294"/>
    </row>
    <row r="157" spans="14:51">
      <c r="N157" s="294"/>
      <c r="O157" s="294"/>
      <c r="P157" s="294"/>
      <c r="Q157" s="294"/>
      <c r="R157" s="294"/>
      <c r="S157" s="294"/>
      <c r="T157" s="294"/>
      <c r="Y157" s="294"/>
      <c r="Z157" s="294"/>
      <c r="AA157" s="294"/>
      <c r="AB157" s="294"/>
      <c r="AC157" s="294"/>
      <c r="AD157" s="294"/>
      <c r="AF157" s="294"/>
      <c r="AG157" s="294"/>
      <c r="AH157" s="294"/>
      <c r="AI157" s="294"/>
      <c r="AJ157" s="294"/>
      <c r="AK157" s="294"/>
      <c r="AL157" s="294"/>
      <c r="AM157" s="294"/>
      <c r="AN157" s="294"/>
      <c r="AP157" s="294"/>
      <c r="AR157" s="294"/>
      <c r="AU157" s="294"/>
      <c r="AW157" s="294"/>
      <c r="AY157" s="294"/>
    </row>
    <row r="158" spans="14:51">
      <c r="N158" s="294"/>
      <c r="O158" s="294"/>
      <c r="P158" s="294"/>
      <c r="Q158" s="294"/>
      <c r="R158" s="294"/>
      <c r="S158" s="294"/>
      <c r="T158" s="294"/>
      <c r="Y158" s="294"/>
      <c r="Z158" s="294"/>
      <c r="AA158" s="294"/>
      <c r="AB158" s="294"/>
      <c r="AC158" s="294"/>
      <c r="AD158" s="294"/>
      <c r="AF158" s="294"/>
      <c r="AG158" s="294"/>
      <c r="AH158" s="294"/>
      <c r="AI158" s="294"/>
      <c r="AJ158" s="294"/>
      <c r="AK158" s="294"/>
      <c r="AL158" s="294"/>
      <c r="AM158" s="294"/>
      <c r="AN158" s="294"/>
      <c r="AP158" s="294"/>
      <c r="AR158" s="294"/>
      <c r="AU158" s="294"/>
      <c r="AW158" s="294"/>
      <c r="AY158" s="294"/>
    </row>
    <row r="159" spans="14:51">
      <c r="N159" s="294"/>
      <c r="O159" s="294"/>
      <c r="P159" s="294"/>
      <c r="Q159" s="294"/>
      <c r="R159" s="294"/>
      <c r="S159" s="294"/>
      <c r="T159" s="294"/>
      <c r="Y159" s="294"/>
      <c r="Z159" s="294"/>
      <c r="AA159" s="294"/>
      <c r="AB159" s="294"/>
      <c r="AC159" s="294"/>
      <c r="AD159" s="294"/>
      <c r="AF159" s="294"/>
      <c r="AG159" s="294"/>
      <c r="AH159" s="294"/>
      <c r="AI159" s="294"/>
      <c r="AJ159" s="294"/>
      <c r="AK159" s="294"/>
      <c r="AL159" s="294"/>
      <c r="AM159" s="294"/>
      <c r="AN159" s="294"/>
      <c r="AP159" s="294"/>
      <c r="AR159" s="294"/>
      <c r="AU159" s="294"/>
      <c r="AW159" s="294"/>
      <c r="AY159" s="294"/>
    </row>
    <row r="160" spans="14:51">
      <c r="N160" s="294"/>
      <c r="O160" s="294"/>
      <c r="P160" s="294"/>
      <c r="Q160" s="294"/>
      <c r="R160" s="294"/>
      <c r="S160" s="294"/>
      <c r="T160" s="294"/>
      <c r="Y160" s="294"/>
      <c r="Z160" s="294"/>
      <c r="AA160" s="294"/>
      <c r="AB160" s="294"/>
      <c r="AC160" s="294"/>
      <c r="AD160" s="294"/>
      <c r="AF160" s="294"/>
      <c r="AG160" s="294"/>
      <c r="AH160" s="294"/>
      <c r="AI160" s="294"/>
      <c r="AJ160" s="294"/>
      <c r="AK160" s="294"/>
      <c r="AL160" s="294"/>
      <c r="AM160" s="294"/>
      <c r="AN160" s="294"/>
      <c r="AP160" s="294"/>
      <c r="AR160" s="294"/>
      <c r="AU160" s="294"/>
      <c r="AW160" s="294"/>
      <c r="AY160" s="294"/>
    </row>
    <row r="161" spans="14:51">
      <c r="N161" s="294"/>
      <c r="O161" s="294"/>
      <c r="P161" s="294"/>
      <c r="Q161" s="294"/>
      <c r="R161" s="294"/>
      <c r="S161" s="294"/>
      <c r="T161" s="294"/>
      <c r="Y161" s="294"/>
      <c r="Z161" s="294"/>
      <c r="AA161" s="294"/>
      <c r="AB161" s="294"/>
      <c r="AC161" s="294"/>
      <c r="AD161" s="294"/>
      <c r="AF161" s="294"/>
      <c r="AG161" s="294"/>
      <c r="AH161" s="294"/>
      <c r="AI161" s="294"/>
      <c r="AJ161" s="294"/>
      <c r="AK161" s="294"/>
      <c r="AL161" s="294"/>
      <c r="AM161" s="294"/>
      <c r="AN161" s="294"/>
      <c r="AP161" s="294"/>
      <c r="AR161" s="294"/>
      <c r="AU161" s="294"/>
      <c r="AW161" s="294"/>
      <c r="AY161" s="294"/>
    </row>
    <row r="162" spans="14:51">
      <c r="N162" s="294"/>
      <c r="O162" s="294"/>
      <c r="P162" s="294"/>
      <c r="Q162" s="294"/>
      <c r="R162" s="294"/>
      <c r="S162" s="294"/>
      <c r="T162" s="294"/>
      <c r="Y162" s="294"/>
      <c r="Z162" s="294"/>
      <c r="AA162" s="294"/>
      <c r="AB162" s="294"/>
      <c r="AC162" s="294"/>
      <c r="AD162" s="294"/>
      <c r="AF162" s="294"/>
      <c r="AG162" s="294"/>
      <c r="AH162" s="294"/>
      <c r="AI162" s="294"/>
      <c r="AJ162" s="294"/>
      <c r="AK162" s="294"/>
      <c r="AL162" s="294"/>
      <c r="AM162" s="294"/>
      <c r="AN162" s="294"/>
      <c r="AP162" s="294"/>
      <c r="AR162" s="294"/>
      <c r="AU162" s="294"/>
      <c r="AW162" s="294"/>
      <c r="AY162" s="294"/>
    </row>
    <row r="163" spans="14:51">
      <c r="N163" s="294"/>
      <c r="O163" s="294"/>
      <c r="P163" s="294"/>
      <c r="Q163" s="294"/>
      <c r="R163" s="294"/>
      <c r="S163" s="294"/>
      <c r="T163" s="294"/>
      <c r="Y163" s="294"/>
      <c r="Z163" s="294"/>
      <c r="AA163" s="294"/>
      <c r="AB163" s="294"/>
      <c r="AC163" s="294"/>
      <c r="AD163" s="294"/>
      <c r="AF163" s="294"/>
      <c r="AG163" s="294"/>
      <c r="AH163" s="294"/>
      <c r="AI163" s="294"/>
      <c r="AJ163" s="294"/>
      <c r="AK163" s="294"/>
      <c r="AL163" s="294"/>
      <c r="AM163" s="294"/>
      <c r="AN163" s="294"/>
      <c r="AP163" s="294"/>
      <c r="AR163" s="294"/>
      <c r="AU163" s="294"/>
      <c r="AW163" s="294"/>
      <c r="AY163" s="294"/>
    </row>
    <row r="164" spans="14:51">
      <c r="N164" s="294"/>
      <c r="O164" s="294"/>
      <c r="P164" s="294"/>
      <c r="Q164" s="294"/>
      <c r="R164" s="294"/>
      <c r="S164" s="294"/>
      <c r="T164" s="294"/>
      <c r="Y164" s="294"/>
      <c r="Z164" s="294"/>
      <c r="AA164" s="294"/>
      <c r="AB164" s="294"/>
      <c r="AC164" s="294"/>
      <c r="AD164" s="294"/>
      <c r="AF164" s="294"/>
      <c r="AG164" s="294"/>
      <c r="AH164" s="294"/>
      <c r="AI164" s="294"/>
      <c r="AJ164" s="294"/>
      <c r="AK164" s="294"/>
      <c r="AL164" s="294"/>
      <c r="AM164" s="294"/>
      <c r="AN164" s="294"/>
      <c r="AP164" s="294"/>
      <c r="AR164" s="294"/>
      <c r="AU164" s="294"/>
      <c r="AW164" s="294"/>
      <c r="AY164" s="294"/>
    </row>
    <row r="165" spans="14:51">
      <c r="N165" s="294"/>
      <c r="O165" s="294"/>
      <c r="P165" s="294"/>
      <c r="Q165" s="294"/>
      <c r="R165" s="294"/>
      <c r="S165" s="294"/>
      <c r="T165" s="294"/>
      <c r="Y165" s="294"/>
      <c r="Z165" s="294"/>
      <c r="AA165" s="294"/>
      <c r="AB165" s="294"/>
      <c r="AC165" s="294"/>
      <c r="AD165" s="294"/>
      <c r="AF165" s="294"/>
      <c r="AG165" s="294"/>
      <c r="AH165" s="294"/>
      <c r="AI165" s="294"/>
      <c r="AJ165" s="294"/>
      <c r="AK165" s="294"/>
      <c r="AL165" s="294"/>
      <c r="AM165" s="294"/>
      <c r="AN165" s="294"/>
      <c r="AP165" s="294"/>
      <c r="AR165" s="294"/>
      <c r="AU165" s="294"/>
      <c r="AW165" s="294"/>
      <c r="AY165" s="294"/>
    </row>
    <row r="166" spans="14:51">
      <c r="N166" s="294"/>
      <c r="O166" s="294"/>
      <c r="P166" s="294"/>
      <c r="Q166" s="294"/>
      <c r="R166" s="294"/>
      <c r="S166" s="294"/>
      <c r="T166" s="294"/>
      <c r="Y166" s="294"/>
      <c r="Z166" s="294"/>
      <c r="AA166" s="294"/>
      <c r="AB166" s="294"/>
      <c r="AC166" s="294"/>
      <c r="AD166" s="294"/>
      <c r="AF166" s="294"/>
      <c r="AG166" s="294"/>
      <c r="AH166" s="294"/>
      <c r="AI166" s="294"/>
      <c r="AJ166" s="294"/>
      <c r="AK166" s="294"/>
      <c r="AL166" s="294"/>
      <c r="AM166" s="294"/>
      <c r="AN166" s="294"/>
      <c r="AP166" s="294"/>
      <c r="AR166" s="294"/>
      <c r="AU166" s="294"/>
      <c r="AW166" s="294"/>
      <c r="AY166" s="294"/>
    </row>
    <row r="167" spans="14:51">
      <c r="N167" s="294"/>
      <c r="O167" s="294"/>
      <c r="P167" s="294"/>
      <c r="Q167" s="294"/>
      <c r="R167" s="294"/>
      <c r="S167" s="294"/>
      <c r="T167" s="294"/>
      <c r="Y167" s="294"/>
      <c r="Z167" s="294"/>
      <c r="AA167" s="294"/>
      <c r="AB167" s="294"/>
      <c r="AC167" s="294"/>
      <c r="AD167" s="294"/>
      <c r="AF167" s="294"/>
      <c r="AG167" s="294"/>
      <c r="AH167" s="294"/>
      <c r="AI167" s="294"/>
      <c r="AJ167" s="294"/>
      <c r="AK167" s="294"/>
      <c r="AL167" s="294"/>
      <c r="AM167" s="294"/>
      <c r="AN167" s="294"/>
      <c r="AP167" s="294"/>
      <c r="AR167" s="294"/>
      <c r="AU167" s="294"/>
      <c r="AW167" s="294"/>
      <c r="AY167" s="294"/>
    </row>
    <row r="168" spans="14:51">
      <c r="N168" s="294"/>
      <c r="O168" s="294"/>
      <c r="P168" s="294"/>
      <c r="Q168" s="294"/>
      <c r="R168" s="294"/>
      <c r="S168" s="294"/>
      <c r="T168" s="294"/>
      <c r="Y168" s="294"/>
      <c r="Z168" s="294"/>
      <c r="AA168" s="294"/>
      <c r="AB168" s="294"/>
      <c r="AC168" s="294"/>
      <c r="AD168" s="294"/>
      <c r="AF168" s="294"/>
      <c r="AG168" s="294"/>
      <c r="AH168" s="294"/>
      <c r="AI168" s="294"/>
      <c r="AJ168" s="294"/>
      <c r="AK168" s="294"/>
      <c r="AL168" s="294"/>
      <c r="AM168" s="294"/>
      <c r="AN168" s="294"/>
      <c r="AP168" s="294"/>
      <c r="AR168" s="294"/>
      <c r="AU168" s="294"/>
      <c r="AW168" s="294"/>
      <c r="AY168" s="294"/>
    </row>
    <row r="169" spans="14:51">
      <c r="N169" s="294"/>
      <c r="O169" s="294"/>
      <c r="P169" s="294"/>
      <c r="Q169" s="294"/>
      <c r="R169" s="294"/>
      <c r="S169" s="294"/>
      <c r="T169" s="294"/>
      <c r="Y169" s="294"/>
      <c r="Z169" s="294"/>
      <c r="AA169" s="294"/>
      <c r="AB169" s="294"/>
      <c r="AC169" s="294"/>
      <c r="AD169" s="294"/>
      <c r="AF169" s="294"/>
      <c r="AG169" s="294"/>
      <c r="AH169" s="294"/>
      <c r="AI169" s="294"/>
      <c r="AJ169" s="294"/>
      <c r="AK169" s="294"/>
      <c r="AL169" s="294"/>
      <c r="AM169" s="294"/>
      <c r="AN169" s="294"/>
      <c r="AP169" s="294"/>
      <c r="AR169" s="294"/>
      <c r="AU169" s="294"/>
      <c r="AW169" s="294"/>
      <c r="AY169" s="294"/>
    </row>
    <row r="170" spans="14:51">
      <c r="N170" s="294"/>
      <c r="O170" s="294"/>
      <c r="P170" s="294"/>
      <c r="Q170" s="294"/>
      <c r="R170" s="294"/>
      <c r="S170" s="294"/>
      <c r="T170" s="294"/>
      <c r="Y170" s="294"/>
      <c r="Z170" s="294"/>
      <c r="AA170" s="294"/>
      <c r="AB170" s="294"/>
      <c r="AC170" s="294"/>
      <c r="AD170" s="294"/>
      <c r="AF170" s="294"/>
      <c r="AG170" s="294"/>
      <c r="AH170" s="294"/>
      <c r="AI170" s="294"/>
      <c r="AJ170" s="294"/>
      <c r="AK170" s="294"/>
      <c r="AL170" s="294"/>
      <c r="AM170" s="294"/>
      <c r="AN170" s="294"/>
      <c r="AP170" s="294"/>
      <c r="AR170" s="294"/>
      <c r="AU170" s="294"/>
      <c r="AW170" s="294"/>
      <c r="AY170" s="294"/>
    </row>
    <row r="171" spans="14:51">
      <c r="N171" s="294"/>
      <c r="O171" s="294"/>
      <c r="P171" s="294"/>
      <c r="Q171" s="294"/>
      <c r="R171" s="294"/>
      <c r="S171" s="294"/>
      <c r="T171" s="294"/>
      <c r="Y171" s="294"/>
      <c r="Z171" s="294"/>
      <c r="AA171" s="294"/>
      <c r="AB171" s="294"/>
      <c r="AC171" s="294"/>
      <c r="AD171" s="294"/>
      <c r="AF171" s="294"/>
      <c r="AG171" s="294"/>
      <c r="AH171" s="294"/>
      <c r="AI171" s="294"/>
      <c r="AJ171" s="294"/>
      <c r="AK171" s="294"/>
      <c r="AL171" s="294"/>
      <c r="AM171" s="294"/>
      <c r="AN171" s="294"/>
      <c r="AP171" s="294"/>
      <c r="AR171" s="294"/>
      <c r="AU171" s="294"/>
      <c r="AW171" s="294"/>
      <c r="AY171" s="294"/>
    </row>
    <row r="172" spans="14:51">
      <c r="N172" s="294"/>
      <c r="O172" s="294"/>
      <c r="P172" s="294"/>
      <c r="Q172" s="294"/>
      <c r="R172" s="294"/>
      <c r="S172" s="294"/>
      <c r="T172" s="294"/>
      <c r="Y172" s="294"/>
      <c r="Z172" s="294"/>
      <c r="AA172" s="294"/>
      <c r="AB172" s="294"/>
      <c r="AC172" s="294"/>
      <c r="AD172" s="294"/>
      <c r="AF172" s="294"/>
      <c r="AG172" s="294"/>
      <c r="AH172" s="294"/>
      <c r="AI172" s="294"/>
      <c r="AJ172" s="294"/>
      <c r="AK172" s="294"/>
      <c r="AL172" s="294"/>
      <c r="AM172" s="294"/>
      <c r="AN172" s="294"/>
      <c r="AP172" s="294"/>
      <c r="AR172" s="294"/>
      <c r="AU172" s="294"/>
      <c r="AW172" s="294"/>
      <c r="AY172" s="294"/>
    </row>
    <row r="173" spans="14:51">
      <c r="N173" s="294"/>
      <c r="O173" s="294"/>
      <c r="P173" s="294"/>
      <c r="Q173" s="294"/>
      <c r="R173" s="294"/>
      <c r="S173" s="294"/>
      <c r="T173" s="294"/>
      <c r="Y173" s="294"/>
      <c r="Z173" s="294"/>
      <c r="AA173" s="294"/>
      <c r="AB173" s="294"/>
      <c r="AC173" s="294"/>
      <c r="AD173" s="294"/>
      <c r="AF173" s="294"/>
      <c r="AG173" s="294"/>
      <c r="AH173" s="294"/>
      <c r="AI173" s="294"/>
      <c r="AJ173" s="294"/>
      <c r="AK173" s="294"/>
      <c r="AL173" s="294"/>
      <c r="AM173" s="294"/>
      <c r="AN173" s="294"/>
      <c r="AP173" s="294"/>
      <c r="AR173" s="294"/>
      <c r="AU173" s="294"/>
      <c r="AW173" s="294"/>
      <c r="AY173" s="294"/>
    </row>
    <row r="174" spans="14:51">
      <c r="N174" s="294"/>
      <c r="O174" s="294"/>
      <c r="P174" s="294"/>
      <c r="Q174" s="294"/>
      <c r="R174" s="294"/>
      <c r="S174" s="294"/>
      <c r="T174" s="294"/>
      <c r="Y174" s="294"/>
      <c r="Z174" s="294"/>
      <c r="AA174" s="294"/>
      <c r="AB174" s="294"/>
      <c r="AC174" s="294"/>
      <c r="AD174" s="294"/>
      <c r="AF174" s="294"/>
      <c r="AG174" s="294"/>
      <c r="AH174" s="294"/>
      <c r="AI174" s="294"/>
      <c r="AJ174" s="294"/>
      <c r="AK174" s="294"/>
      <c r="AL174" s="294"/>
      <c r="AM174" s="294"/>
      <c r="AN174" s="294"/>
      <c r="AP174" s="294"/>
      <c r="AR174" s="294"/>
      <c r="AU174" s="294"/>
      <c r="AW174" s="294"/>
      <c r="AY174" s="294"/>
    </row>
    <row r="175" spans="14:51">
      <c r="N175" s="294"/>
      <c r="O175" s="294"/>
      <c r="P175" s="294"/>
      <c r="Q175" s="294"/>
      <c r="R175" s="294"/>
      <c r="S175" s="294"/>
      <c r="T175" s="294"/>
      <c r="Y175" s="294"/>
      <c r="Z175" s="294"/>
      <c r="AA175" s="294"/>
      <c r="AB175" s="294"/>
      <c r="AC175" s="294"/>
      <c r="AD175" s="294"/>
      <c r="AF175" s="294"/>
      <c r="AG175" s="294"/>
      <c r="AH175" s="294"/>
      <c r="AI175" s="294"/>
      <c r="AJ175" s="294"/>
      <c r="AK175" s="294"/>
      <c r="AL175" s="294"/>
      <c r="AM175" s="294"/>
      <c r="AN175" s="294"/>
      <c r="AP175" s="294"/>
      <c r="AR175" s="294"/>
      <c r="AU175" s="294"/>
      <c r="AW175" s="294"/>
      <c r="AY175" s="294"/>
    </row>
    <row r="176" spans="14:51">
      <c r="N176" s="294"/>
      <c r="O176" s="294"/>
      <c r="P176" s="294"/>
      <c r="Q176" s="294"/>
      <c r="R176" s="294"/>
      <c r="S176" s="294"/>
      <c r="T176" s="294"/>
      <c r="Y176" s="294"/>
      <c r="Z176" s="294"/>
      <c r="AA176" s="294"/>
      <c r="AB176" s="294"/>
      <c r="AC176" s="294"/>
      <c r="AD176" s="294"/>
      <c r="AF176" s="294"/>
      <c r="AG176" s="294"/>
      <c r="AH176" s="294"/>
      <c r="AI176" s="294"/>
      <c r="AJ176" s="294"/>
      <c r="AK176" s="294"/>
      <c r="AL176" s="294"/>
      <c r="AM176" s="294"/>
      <c r="AN176" s="294"/>
      <c r="AP176" s="294"/>
      <c r="AR176" s="294"/>
      <c r="AU176" s="294"/>
      <c r="AW176" s="294"/>
      <c r="AY176" s="294"/>
    </row>
    <row r="177" spans="14:51">
      <c r="N177" s="294"/>
      <c r="O177" s="294"/>
      <c r="P177" s="294"/>
      <c r="Q177" s="294"/>
      <c r="R177" s="294"/>
      <c r="S177" s="294"/>
      <c r="T177" s="294"/>
      <c r="Y177" s="294"/>
      <c r="Z177" s="294"/>
      <c r="AA177" s="294"/>
      <c r="AB177" s="294"/>
      <c r="AC177" s="294"/>
      <c r="AD177" s="294"/>
      <c r="AF177" s="294"/>
      <c r="AG177" s="294"/>
      <c r="AH177" s="294"/>
      <c r="AI177" s="294"/>
      <c r="AJ177" s="294"/>
      <c r="AK177" s="294"/>
      <c r="AL177" s="294"/>
      <c r="AM177" s="294"/>
      <c r="AN177" s="294"/>
      <c r="AP177" s="294"/>
      <c r="AR177" s="294"/>
      <c r="AU177" s="294"/>
      <c r="AW177" s="294"/>
      <c r="AY177" s="294"/>
    </row>
    <row r="178" spans="14:51">
      <c r="N178" s="294"/>
      <c r="O178" s="294"/>
      <c r="P178" s="294"/>
      <c r="Q178" s="294"/>
      <c r="R178" s="294"/>
      <c r="S178" s="294"/>
      <c r="Y178" s="294"/>
      <c r="Z178" s="294"/>
      <c r="AA178" s="294"/>
      <c r="AB178" s="294"/>
      <c r="AF178" s="294"/>
      <c r="AG178" s="294"/>
      <c r="AH178" s="294"/>
      <c r="AI178" s="294"/>
      <c r="AL178" s="294"/>
      <c r="AM178" s="294"/>
      <c r="AN178" s="294"/>
      <c r="AP178" s="294"/>
      <c r="AR178" s="294"/>
      <c r="AU178" s="294"/>
      <c r="AW178" s="294"/>
      <c r="AY178" s="294"/>
    </row>
    <row r="179" spans="14:51">
      <c r="N179" s="294"/>
      <c r="O179" s="294"/>
      <c r="P179" s="294"/>
      <c r="Q179" s="294"/>
      <c r="R179" s="294"/>
      <c r="S179" s="294"/>
      <c r="Y179" s="294"/>
      <c r="Z179" s="294"/>
      <c r="AA179" s="294"/>
      <c r="AB179" s="294"/>
      <c r="AF179" s="294"/>
      <c r="AG179" s="294"/>
      <c r="AH179" s="294"/>
      <c r="AI179" s="294"/>
      <c r="AL179" s="294"/>
      <c r="AM179" s="294"/>
      <c r="AN179" s="294"/>
      <c r="AP179" s="294"/>
      <c r="AR179" s="294"/>
      <c r="AU179" s="294"/>
      <c r="AW179" s="294"/>
      <c r="AY179" s="294"/>
    </row>
    <row r="180" spans="14:51">
      <c r="N180" s="294"/>
      <c r="O180" s="294"/>
      <c r="P180" s="294"/>
      <c r="Q180" s="294"/>
      <c r="R180" s="294"/>
      <c r="S180" s="294"/>
      <c r="Y180" s="294"/>
      <c r="Z180" s="294"/>
      <c r="AA180" s="294"/>
      <c r="AB180" s="294"/>
      <c r="AF180" s="294"/>
      <c r="AG180" s="294"/>
      <c r="AH180" s="294"/>
      <c r="AI180" s="294"/>
      <c r="AL180" s="294"/>
      <c r="AM180" s="294"/>
      <c r="AN180" s="294"/>
      <c r="AP180" s="294"/>
      <c r="AR180" s="294"/>
      <c r="AU180" s="294"/>
      <c r="AW180" s="294"/>
      <c r="AY180" s="294"/>
    </row>
    <row r="181" spans="14:51">
      <c r="N181" s="294"/>
      <c r="O181" s="294"/>
      <c r="P181" s="294"/>
      <c r="Q181" s="294"/>
      <c r="R181" s="294"/>
      <c r="S181" s="294"/>
      <c r="Y181" s="294"/>
      <c r="Z181" s="294"/>
      <c r="AA181" s="294"/>
      <c r="AB181" s="294"/>
      <c r="AF181" s="294"/>
      <c r="AG181" s="294"/>
      <c r="AH181" s="294"/>
      <c r="AI181" s="294"/>
      <c r="AL181" s="294"/>
      <c r="AM181" s="294"/>
      <c r="AN181" s="294"/>
      <c r="AP181" s="294"/>
      <c r="AR181" s="294"/>
      <c r="AU181" s="294"/>
      <c r="AW181" s="294"/>
      <c r="AY181" s="294"/>
    </row>
    <row r="182" spans="14:51">
      <c r="N182" s="294"/>
      <c r="O182" s="294"/>
      <c r="P182" s="294"/>
      <c r="Q182" s="294"/>
      <c r="R182" s="294"/>
      <c r="S182" s="294"/>
      <c r="Y182" s="294"/>
      <c r="Z182" s="294"/>
      <c r="AA182" s="294"/>
      <c r="AB182" s="294"/>
      <c r="AF182" s="294"/>
      <c r="AG182" s="294"/>
      <c r="AH182" s="294"/>
      <c r="AI182" s="294"/>
      <c r="AL182" s="294"/>
      <c r="AM182" s="294"/>
      <c r="AN182" s="294"/>
      <c r="AP182" s="294"/>
      <c r="AR182" s="294"/>
      <c r="AU182" s="294"/>
      <c r="AW182" s="294"/>
      <c r="AY182" s="294"/>
    </row>
    <row r="183" spans="14:51">
      <c r="N183" s="294"/>
      <c r="O183" s="294"/>
      <c r="P183" s="294"/>
      <c r="Q183" s="294"/>
      <c r="R183" s="294"/>
      <c r="S183" s="294"/>
      <c r="Y183" s="294"/>
      <c r="Z183" s="294"/>
      <c r="AA183" s="294"/>
      <c r="AB183" s="294"/>
      <c r="AF183" s="294"/>
      <c r="AG183" s="294"/>
      <c r="AH183" s="294"/>
      <c r="AI183" s="294"/>
      <c r="AL183" s="294"/>
      <c r="AM183" s="294"/>
      <c r="AN183" s="294"/>
      <c r="AP183" s="294"/>
      <c r="AR183" s="294"/>
      <c r="AU183" s="294"/>
      <c r="AW183" s="294"/>
      <c r="AY183" s="294"/>
    </row>
    <row r="184" spans="14:51">
      <c r="N184" s="294"/>
      <c r="O184" s="294"/>
      <c r="P184" s="294"/>
      <c r="Q184" s="294"/>
      <c r="R184" s="294"/>
      <c r="S184" s="294"/>
      <c r="Y184" s="294"/>
      <c r="Z184" s="294"/>
      <c r="AA184" s="294"/>
      <c r="AB184" s="294"/>
      <c r="AF184" s="294"/>
      <c r="AG184" s="294"/>
      <c r="AH184" s="294"/>
      <c r="AI184" s="294"/>
      <c r="AL184" s="294"/>
      <c r="AM184" s="294"/>
      <c r="AN184" s="294"/>
      <c r="AP184" s="294"/>
      <c r="AR184" s="294"/>
      <c r="AU184" s="294"/>
      <c r="AW184" s="294"/>
      <c r="AY184" s="294"/>
    </row>
    <row r="185" spans="14:51">
      <c r="N185" s="294"/>
      <c r="O185" s="294"/>
      <c r="P185" s="294"/>
      <c r="Q185" s="294"/>
      <c r="R185" s="294"/>
      <c r="S185" s="294"/>
      <c r="Y185" s="294"/>
      <c r="Z185" s="294"/>
      <c r="AA185" s="294"/>
      <c r="AB185" s="294"/>
      <c r="AF185" s="294"/>
      <c r="AG185" s="294"/>
      <c r="AH185" s="294"/>
      <c r="AI185" s="294"/>
      <c r="AL185" s="294"/>
      <c r="AM185" s="294"/>
      <c r="AN185" s="294"/>
      <c r="AP185" s="294"/>
      <c r="AR185" s="294"/>
      <c r="AU185" s="294"/>
      <c r="AW185" s="294"/>
      <c r="AY185" s="294"/>
    </row>
    <row r="186" spans="14:51">
      <c r="N186" s="294"/>
      <c r="O186" s="294"/>
      <c r="P186" s="294"/>
      <c r="Q186" s="294"/>
      <c r="R186" s="294"/>
      <c r="S186" s="294"/>
      <c r="Y186" s="294"/>
      <c r="Z186" s="294"/>
      <c r="AA186" s="294"/>
      <c r="AB186" s="294"/>
      <c r="AF186" s="294"/>
      <c r="AG186" s="294"/>
      <c r="AH186" s="294"/>
      <c r="AI186" s="294"/>
      <c r="AL186" s="294"/>
      <c r="AM186" s="294"/>
      <c r="AN186" s="294"/>
      <c r="AP186" s="294"/>
      <c r="AR186" s="294"/>
      <c r="AU186" s="294"/>
      <c r="AW186" s="294"/>
      <c r="AY186" s="294"/>
    </row>
    <row r="187" spans="14:51">
      <c r="N187" s="294"/>
      <c r="O187" s="294"/>
      <c r="P187" s="294"/>
      <c r="Q187" s="294"/>
      <c r="R187" s="294"/>
      <c r="S187" s="294"/>
      <c r="Y187" s="294"/>
      <c r="Z187" s="294"/>
      <c r="AA187" s="294"/>
      <c r="AB187" s="294"/>
      <c r="AF187" s="294"/>
      <c r="AG187" s="294"/>
      <c r="AH187" s="294"/>
      <c r="AI187" s="294"/>
      <c r="AL187" s="294"/>
      <c r="AM187" s="294"/>
      <c r="AN187" s="294"/>
      <c r="AP187" s="294"/>
      <c r="AR187" s="294"/>
      <c r="AU187" s="294"/>
      <c r="AW187" s="294"/>
      <c r="AY187" s="294"/>
    </row>
    <row r="188" spans="14:51">
      <c r="N188" s="294"/>
      <c r="O188" s="294"/>
      <c r="P188" s="294"/>
      <c r="Q188" s="294"/>
      <c r="R188" s="294"/>
      <c r="S188" s="294"/>
      <c r="Y188" s="294"/>
      <c r="Z188" s="294"/>
      <c r="AA188" s="294"/>
      <c r="AB188" s="294"/>
      <c r="AF188" s="294"/>
      <c r="AG188" s="294"/>
      <c r="AH188" s="294"/>
      <c r="AI188" s="294"/>
      <c r="AL188" s="294"/>
      <c r="AM188" s="294"/>
      <c r="AN188" s="294"/>
      <c r="AP188" s="294"/>
      <c r="AR188" s="294"/>
      <c r="AU188" s="294"/>
      <c r="AW188" s="294"/>
      <c r="AY188" s="294"/>
    </row>
    <row r="189" spans="14:51">
      <c r="N189" s="294"/>
      <c r="O189" s="294"/>
      <c r="P189" s="294"/>
      <c r="Q189" s="294"/>
      <c r="R189" s="294"/>
      <c r="S189" s="294"/>
      <c r="Y189" s="294"/>
      <c r="Z189" s="294"/>
      <c r="AA189" s="294"/>
      <c r="AB189" s="294"/>
      <c r="AF189" s="294"/>
      <c r="AG189" s="294"/>
      <c r="AH189" s="294"/>
      <c r="AI189" s="294"/>
      <c r="AL189" s="294"/>
      <c r="AM189" s="294"/>
      <c r="AN189" s="294"/>
      <c r="AP189" s="294"/>
      <c r="AR189" s="294"/>
      <c r="AU189" s="294"/>
      <c r="AW189" s="294"/>
      <c r="AY189" s="294"/>
    </row>
    <row r="190" spans="14:51">
      <c r="N190" s="294"/>
      <c r="O190" s="294"/>
      <c r="P190" s="294"/>
      <c r="Q190" s="294"/>
      <c r="R190" s="294"/>
      <c r="S190" s="294"/>
      <c r="Y190" s="294"/>
      <c r="Z190" s="294"/>
      <c r="AA190" s="294"/>
      <c r="AB190" s="294"/>
      <c r="AF190" s="294"/>
      <c r="AG190" s="294"/>
      <c r="AH190" s="294"/>
      <c r="AI190" s="294"/>
      <c r="AL190" s="294"/>
      <c r="AM190" s="294"/>
      <c r="AN190" s="294"/>
      <c r="AP190" s="294"/>
      <c r="AR190" s="294"/>
      <c r="AU190" s="294"/>
      <c r="AW190" s="294"/>
      <c r="AY190" s="294"/>
    </row>
    <row r="191" spans="14:51">
      <c r="N191" s="294"/>
      <c r="O191" s="294"/>
      <c r="P191" s="294"/>
      <c r="Q191" s="294"/>
      <c r="R191" s="294"/>
      <c r="S191" s="294"/>
      <c r="Y191" s="294"/>
      <c r="Z191" s="294"/>
      <c r="AA191" s="294"/>
      <c r="AB191" s="294"/>
      <c r="AF191" s="294"/>
      <c r="AG191" s="294"/>
      <c r="AH191" s="294"/>
      <c r="AI191" s="294"/>
      <c r="AL191" s="294"/>
      <c r="AM191" s="294"/>
      <c r="AN191" s="294"/>
      <c r="AP191" s="294"/>
      <c r="AR191" s="294"/>
      <c r="AU191" s="294"/>
      <c r="AW191" s="294"/>
      <c r="AY191" s="294"/>
    </row>
    <row r="192" spans="14:51">
      <c r="N192" s="294"/>
      <c r="O192" s="294"/>
      <c r="P192" s="294"/>
      <c r="Q192" s="294"/>
      <c r="R192" s="294"/>
      <c r="S192" s="294"/>
      <c r="Y192" s="294"/>
      <c r="Z192" s="294"/>
      <c r="AA192" s="294"/>
      <c r="AB192" s="294"/>
      <c r="AF192" s="294"/>
      <c r="AG192" s="294"/>
      <c r="AH192" s="294"/>
      <c r="AI192" s="294"/>
      <c r="AL192" s="294"/>
      <c r="AM192" s="294"/>
      <c r="AN192" s="294"/>
      <c r="AP192" s="294"/>
      <c r="AR192" s="294"/>
      <c r="AU192" s="294"/>
      <c r="AW192" s="294"/>
      <c r="AY192" s="294"/>
    </row>
    <row r="193" spans="14:51">
      <c r="N193" s="294"/>
      <c r="O193" s="294"/>
      <c r="P193" s="294"/>
      <c r="Q193" s="294"/>
      <c r="R193" s="294"/>
      <c r="S193" s="294"/>
      <c r="Y193" s="294"/>
      <c r="Z193" s="294"/>
      <c r="AA193" s="294"/>
      <c r="AB193" s="294"/>
      <c r="AF193" s="294"/>
      <c r="AG193" s="294"/>
      <c r="AH193" s="294"/>
      <c r="AI193" s="294"/>
      <c r="AL193" s="294"/>
      <c r="AM193" s="294"/>
      <c r="AN193" s="294"/>
      <c r="AP193" s="294"/>
      <c r="AR193" s="294"/>
      <c r="AU193" s="294"/>
      <c r="AW193" s="294"/>
      <c r="AY193" s="294"/>
    </row>
    <row r="194" spans="14:51">
      <c r="N194" s="294"/>
      <c r="O194" s="294"/>
      <c r="P194" s="294"/>
      <c r="Q194" s="294"/>
      <c r="R194" s="294"/>
      <c r="S194" s="294"/>
      <c r="Y194" s="294"/>
      <c r="Z194" s="294"/>
      <c r="AA194" s="294"/>
      <c r="AB194" s="294"/>
      <c r="AF194" s="294"/>
      <c r="AG194" s="294"/>
      <c r="AH194" s="294"/>
      <c r="AI194" s="294"/>
      <c r="AL194" s="294"/>
      <c r="AM194" s="294"/>
      <c r="AN194" s="294"/>
      <c r="AP194" s="294"/>
      <c r="AR194" s="294"/>
      <c r="AU194" s="294"/>
      <c r="AW194" s="294"/>
      <c r="AY194" s="294"/>
    </row>
    <row r="195" spans="14:51">
      <c r="N195" s="294"/>
      <c r="O195" s="294"/>
      <c r="P195" s="294"/>
      <c r="Q195" s="294"/>
      <c r="R195" s="294"/>
      <c r="S195" s="294"/>
      <c r="Y195" s="294"/>
      <c r="Z195" s="294"/>
      <c r="AA195" s="294"/>
      <c r="AB195" s="294"/>
      <c r="AF195" s="294"/>
      <c r="AG195" s="294"/>
      <c r="AH195" s="294"/>
      <c r="AI195" s="294"/>
      <c r="AL195" s="294"/>
      <c r="AM195" s="294"/>
      <c r="AN195" s="294"/>
      <c r="AP195" s="294"/>
      <c r="AR195" s="294"/>
      <c r="AU195" s="294"/>
      <c r="AW195" s="294"/>
      <c r="AY195" s="294"/>
    </row>
    <row r="196" spans="14:51">
      <c r="N196" s="294"/>
      <c r="O196" s="294"/>
      <c r="P196" s="294"/>
      <c r="Q196" s="294"/>
      <c r="R196" s="294"/>
      <c r="S196" s="294"/>
      <c r="Y196" s="294"/>
      <c r="Z196" s="294"/>
      <c r="AA196" s="294"/>
      <c r="AB196" s="294"/>
      <c r="AF196" s="294"/>
      <c r="AG196" s="294"/>
      <c r="AH196" s="294"/>
      <c r="AI196" s="294"/>
      <c r="AL196" s="294"/>
      <c r="AM196" s="294"/>
      <c r="AN196" s="294"/>
      <c r="AP196" s="294"/>
      <c r="AR196" s="294"/>
      <c r="AU196" s="294"/>
      <c r="AW196" s="294"/>
      <c r="AY196" s="294"/>
    </row>
    <row r="197" spans="14:51">
      <c r="N197" s="294"/>
      <c r="O197" s="294"/>
      <c r="P197" s="294"/>
      <c r="Q197" s="294"/>
      <c r="R197" s="294"/>
      <c r="S197" s="294"/>
      <c r="Y197" s="294"/>
      <c r="Z197" s="294"/>
      <c r="AA197" s="294"/>
      <c r="AB197" s="294"/>
      <c r="AF197" s="294"/>
      <c r="AG197" s="294"/>
      <c r="AH197" s="294"/>
      <c r="AI197" s="294"/>
      <c r="AL197" s="294"/>
      <c r="AM197" s="294"/>
      <c r="AN197" s="294"/>
      <c r="AP197" s="294"/>
      <c r="AR197" s="294"/>
      <c r="AU197" s="294"/>
      <c r="AW197" s="294"/>
      <c r="AY197" s="294"/>
    </row>
    <row r="198" spans="14:51">
      <c r="N198" s="294"/>
      <c r="O198" s="294"/>
      <c r="P198" s="294"/>
      <c r="Q198" s="294"/>
      <c r="R198" s="294"/>
      <c r="S198" s="294"/>
      <c r="Y198" s="294"/>
      <c r="Z198" s="294"/>
      <c r="AA198" s="294"/>
      <c r="AB198" s="294"/>
      <c r="AF198" s="294"/>
      <c r="AG198" s="294"/>
      <c r="AH198" s="294"/>
      <c r="AI198" s="294"/>
      <c r="AL198" s="294"/>
      <c r="AM198" s="294"/>
      <c r="AN198" s="294"/>
      <c r="AP198" s="294"/>
      <c r="AR198" s="294"/>
      <c r="AU198" s="294"/>
      <c r="AW198" s="294"/>
      <c r="AY198" s="294"/>
    </row>
    <row r="199" spans="14:51">
      <c r="N199" s="294"/>
      <c r="O199" s="294"/>
      <c r="P199" s="294"/>
      <c r="Q199" s="294"/>
      <c r="R199" s="294"/>
      <c r="S199" s="294"/>
      <c r="Y199" s="294"/>
      <c r="Z199" s="294"/>
      <c r="AA199" s="294"/>
      <c r="AB199" s="294"/>
      <c r="AF199" s="294"/>
      <c r="AG199" s="294"/>
      <c r="AH199" s="294"/>
      <c r="AI199" s="294"/>
      <c r="AL199" s="294"/>
      <c r="AM199" s="294"/>
      <c r="AN199" s="294"/>
      <c r="AP199" s="294"/>
      <c r="AR199" s="294"/>
      <c r="AU199" s="294"/>
      <c r="AW199" s="294"/>
      <c r="AY199" s="294"/>
    </row>
    <row r="200" spans="14:51">
      <c r="N200" s="294"/>
      <c r="O200" s="294"/>
      <c r="P200" s="294"/>
      <c r="Q200" s="294"/>
      <c r="R200" s="294"/>
      <c r="Y200" s="294"/>
      <c r="Z200" s="294"/>
      <c r="AA200" s="294"/>
      <c r="AF200" s="294"/>
      <c r="AG200" s="294"/>
      <c r="AH200" s="294"/>
      <c r="AL200" s="294"/>
      <c r="AM200" s="294"/>
      <c r="AN200" s="294"/>
      <c r="AP200" s="294"/>
      <c r="AR200" s="294"/>
      <c r="AU200" s="294"/>
      <c r="AW200" s="294"/>
      <c r="AY200" s="294"/>
    </row>
    <row r="201" spans="14:51">
      <c r="N201" s="294"/>
      <c r="O201" s="294"/>
      <c r="P201" s="294"/>
      <c r="Q201" s="294"/>
      <c r="R201" s="294"/>
      <c r="Y201" s="294"/>
      <c r="Z201" s="294"/>
      <c r="AA201" s="294"/>
      <c r="AF201" s="294"/>
      <c r="AG201" s="294"/>
      <c r="AH201" s="294"/>
      <c r="AL201" s="294"/>
      <c r="AM201" s="294"/>
      <c r="AN201" s="294"/>
      <c r="AP201" s="294"/>
      <c r="AR201" s="294"/>
      <c r="AU201" s="294"/>
      <c r="AW201" s="294"/>
      <c r="AY201" s="294"/>
    </row>
    <row r="202" spans="14:51">
      <c r="N202" s="294"/>
      <c r="O202" s="294"/>
      <c r="P202" s="294"/>
      <c r="Q202" s="294"/>
      <c r="R202" s="294"/>
      <c r="Y202" s="294"/>
      <c r="Z202" s="294"/>
      <c r="AA202" s="294"/>
      <c r="AF202" s="294"/>
      <c r="AG202" s="294"/>
      <c r="AH202" s="294"/>
      <c r="AL202" s="294"/>
      <c r="AM202" s="294"/>
      <c r="AN202" s="294"/>
      <c r="AP202" s="294"/>
      <c r="AR202" s="294"/>
      <c r="AU202" s="294"/>
      <c r="AW202" s="294"/>
      <c r="AY202" s="294"/>
    </row>
    <row r="203" spans="14:51">
      <c r="N203" s="294"/>
      <c r="O203" s="294"/>
      <c r="P203" s="294"/>
      <c r="Q203" s="294"/>
      <c r="R203" s="294"/>
      <c r="Y203" s="294"/>
      <c r="Z203" s="294"/>
      <c r="AA203" s="294"/>
      <c r="AF203" s="294"/>
      <c r="AG203" s="294"/>
      <c r="AH203" s="294"/>
      <c r="AL203" s="294"/>
      <c r="AM203" s="294"/>
      <c r="AN203" s="294"/>
      <c r="AP203" s="294"/>
      <c r="AR203" s="294"/>
      <c r="AU203" s="294"/>
      <c r="AW203" s="294"/>
      <c r="AY203" s="294"/>
    </row>
    <row r="204" spans="14:51">
      <c r="N204" s="294"/>
      <c r="O204" s="294"/>
      <c r="P204" s="294"/>
      <c r="Q204" s="294"/>
      <c r="R204" s="294"/>
      <c r="Y204" s="294"/>
      <c r="Z204" s="294"/>
      <c r="AA204" s="294"/>
      <c r="AF204" s="294"/>
      <c r="AG204" s="294"/>
      <c r="AH204" s="294"/>
      <c r="AL204" s="294"/>
      <c r="AM204" s="294"/>
      <c r="AN204" s="294"/>
      <c r="AP204" s="294"/>
      <c r="AR204" s="294"/>
      <c r="AU204" s="294"/>
      <c r="AW204" s="294"/>
      <c r="AY204" s="294"/>
    </row>
    <row r="205" spans="14:51">
      <c r="N205" s="294"/>
      <c r="O205" s="294"/>
      <c r="P205" s="294"/>
      <c r="Q205" s="294"/>
      <c r="R205" s="294"/>
      <c r="Y205" s="294"/>
      <c r="Z205" s="294"/>
      <c r="AA205" s="294"/>
      <c r="AF205" s="294"/>
      <c r="AG205" s="294"/>
      <c r="AH205" s="294"/>
      <c r="AL205" s="294"/>
      <c r="AM205" s="294"/>
      <c r="AN205" s="294"/>
      <c r="AP205" s="294"/>
      <c r="AR205" s="294"/>
      <c r="AU205" s="294"/>
      <c r="AW205" s="294"/>
      <c r="AY205" s="294"/>
    </row>
    <row r="206" spans="14:51">
      <c r="N206" s="294"/>
      <c r="O206" s="294"/>
      <c r="P206" s="294"/>
      <c r="Q206" s="294"/>
      <c r="R206" s="294"/>
      <c r="Y206" s="294"/>
      <c r="Z206" s="294"/>
      <c r="AA206" s="294"/>
      <c r="AF206" s="294"/>
      <c r="AG206" s="294"/>
      <c r="AH206" s="294"/>
      <c r="AL206" s="294"/>
      <c r="AM206" s="294"/>
      <c r="AN206" s="294"/>
      <c r="AP206" s="294"/>
      <c r="AR206" s="294"/>
      <c r="AU206" s="294"/>
      <c r="AW206" s="294"/>
      <c r="AY206" s="294"/>
    </row>
    <row r="207" spans="14:51">
      <c r="N207" s="294"/>
      <c r="O207" s="294"/>
      <c r="P207" s="294"/>
      <c r="Q207" s="294"/>
      <c r="R207" s="294"/>
      <c r="Y207" s="294"/>
      <c r="Z207" s="294"/>
      <c r="AA207" s="294"/>
      <c r="AF207" s="294"/>
      <c r="AG207" s="294"/>
      <c r="AH207" s="294"/>
      <c r="AL207" s="294"/>
      <c r="AM207" s="294"/>
      <c r="AN207" s="294"/>
      <c r="AP207" s="294"/>
      <c r="AR207" s="294"/>
      <c r="AU207" s="294"/>
      <c r="AW207" s="294"/>
      <c r="AY207" s="294"/>
    </row>
    <row r="208" spans="14:51">
      <c r="N208" s="294"/>
      <c r="O208" s="294"/>
      <c r="P208" s="294"/>
      <c r="Q208" s="294"/>
      <c r="R208" s="294"/>
      <c r="Y208" s="294"/>
      <c r="Z208" s="294"/>
      <c r="AA208" s="294"/>
      <c r="AF208" s="294"/>
      <c r="AG208" s="294"/>
      <c r="AH208" s="294"/>
      <c r="AL208" s="294"/>
      <c r="AM208" s="294"/>
      <c r="AN208" s="294"/>
      <c r="AP208" s="294"/>
      <c r="AR208" s="294"/>
      <c r="AU208" s="294"/>
      <c r="AW208" s="294"/>
      <c r="AY208" s="294"/>
    </row>
    <row r="209" spans="14:51">
      <c r="N209" s="294"/>
      <c r="O209" s="294"/>
      <c r="P209" s="294"/>
      <c r="Q209" s="294"/>
      <c r="R209" s="294"/>
      <c r="Y209" s="294"/>
      <c r="Z209" s="294"/>
      <c r="AA209" s="294"/>
      <c r="AF209" s="294"/>
      <c r="AG209" s="294"/>
      <c r="AH209" s="294"/>
      <c r="AL209" s="294"/>
      <c r="AM209" s="294"/>
      <c r="AN209" s="294"/>
      <c r="AP209" s="294"/>
      <c r="AR209" s="294"/>
      <c r="AU209" s="294"/>
      <c r="AW209" s="294"/>
      <c r="AY209" s="294"/>
    </row>
    <row r="210" spans="14:51">
      <c r="N210" s="294"/>
      <c r="O210" s="294"/>
      <c r="P210" s="294"/>
      <c r="Q210" s="294"/>
      <c r="R210" s="294"/>
      <c r="Y210" s="294"/>
      <c r="Z210" s="294"/>
      <c r="AA210" s="294"/>
      <c r="AF210" s="294"/>
      <c r="AG210" s="294"/>
      <c r="AH210" s="294"/>
      <c r="AL210" s="294"/>
      <c r="AM210" s="294"/>
      <c r="AN210" s="294"/>
      <c r="AP210" s="294"/>
      <c r="AR210" s="294"/>
      <c r="AU210" s="294"/>
      <c r="AW210" s="294"/>
      <c r="AY210" s="294"/>
    </row>
    <row r="211" spans="14:51">
      <c r="N211" s="294"/>
      <c r="O211" s="294"/>
      <c r="P211" s="294"/>
      <c r="Q211" s="294"/>
      <c r="R211" s="294"/>
      <c r="Y211" s="294"/>
      <c r="Z211" s="294"/>
      <c r="AA211" s="294"/>
      <c r="AF211" s="294"/>
      <c r="AG211" s="294"/>
      <c r="AH211" s="294"/>
      <c r="AL211" s="294"/>
      <c r="AM211" s="294"/>
      <c r="AN211" s="294"/>
      <c r="AP211" s="294"/>
      <c r="AR211" s="294"/>
      <c r="AU211" s="294"/>
      <c r="AW211" s="294"/>
      <c r="AY211" s="294"/>
    </row>
    <row r="212" spans="14:51">
      <c r="N212" s="294"/>
      <c r="O212" s="294"/>
      <c r="P212" s="294"/>
      <c r="Q212" s="294"/>
      <c r="R212" s="294"/>
      <c r="Y212" s="294"/>
      <c r="Z212" s="294"/>
      <c r="AA212" s="294"/>
      <c r="AF212" s="294"/>
      <c r="AG212" s="294"/>
      <c r="AH212" s="294"/>
      <c r="AL212" s="294"/>
      <c r="AM212" s="294"/>
      <c r="AN212" s="294"/>
      <c r="AP212" s="294"/>
      <c r="AR212" s="294"/>
      <c r="AU212" s="294"/>
      <c r="AW212" s="294"/>
      <c r="AY212" s="294"/>
    </row>
    <row r="213" spans="14:51">
      <c r="N213" s="294"/>
      <c r="O213" s="294"/>
      <c r="P213" s="294"/>
      <c r="Q213" s="294"/>
      <c r="R213" s="294"/>
      <c r="Y213" s="294"/>
      <c r="Z213" s="294"/>
      <c r="AA213" s="294"/>
      <c r="AF213" s="294"/>
      <c r="AG213" s="294"/>
      <c r="AH213" s="294"/>
      <c r="AL213" s="294"/>
      <c r="AM213" s="294"/>
      <c r="AN213" s="294"/>
      <c r="AP213" s="294"/>
      <c r="AR213" s="294"/>
      <c r="AU213" s="294"/>
      <c r="AW213" s="294"/>
      <c r="AY213" s="294"/>
    </row>
    <row r="214" spans="14:51">
      <c r="N214" s="294"/>
      <c r="O214" s="294"/>
      <c r="P214" s="294"/>
      <c r="Q214" s="294"/>
      <c r="R214" s="294"/>
      <c r="Y214" s="294"/>
      <c r="Z214" s="294"/>
      <c r="AA214" s="294"/>
      <c r="AF214" s="294"/>
      <c r="AG214" s="294"/>
      <c r="AH214" s="294"/>
      <c r="AL214" s="294"/>
      <c r="AM214" s="294"/>
      <c r="AN214" s="294"/>
      <c r="AP214" s="294"/>
      <c r="AR214" s="294"/>
      <c r="AU214" s="294"/>
      <c r="AW214" s="294"/>
      <c r="AY214" s="294"/>
    </row>
    <row r="215" spans="14:51">
      <c r="N215" s="294"/>
      <c r="O215" s="294"/>
      <c r="P215" s="294"/>
      <c r="Q215" s="294"/>
      <c r="R215" s="294"/>
      <c r="Y215" s="294"/>
      <c r="Z215" s="294"/>
      <c r="AA215" s="294"/>
      <c r="AF215" s="294"/>
      <c r="AG215" s="294"/>
      <c r="AH215" s="294"/>
      <c r="AL215" s="294"/>
      <c r="AM215" s="294"/>
      <c r="AN215" s="294"/>
      <c r="AP215" s="294"/>
      <c r="AR215" s="294"/>
      <c r="AU215" s="294"/>
      <c r="AW215" s="294"/>
      <c r="AY215" s="294"/>
    </row>
    <row r="216" spans="14:51">
      <c r="N216" s="294"/>
      <c r="O216" s="294"/>
      <c r="P216" s="294"/>
      <c r="Q216" s="294"/>
      <c r="R216" s="294"/>
      <c r="Y216" s="294"/>
      <c r="Z216" s="294"/>
      <c r="AA216" s="294"/>
      <c r="AF216" s="294"/>
      <c r="AG216" s="294"/>
      <c r="AH216" s="294"/>
      <c r="AL216" s="294"/>
      <c r="AM216" s="294"/>
      <c r="AN216" s="294"/>
      <c r="AP216" s="294"/>
      <c r="AR216" s="294"/>
      <c r="AU216" s="294"/>
      <c r="AW216" s="294"/>
      <c r="AY216" s="294"/>
    </row>
    <row r="217" spans="14:51">
      <c r="N217" s="294"/>
      <c r="O217" s="294"/>
      <c r="P217" s="294"/>
      <c r="Q217" s="294"/>
      <c r="R217" s="294"/>
      <c r="Y217" s="294"/>
      <c r="Z217" s="294"/>
      <c r="AA217" s="294"/>
      <c r="AF217" s="294"/>
      <c r="AG217" s="294"/>
      <c r="AH217" s="294"/>
      <c r="AL217" s="294"/>
      <c r="AM217" s="294"/>
      <c r="AN217" s="294"/>
      <c r="AP217" s="294"/>
      <c r="AR217" s="294"/>
      <c r="AU217" s="294"/>
      <c r="AW217" s="294"/>
      <c r="AY217" s="294"/>
    </row>
    <row r="218" spans="14:51">
      <c r="N218" s="294"/>
      <c r="O218" s="294"/>
      <c r="P218" s="294"/>
      <c r="Q218" s="294"/>
      <c r="R218" s="294"/>
      <c r="Y218" s="294"/>
      <c r="Z218" s="294"/>
      <c r="AA218" s="294"/>
      <c r="AF218" s="294"/>
      <c r="AG218" s="294"/>
      <c r="AH218" s="294"/>
      <c r="AL218" s="294"/>
      <c r="AM218" s="294"/>
      <c r="AN218" s="294"/>
      <c r="AP218" s="294"/>
      <c r="AR218" s="294"/>
      <c r="AU218" s="294"/>
      <c r="AW218" s="294"/>
      <c r="AY218" s="294"/>
    </row>
    <row r="219" spans="14:51">
      <c r="N219" s="294"/>
      <c r="O219" s="294"/>
      <c r="P219" s="294"/>
      <c r="Q219" s="294"/>
      <c r="R219" s="294"/>
      <c r="Y219" s="294"/>
      <c r="Z219" s="294"/>
      <c r="AA219" s="294"/>
      <c r="AF219" s="294"/>
      <c r="AG219" s="294"/>
      <c r="AH219" s="294"/>
      <c r="AL219" s="294"/>
      <c r="AM219" s="294"/>
      <c r="AN219" s="294"/>
      <c r="AP219" s="294"/>
      <c r="AR219" s="294"/>
      <c r="AU219" s="294"/>
      <c r="AW219" s="294"/>
      <c r="AY219" s="294"/>
    </row>
    <row r="220" spans="14:51">
      <c r="N220" s="294"/>
      <c r="O220" s="294"/>
      <c r="P220" s="294"/>
      <c r="Q220" s="294"/>
      <c r="R220" s="294"/>
      <c r="Y220" s="294"/>
      <c r="Z220" s="294"/>
      <c r="AA220" s="294"/>
      <c r="AF220" s="294"/>
      <c r="AG220" s="294"/>
      <c r="AH220" s="294"/>
      <c r="AL220" s="294"/>
      <c r="AM220" s="294"/>
      <c r="AN220" s="294"/>
      <c r="AP220" s="294"/>
      <c r="AR220" s="294"/>
      <c r="AU220" s="294"/>
      <c r="AW220" s="294"/>
      <c r="AY220" s="294"/>
    </row>
    <row r="221" spans="14:51">
      <c r="N221" s="294"/>
      <c r="O221" s="294"/>
      <c r="P221" s="294"/>
      <c r="Q221" s="294"/>
      <c r="R221" s="294"/>
      <c r="Y221" s="294"/>
      <c r="Z221" s="294"/>
      <c r="AA221" s="294"/>
      <c r="AF221" s="294"/>
      <c r="AG221" s="294"/>
      <c r="AH221" s="294"/>
      <c r="AL221" s="294"/>
      <c r="AM221" s="294"/>
      <c r="AN221" s="294"/>
      <c r="AP221" s="294"/>
      <c r="AR221" s="294"/>
      <c r="AU221" s="294"/>
      <c r="AW221" s="294"/>
      <c r="AY221" s="294"/>
    </row>
    <row r="222" spans="14:51">
      <c r="N222" s="294"/>
      <c r="O222" s="294"/>
      <c r="P222" s="294"/>
      <c r="Q222" s="294"/>
      <c r="R222" s="294"/>
      <c r="Y222" s="294"/>
      <c r="Z222" s="294"/>
      <c r="AA222" s="294"/>
      <c r="AF222" s="294"/>
      <c r="AG222" s="294"/>
      <c r="AH222" s="294"/>
      <c r="AL222" s="294"/>
      <c r="AM222" s="294"/>
      <c r="AN222" s="294"/>
      <c r="AP222" s="294"/>
      <c r="AR222" s="294"/>
      <c r="AU222" s="294"/>
      <c r="AW222" s="294"/>
      <c r="AY222" s="294"/>
    </row>
    <row r="223" spans="14:51">
      <c r="N223" s="294"/>
      <c r="O223" s="294"/>
      <c r="P223" s="294"/>
      <c r="Q223" s="294"/>
      <c r="R223" s="294"/>
      <c r="Y223" s="294"/>
      <c r="Z223" s="294"/>
      <c r="AA223" s="294"/>
      <c r="AF223" s="294"/>
      <c r="AG223" s="294"/>
      <c r="AH223" s="294"/>
      <c r="AL223" s="294"/>
      <c r="AM223" s="294"/>
      <c r="AN223" s="294"/>
      <c r="AP223" s="294"/>
      <c r="AR223" s="294"/>
      <c r="AU223" s="294"/>
      <c r="AW223" s="294"/>
      <c r="AY223" s="294"/>
    </row>
    <row r="224" spans="14:51">
      <c r="N224" s="294"/>
      <c r="O224" s="294"/>
      <c r="P224" s="294"/>
      <c r="Q224" s="294"/>
      <c r="R224" s="294"/>
      <c r="Y224" s="294"/>
      <c r="Z224" s="294"/>
      <c r="AA224" s="294"/>
      <c r="AF224" s="294"/>
      <c r="AG224" s="294"/>
      <c r="AH224" s="294"/>
      <c r="AL224" s="294"/>
      <c r="AM224" s="294"/>
      <c r="AN224" s="294"/>
      <c r="AP224" s="294"/>
      <c r="AR224" s="294"/>
      <c r="AU224" s="294"/>
      <c r="AW224" s="294"/>
      <c r="AY224" s="294"/>
    </row>
    <row r="225" spans="14:51">
      <c r="N225" s="294"/>
      <c r="O225" s="294"/>
      <c r="P225" s="294"/>
      <c r="Q225" s="294"/>
      <c r="R225" s="294"/>
      <c r="Y225" s="294"/>
      <c r="Z225" s="294"/>
      <c r="AA225" s="294"/>
      <c r="AF225" s="294"/>
      <c r="AG225" s="294"/>
      <c r="AH225" s="294"/>
      <c r="AL225" s="294"/>
      <c r="AM225" s="294"/>
      <c r="AN225" s="294"/>
      <c r="AP225" s="294"/>
      <c r="AR225" s="294"/>
      <c r="AU225" s="294"/>
      <c r="AW225" s="294"/>
      <c r="AY225" s="294"/>
    </row>
    <row r="226" spans="14:51">
      <c r="N226" s="294"/>
      <c r="O226" s="294"/>
      <c r="P226" s="294"/>
      <c r="Q226" s="294"/>
      <c r="R226" s="294"/>
      <c r="Y226" s="294"/>
      <c r="Z226" s="294"/>
      <c r="AA226" s="294"/>
      <c r="AF226" s="294"/>
      <c r="AG226" s="294"/>
      <c r="AH226" s="294"/>
      <c r="AL226" s="294"/>
      <c r="AM226" s="294"/>
      <c r="AN226" s="294"/>
      <c r="AP226" s="294"/>
      <c r="AR226" s="294"/>
      <c r="AU226" s="294"/>
      <c r="AW226" s="294"/>
      <c r="AY226" s="294"/>
    </row>
    <row r="227" spans="14:51">
      <c r="N227" s="294"/>
      <c r="O227" s="294"/>
      <c r="P227" s="294"/>
      <c r="Q227" s="294"/>
      <c r="R227" s="294"/>
      <c r="Y227" s="294"/>
      <c r="Z227" s="294"/>
      <c r="AA227" s="294"/>
      <c r="AF227" s="294"/>
      <c r="AG227" s="294"/>
      <c r="AH227" s="294"/>
      <c r="AL227" s="294"/>
      <c r="AM227" s="294"/>
      <c r="AN227" s="294"/>
      <c r="AP227" s="294"/>
      <c r="AR227" s="294"/>
      <c r="AU227" s="294"/>
      <c r="AW227" s="294"/>
      <c r="AY227" s="294"/>
    </row>
    <row r="228" spans="14:51">
      <c r="N228" s="294"/>
      <c r="O228" s="294"/>
      <c r="P228" s="294"/>
      <c r="Q228" s="294"/>
      <c r="R228" s="294"/>
      <c r="Y228" s="294"/>
      <c r="Z228" s="294"/>
      <c r="AA228" s="294"/>
      <c r="AF228" s="294"/>
      <c r="AG228" s="294"/>
      <c r="AH228" s="294"/>
      <c r="AL228" s="294"/>
      <c r="AM228" s="294"/>
      <c r="AN228" s="294"/>
      <c r="AP228" s="294"/>
      <c r="AR228" s="294"/>
      <c r="AU228" s="294"/>
      <c r="AW228" s="294"/>
      <c r="AY228" s="294"/>
    </row>
    <row r="229" spans="14:51">
      <c r="N229" s="294"/>
      <c r="O229" s="294"/>
      <c r="P229" s="294"/>
      <c r="Q229" s="294"/>
      <c r="R229" s="294"/>
      <c r="Y229" s="294"/>
      <c r="Z229" s="294"/>
      <c r="AA229" s="294"/>
      <c r="AF229" s="294"/>
      <c r="AG229" s="294"/>
      <c r="AH229" s="294"/>
      <c r="AL229" s="294"/>
      <c r="AM229" s="294"/>
      <c r="AN229" s="294"/>
      <c r="AP229" s="294"/>
      <c r="AR229" s="294"/>
      <c r="AU229" s="294"/>
      <c r="AW229" s="294"/>
      <c r="AY229" s="294"/>
    </row>
    <row r="230" spans="14:51">
      <c r="N230" s="294"/>
      <c r="O230" s="294"/>
      <c r="P230" s="294"/>
      <c r="Q230" s="294"/>
      <c r="R230" s="294"/>
      <c r="Y230" s="294"/>
      <c r="Z230" s="294"/>
      <c r="AA230" s="294"/>
      <c r="AF230" s="294"/>
      <c r="AG230" s="294"/>
      <c r="AH230" s="294"/>
      <c r="AL230" s="294"/>
      <c r="AM230" s="294"/>
      <c r="AN230" s="294"/>
      <c r="AP230" s="294"/>
      <c r="AR230" s="294"/>
      <c r="AU230" s="294"/>
      <c r="AW230" s="294"/>
      <c r="AY230" s="294"/>
    </row>
    <row r="231" spans="14:51">
      <c r="N231" s="294"/>
      <c r="O231" s="294"/>
      <c r="P231" s="294"/>
      <c r="Q231" s="294"/>
      <c r="R231" s="294"/>
      <c r="Y231" s="294"/>
      <c r="Z231" s="294"/>
      <c r="AA231" s="294"/>
      <c r="AF231" s="294"/>
      <c r="AG231" s="294"/>
      <c r="AH231" s="294"/>
      <c r="AL231" s="294"/>
      <c r="AM231" s="294"/>
      <c r="AN231" s="294"/>
      <c r="AP231" s="294"/>
      <c r="AR231" s="294"/>
      <c r="AU231" s="294"/>
      <c r="AW231" s="294"/>
      <c r="AY231" s="294"/>
    </row>
    <row r="232" spans="14:51">
      <c r="N232" s="294"/>
      <c r="O232" s="294"/>
      <c r="P232" s="294"/>
      <c r="Q232" s="294"/>
      <c r="R232" s="294"/>
      <c r="Y232" s="294"/>
      <c r="Z232" s="294"/>
      <c r="AA232" s="294"/>
      <c r="AF232" s="294"/>
      <c r="AG232" s="294"/>
      <c r="AH232" s="294"/>
      <c r="AL232" s="294"/>
      <c r="AM232" s="294"/>
      <c r="AN232" s="294"/>
      <c r="AP232" s="294"/>
      <c r="AR232" s="294"/>
      <c r="AU232" s="294"/>
      <c r="AW232" s="294"/>
      <c r="AY232" s="294"/>
    </row>
    <row r="233" spans="14:51">
      <c r="N233" s="294"/>
      <c r="O233" s="294"/>
      <c r="P233" s="294"/>
      <c r="Q233" s="294"/>
      <c r="R233" s="294"/>
      <c r="Y233" s="294"/>
      <c r="Z233" s="294"/>
      <c r="AA233" s="294"/>
      <c r="AF233" s="294"/>
      <c r="AG233" s="294"/>
      <c r="AH233" s="294"/>
      <c r="AL233" s="294"/>
      <c r="AM233" s="294"/>
      <c r="AN233" s="294"/>
      <c r="AP233" s="294"/>
      <c r="AR233" s="294"/>
      <c r="AU233" s="294"/>
      <c r="AW233" s="294"/>
      <c r="AY233" s="294"/>
    </row>
    <row r="234" spans="14:51">
      <c r="N234" s="294"/>
      <c r="O234" s="294"/>
      <c r="P234" s="294"/>
      <c r="Q234" s="294"/>
      <c r="R234" s="294"/>
      <c r="Y234" s="294"/>
      <c r="Z234" s="294"/>
      <c r="AA234" s="294"/>
      <c r="AF234" s="294"/>
      <c r="AG234" s="294"/>
      <c r="AH234" s="294"/>
      <c r="AL234" s="294"/>
      <c r="AM234" s="294"/>
      <c r="AN234" s="294"/>
      <c r="AP234" s="294"/>
      <c r="AR234" s="294"/>
      <c r="AU234" s="294"/>
      <c r="AW234" s="294"/>
      <c r="AY234" s="294"/>
    </row>
    <row r="235" spans="14:51">
      <c r="N235" s="294"/>
      <c r="O235" s="294"/>
      <c r="P235" s="294"/>
      <c r="Q235" s="294"/>
      <c r="R235" s="294"/>
      <c r="Y235" s="294"/>
      <c r="Z235" s="294"/>
      <c r="AA235" s="294"/>
      <c r="AF235" s="294"/>
      <c r="AG235" s="294"/>
      <c r="AH235" s="294"/>
      <c r="AL235" s="294"/>
      <c r="AM235" s="294"/>
      <c r="AN235" s="294"/>
      <c r="AP235" s="294"/>
      <c r="AR235" s="294"/>
      <c r="AU235" s="294"/>
      <c r="AW235" s="294"/>
      <c r="AY235" s="294"/>
    </row>
    <row r="236" spans="14:51">
      <c r="N236" s="294"/>
      <c r="O236" s="294"/>
      <c r="P236" s="294"/>
      <c r="Q236" s="294"/>
      <c r="R236" s="294"/>
      <c r="Y236" s="294"/>
      <c r="Z236" s="294"/>
      <c r="AA236" s="294"/>
      <c r="AF236" s="294"/>
      <c r="AG236" s="294"/>
      <c r="AH236" s="294"/>
      <c r="AL236" s="294"/>
      <c r="AM236" s="294"/>
      <c r="AN236" s="294"/>
      <c r="AP236" s="294"/>
      <c r="AR236" s="294"/>
      <c r="AU236" s="294"/>
      <c r="AW236" s="294"/>
      <c r="AY236" s="294"/>
    </row>
    <row r="237" spans="14:51">
      <c r="N237" s="294"/>
      <c r="O237" s="294"/>
      <c r="P237" s="294"/>
      <c r="Q237" s="294"/>
      <c r="R237" s="294"/>
      <c r="Y237" s="294"/>
      <c r="Z237" s="294"/>
      <c r="AA237" s="294"/>
      <c r="AF237" s="294"/>
      <c r="AG237" s="294"/>
      <c r="AH237" s="294"/>
      <c r="AL237" s="294"/>
      <c r="AM237" s="294"/>
      <c r="AN237" s="294"/>
      <c r="AP237" s="294"/>
      <c r="AR237" s="294"/>
      <c r="AU237" s="294"/>
      <c r="AW237" s="294"/>
      <c r="AY237" s="294"/>
    </row>
    <row r="238" spans="14:51">
      <c r="N238" s="294"/>
      <c r="O238" s="294"/>
      <c r="P238" s="294"/>
      <c r="Q238" s="294"/>
      <c r="R238" s="294"/>
      <c r="Y238" s="294"/>
      <c r="Z238" s="294"/>
      <c r="AA238" s="294"/>
      <c r="AF238" s="294"/>
      <c r="AG238" s="294"/>
      <c r="AH238" s="294"/>
      <c r="AL238" s="294"/>
      <c r="AM238" s="294"/>
      <c r="AN238" s="294"/>
      <c r="AP238" s="294"/>
      <c r="AR238" s="294"/>
      <c r="AU238" s="294"/>
      <c r="AW238" s="294"/>
      <c r="AY238" s="294"/>
    </row>
    <row r="239" spans="14:51">
      <c r="N239" s="294"/>
      <c r="O239" s="294"/>
      <c r="P239" s="294"/>
      <c r="Q239" s="294"/>
      <c r="R239" s="294"/>
      <c r="Y239" s="294"/>
      <c r="Z239" s="294"/>
      <c r="AA239" s="294"/>
      <c r="AF239" s="294"/>
      <c r="AG239" s="294"/>
      <c r="AH239" s="294"/>
      <c r="AL239" s="294"/>
      <c r="AM239" s="294"/>
      <c r="AN239" s="294"/>
      <c r="AP239" s="294"/>
      <c r="AR239" s="294"/>
      <c r="AU239" s="294"/>
      <c r="AW239" s="294"/>
      <c r="AY239" s="294"/>
    </row>
    <row r="240" spans="14:51">
      <c r="N240" s="294"/>
      <c r="O240" s="294"/>
      <c r="P240" s="294"/>
      <c r="Q240" s="294"/>
      <c r="R240" s="294"/>
      <c r="Y240" s="294"/>
      <c r="Z240" s="294"/>
      <c r="AA240" s="294"/>
      <c r="AF240" s="294"/>
      <c r="AG240" s="294"/>
      <c r="AH240" s="294"/>
      <c r="AL240" s="294"/>
      <c r="AM240" s="294"/>
      <c r="AN240" s="294"/>
      <c r="AP240" s="294"/>
      <c r="AR240" s="294"/>
      <c r="AU240" s="294"/>
      <c r="AW240" s="294"/>
      <c r="AY240" s="294"/>
    </row>
    <row r="241" spans="14:51">
      <c r="N241" s="294"/>
      <c r="O241" s="294"/>
      <c r="P241" s="294"/>
      <c r="Q241" s="294"/>
      <c r="R241" s="294"/>
      <c r="Y241" s="294"/>
      <c r="Z241" s="294"/>
      <c r="AA241" s="294"/>
      <c r="AF241" s="294"/>
      <c r="AG241" s="294"/>
      <c r="AH241" s="294"/>
      <c r="AL241" s="294"/>
      <c r="AM241" s="294"/>
      <c r="AN241" s="294"/>
      <c r="AP241" s="294"/>
      <c r="AR241" s="294"/>
      <c r="AU241" s="294"/>
      <c r="AW241" s="294"/>
      <c r="AY241" s="294"/>
    </row>
    <row r="242" spans="14:51">
      <c r="N242" s="294"/>
      <c r="O242" s="294"/>
      <c r="P242" s="294"/>
      <c r="Q242" s="294"/>
      <c r="R242" s="294"/>
      <c r="Y242" s="294"/>
      <c r="Z242" s="294"/>
      <c r="AA242" s="294"/>
      <c r="AF242" s="294"/>
      <c r="AG242" s="294"/>
      <c r="AH242" s="294"/>
      <c r="AL242" s="294"/>
      <c r="AM242" s="294"/>
      <c r="AN242" s="294"/>
      <c r="AP242" s="294"/>
      <c r="AR242" s="294"/>
      <c r="AU242" s="294"/>
      <c r="AW242" s="294"/>
      <c r="AY242" s="294"/>
    </row>
    <row r="243" spans="14:51">
      <c r="N243" s="294"/>
      <c r="O243" s="294"/>
      <c r="P243" s="294"/>
      <c r="Q243" s="294"/>
      <c r="R243" s="294"/>
      <c r="Y243" s="294"/>
      <c r="Z243" s="294"/>
      <c r="AA243" s="294"/>
      <c r="AF243" s="294"/>
      <c r="AG243" s="294"/>
      <c r="AH243" s="294"/>
      <c r="AL243" s="294"/>
      <c r="AM243" s="294"/>
      <c r="AN243" s="294"/>
      <c r="AP243" s="294"/>
      <c r="AR243" s="294"/>
      <c r="AU243" s="294"/>
      <c r="AW243" s="294"/>
      <c r="AY243" s="294"/>
    </row>
    <row r="244" spans="14:51">
      <c r="N244" s="294"/>
      <c r="O244" s="294"/>
      <c r="P244" s="294"/>
      <c r="Q244" s="294"/>
      <c r="R244" s="294"/>
      <c r="Y244" s="294"/>
      <c r="Z244" s="294"/>
      <c r="AA244" s="294"/>
      <c r="AF244" s="294"/>
      <c r="AG244" s="294"/>
      <c r="AH244" s="294"/>
      <c r="AL244" s="294"/>
      <c r="AM244" s="294"/>
      <c r="AN244" s="294"/>
      <c r="AP244" s="294"/>
      <c r="AR244" s="294"/>
      <c r="AU244" s="294"/>
      <c r="AW244" s="294"/>
      <c r="AY244" s="294"/>
    </row>
    <row r="245" spans="14:51">
      <c r="N245" s="294"/>
      <c r="O245" s="294"/>
      <c r="P245" s="294"/>
      <c r="Q245" s="294"/>
      <c r="R245" s="294"/>
      <c r="Y245" s="294"/>
      <c r="Z245" s="294"/>
      <c r="AA245" s="294"/>
      <c r="AF245" s="294"/>
      <c r="AG245" s="294"/>
      <c r="AH245" s="294"/>
      <c r="AL245" s="294"/>
      <c r="AM245" s="294"/>
      <c r="AN245" s="294"/>
      <c r="AP245" s="294"/>
      <c r="AR245" s="294"/>
      <c r="AU245" s="294"/>
      <c r="AW245" s="294"/>
      <c r="AY245" s="294"/>
    </row>
    <row r="246" spans="14:51">
      <c r="N246" s="294"/>
      <c r="O246" s="294"/>
      <c r="P246" s="294"/>
      <c r="Q246" s="294"/>
      <c r="R246" s="294"/>
      <c r="Y246" s="294"/>
      <c r="Z246" s="294"/>
      <c r="AA246" s="294"/>
      <c r="AF246" s="294"/>
      <c r="AG246" s="294"/>
      <c r="AH246" s="294"/>
      <c r="AL246" s="294"/>
      <c r="AM246" s="294"/>
      <c r="AN246" s="294"/>
      <c r="AP246" s="294"/>
      <c r="AR246" s="294"/>
      <c r="AU246" s="294"/>
      <c r="AW246" s="294"/>
      <c r="AY246" s="294"/>
    </row>
    <row r="247" spans="14:51">
      <c r="N247" s="294"/>
      <c r="O247" s="294"/>
      <c r="P247" s="294"/>
      <c r="Q247" s="294"/>
      <c r="R247" s="294"/>
      <c r="Y247" s="294"/>
      <c r="Z247" s="294"/>
      <c r="AA247" s="294"/>
      <c r="AF247" s="294"/>
      <c r="AG247" s="294"/>
      <c r="AH247" s="294"/>
      <c r="AL247" s="294"/>
      <c r="AM247" s="294"/>
      <c r="AN247" s="294"/>
      <c r="AP247" s="294"/>
      <c r="AR247" s="294"/>
      <c r="AU247" s="294"/>
      <c r="AW247" s="294"/>
      <c r="AY247" s="294"/>
    </row>
    <row r="248" spans="14:51">
      <c r="N248" s="294"/>
      <c r="O248" s="294"/>
      <c r="P248" s="294"/>
      <c r="Q248" s="294"/>
      <c r="R248" s="294"/>
      <c r="Y248" s="294"/>
      <c r="Z248" s="294"/>
      <c r="AA248" s="294"/>
      <c r="AF248" s="294"/>
      <c r="AG248" s="294"/>
      <c r="AH248" s="294"/>
      <c r="AL248" s="294"/>
      <c r="AM248" s="294"/>
      <c r="AN248" s="294"/>
      <c r="AP248" s="294"/>
      <c r="AR248" s="294"/>
      <c r="AU248" s="294"/>
      <c r="AW248" s="294"/>
      <c r="AY248" s="294"/>
    </row>
    <row r="249" spans="14:51">
      <c r="N249" s="294"/>
      <c r="O249" s="294"/>
      <c r="P249" s="294"/>
      <c r="Q249" s="294"/>
      <c r="R249" s="294"/>
      <c r="Y249" s="294"/>
      <c r="Z249" s="294"/>
      <c r="AA249" s="294"/>
      <c r="AF249" s="294"/>
      <c r="AG249" s="294"/>
      <c r="AH249" s="294"/>
      <c r="AL249" s="294"/>
      <c r="AM249" s="294"/>
      <c r="AN249" s="294"/>
      <c r="AP249" s="294"/>
      <c r="AR249" s="294"/>
      <c r="AU249" s="294"/>
      <c r="AW249" s="294"/>
      <c r="AY249" s="294"/>
    </row>
    <row r="250" spans="14:51">
      <c r="N250" s="294"/>
      <c r="O250" s="294"/>
      <c r="P250" s="294"/>
      <c r="Q250" s="294"/>
      <c r="R250" s="294"/>
      <c r="Y250" s="294"/>
      <c r="Z250" s="294"/>
      <c r="AA250" s="294"/>
      <c r="AF250" s="294"/>
      <c r="AG250" s="294"/>
      <c r="AH250" s="294"/>
      <c r="AL250" s="294"/>
      <c r="AM250" s="294"/>
      <c r="AN250" s="294"/>
      <c r="AP250" s="294"/>
      <c r="AR250" s="294"/>
      <c r="AU250" s="294"/>
      <c r="AW250" s="294"/>
      <c r="AY250" s="294"/>
    </row>
    <row r="251" spans="14:51">
      <c r="N251" s="294"/>
      <c r="O251" s="294"/>
      <c r="P251" s="294"/>
      <c r="Q251" s="294"/>
      <c r="R251" s="294"/>
      <c r="Y251" s="294"/>
      <c r="Z251" s="294"/>
      <c r="AA251" s="294"/>
      <c r="AF251" s="294"/>
      <c r="AG251" s="294"/>
      <c r="AH251" s="294"/>
      <c r="AL251" s="294"/>
      <c r="AM251" s="294"/>
      <c r="AN251" s="294"/>
      <c r="AP251" s="294"/>
      <c r="AR251" s="294"/>
      <c r="AU251" s="294"/>
      <c r="AW251" s="294"/>
      <c r="AY251" s="294"/>
    </row>
    <row r="252" spans="14:51">
      <c r="N252" s="294"/>
      <c r="O252" s="294"/>
      <c r="P252" s="294"/>
      <c r="Q252" s="294"/>
      <c r="R252" s="294"/>
      <c r="Y252" s="294"/>
      <c r="Z252" s="294"/>
      <c r="AA252" s="294"/>
      <c r="AF252" s="294"/>
      <c r="AG252" s="294"/>
      <c r="AH252" s="294"/>
      <c r="AL252" s="294"/>
      <c r="AM252" s="294"/>
      <c r="AN252" s="294"/>
      <c r="AP252" s="294"/>
      <c r="AR252" s="294"/>
      <c r="AU252" s="294"/>
      <c r="AW252" s="294"/>
      <c r="AY252" s="294"/>
    </row>
    <row r="253" spans="14:51">
      <c r="N253" s="294"/>
      <c r="O253" s="294"/>
      <c r="P253" s="294"/>
      <c r="Q253" s="294"/>
      <c r="R253" s="294"/>
      <c r="Y253" s="294"/>
      <c r="Z253" s="294"/>
      <c r="AA253" s="294"/>
      <c r="AF253" s="294"/>
      <c r="AG253" s="294"/>
      <c r="AH253" s="294"/>
      <c r="AL253" s="294"/>
      <c r="AM253" s="294"/>
      <c r="AN253" s="294"/>
      <c r="AP253" s="294"/>
      <c r="AR253" s="294"/>
      <c r="AU253" s="294"/>
      <c r="AW253" s="294"/>
      <c r="AY253" s="294"/>
    </row>
    <row r="254" spans="14:51">
      <c r="N254" s="294"/>
      <c r="O254" s="294"/>
      <c r="P254" s="294"/>
      <c r="Q254" s="294"/>
      <c r="R254" s="294"/>
      <c r="Y254" s="294"/>
      <c r="Z254" s="294"/>
      <c r="AA254" s="294"/>
      <c r="AF254" s="294"/>
      <c r="AG254" s="294"/>
      <c r="AH254" s="294"/>
      <c r="AL254" s="294"/>
      <c r="AM254" s="294"/>
      <c r="AN254" s="294"/>
      <c r="AP254" s="294"/>
      <c r="AR254" s="294"/>
      <c r="AU254" s="294"/>
      <c r="AW254" s="294"/>
      <c r="AY254" s="294"/>
    </row>
    <row r="255" spans="14:51">
      <c r="N255" s="294"/>
      <c r="O255" s="294"/>
      <c r="P255" s="294"/>
      <c r="Q255" s="294"/>
      <c r="R255" s="294"/>
      <c r="Y255" s="294"/>
      <c r="Z255" s="294"/>
      <c r="AA255" s="294"/>
      <c r="AF255" s="294"/>
      <c r="AG255" s="294"/>
      <c r="AH255" s="294"/>
      <c r="AL255" s="294"/>
      <c r="AM255" s="294"/>
      <c r="AN255" s="294"/>
      <c r="AP255" s="294"/>
      <c r="AR255" s="294"/>
      <c r="AU255" s="294"/>
      <c r="AW255" s="294"/>
      <c r="AY255" s="294"/>
    </row>
    <row r="256" spans="14:51">
      <c r="N256" s="294"/>
      <c r="O256" s="294"/>
      <c r="P256" s="294"/>
      <c r="Q256" s="294"/>
      <c r="R256" s="294"/>
      <c r="Y256" s="294"/>
      <c r="Z256" s="294"/>
      <c r="AA256" s="294"/>
      <c r="AF256" s="294"/>
      <c r="AG256" s="294"/>
      <c r="AH256" s="294"/>
      <c r="AL256" s="294"/>
      <c r="AM256" s="294"/>
      <c r="AN256" s="294"/>
      <c r="AP256" s="294"/>
      <c r="AR256" s="294"/>
      <c r="AU256" s="294"/>
      <c r="AW256" s="294"/>
      <c r="AY256" s="294"/>
    </row>
    <row r="257" spans="14:51">
      <c r="N257" s="294"/>
      <c r="O257" s="294"/>
      <c r="P257" s="294"/>
      <c r="Q257" s="294"/>
      <c r="R257" s="294"/>
      <c r="Y257" s="294"/>
      <c r="Z257" s="294"/>
      <c r="AA257" s="294"/>
      <c r="AF257" s="294"/>
      <c r="AG257" s="294"/>
      <c r="AH257" s="294"/>
      <c r="AL257" s="294"/>
      <c r="AM257" s="294"/>
      <c r="AN257" s="294"/>
      <c r="AP257" s="294"/>
      <c r="AR257" s="294"/>
      <c r="AU257" s="294"/>
      <c r="AW257" s="294"/>
      <c r="AY257" s="294"/>
    </row>
    <row r="258" spans="14:51">
      <c r="N258" s="294"/>
      <c r="O258" s="294"/>
      <c r="P258" s="294"/>
      <c r="Q258" s="294"/>
      <c r="R258" s="294"/>
      <c r="Y258" s="294"/>
      <c r="Z258" s="294"/>
      <c r="AA258" s="294"/>
      <c r="AF258" s="294"/>
      <c r="AG258" s="294"/>
      <c r="AH258" s="294"/>
      <c r="AL258" s="294"/>
      <c r="AM258" s="294"/>
      <c r="AN258" s="294"/>
      <c r="AP258" s="294"/>
      <c r="AR258" s="294"/>
      <c r="AU258" s="294"/>
      <c r="AW258" s="294"/>
      <c r="AY258" s="294"/>
    </row>
    <row r="259" spans="14:51">
      <c r="N259" s="294"/>
      <c r="O259" s="294"/>
      <c r="P259" s="294"/>
      <c r="Q259" s="294"/>
      <c r="R259" s="294"/>
      <c r="Y259" s="294"/>
      <c r="Z259" s="294"/>
      <c r="AA259" s="294"/>
      <c r="AF259" s="294"/>
      <c r="AG259" s="294"/>
      <c r="AH259" s="294"/>
      <c r="AL259" s="294"/>
      <c r="AM259" s="294"/>
      <c r="AN259" s="294"/>
      <c r="AP259" s="294"/>
      <c r="AR259" s="294"/>
      <c r="AU259" s="294"/>
      <c r="AW259" s="294"/>
      <c r="AY259" s="294"/>
    </row>
    <row r="260" spans="14:51">
      <c r="N260" s="294"/>
      <c r="O260" s="294"/>
      <c r="P260" s="294"/>
      <c r="Q260" s="294"/>
      <c r="R260" s="294"/>
      <c r="Y260" s="294"/>
      <c r="Z260" s="294"/>
      <c r="AA260" s="294"/>
      <c r="AF260" s="294"/>
      <c r="AG260" s="294"/>
      <c r="AH260" s="294"/>
      <c r="AL260" s="294"/>
      <c r="AM260" s="294"/>
      <c r="AN260" s="294"/>
      <c r="AP260" s="294"/>
      <c r="AR260" s="294"/>
      <c r="AU260" s="294"/>
      <c r="AW260" s="294"/>
      <c r="AY260" s="294"/>
    </row>
    <row r="261" spans="14:51">
      <c r="N261" s="294"/>
      <c r="O261" s="294"/>
      <c r="P261" s="294"/>
      <c r="Q261" s="294"/>
      <c r="R261" s="294"/>
      <c r="Y261" s="294"/>
      <c r="Z261" s="294"/>
      <c r="AA261" s="294"/>
      <c r="AF261" s="294"/>
      <c r="AG261" s="294"/>
      <c r="AH261" s="294"/>
      <c r="AL261" s="294"/>
      <c r="AM261" s="294"/>
      <c r="AN261" s="294"/>
      <c r="AP261" s="294"/>
      <c r="AR261" s="294"/>
      <c r="AU261" s="294"/>
      <c r="AW261" s="294"/>
      <c r="AY261" s="294"/>
    </row>
    <row r="262" spans="14:51">
      <c r="N262" s="294"/>
      <c r="O262" s="294"/>
      <c r="P262" s="294"/>
      <c r="Q262" s="294"/>
      <c r="R262" s="294"/>
      <c r="Y262" s="294"/>
      <c r="Z262" s="294"/>
      <c r="AA262" s="294"/>
      <c r="AF262" s="294"/>
      <c r="AG262" s="294"/>
      <c r="AH262" s="294"/>
      <c r="AL262" s="294"/>
      <c r="AM262" s="294"/>
      <c r="AN262" s="294"/>
      <c r="AP262" s="294"/>
      <c r="AR262" s="294"/>
      <c r="AU262" s="294"/>
      <c r="AW262" s="294"/>
      <c r="AY262" s="294"/>
    </row>
    <row r="263" spans="14:51">
      <c r="N263" s="294"/>
      <c r="O263" s="294"/>
      <c r="P263" s="294"/>
      <c r="Q263" s="294"/>
      <c r="R263" s="294"/>
      <c r="Y263" s="294"/>
      <c r="Z263" s="294"/>
      <c r="AA263" s="294"/>
      <c r="AF263" s="294"/>
      <c r="AG263" s="294"/>
      <c r="AH263" s="294"/>
      <c r="AL263" s="294"/>
      <c r="AM263" s="294"/>
      <c r="AN263" s="294"/>
      <c r="AP263" s="294"/>
      <c r="AR263" s="294"/>
      <c r="AU263" s="294"/>
      <c r="AW263" s="294"/>
      <c r="AY263" s="294"/>
    </row>
    <row r="264" spans="14:51">
      <c r="N264" s="294"/>
      <c r="O264" s="294"/>
      <c r="P264" s="294"/>
      <c r="Q264" s="294"/>
      <c r="R264" s="294"/>
      <c r="Y264" s="294"/>
      <c r="Z264" s="294"/>
      <c r="AA264" s="294"/>
      <c r="AF264" s="294"/>
      <c r="AG264" s="294"/>
      <c r="AH264" s="294"/>
      <c r="AL264" s="294"/>
      <c r="AM264" s="294"/>
      <c r="AN264" s="294"/>
      <c r="AP264" s="294"/>
      <c r="AR264" s="294"/>
      <c r="AU264" s="294"/>
      <c r="AW264" s="294"/>
      <c r="AY264" s="294"/>
    </row>
    <row r="265" spans="14:51">
      <c r="N265" s="294"/>
      <c r="O265" s="294"/>
      <c r="P265" s="294"/>
      <c r="Q265" s="294"/>
      <c r="R265" s="294"/>
      <c r="Y265" s="294"/>
      <c r="Z265" s="294"/>
      <c r="AA265" s="294"/>
      <c r="AF265" s="294"/>
      <c r="AG265" s="294"/>
      <c r="AH265" s="294"/>
      <c r="AL265" s="294"/>
      <c r="AM265" s="294"/>
      <c r="AN265" s="294"/>
      <c r="AP265" s="294"/>
      <c r="AR265" s="294"/>
      <c r="AU265" s="294"/>
      <c r="AW265" s="294"/>
      <c r="AY265" s="294"/>
    </row>
    <row r="266" spans="14:51">
      <c r="N266" s="294"/>
      <c r="O266" s="294"/>
      <c r="P266" s="294"/>
      <c r="Q266" s="294"/>
      <c r="R266" s="294"/>
      <c r="Y266" s="294"/>
      <c r="Z266" s="294"/>
      <c r="AA266" s="294"/>
      <c r="AF266" s="294"/>
      <c r="AG266" s="294"/>
      <c r="AH266" s="294"/>
      <c r="AL266" s="294"/>
      <c r="AM266" s="294"/>
      <c r="AN266" s="294"/>
      <c r="AP266" s="294"/>
      <c r="AR266" s="294"/>
      <c r="AU266" s="294"/>
      <c r="AW266" s="294"/>
      <c r="AY266" s="294"/>
    </row>
    <row r="267" spans="14:51">
      <c r="N267" s="294"/>
      <c r="O267" s="294"/>
      <c r="P267" s="294"/>
      <c r="Q267" s="294"/>
      <c r="R267" s="294"/>
      <c r="Y267" s="294"/>
      <c r="Z267" s="294"/>
      <c r="AA267" s="294"/>
      <c r="AF267" s="294"/>
      <c r="AG267" s="294"/>
      <c r="AH267" s="294"/>
      <c r="AL267" s="294"/>
      <c r="AM267" s="294"/>
      <c r="AN267" s="294"/>
      <c r="AP267" s="294"/>
      <c r="AR267" s="294"/>
      <c r="AU267" s="294"/>
      <c r="AW267" s="294"/>
      <c r="AY267" s="294"/>
    </row>
    <row r="268" spans="14:51">
      <c r="N268" s="294"/>
      <c r="O268" s="294"/>
      <c r="P268" s="294"/>
      <c r="Q268" s="294"/>
      <c r="R268" s="294"/>
      <c r="Y268" s="294"/>
      <c r="Z268" s="294"/>
      <c r="AA268" s="294"/>
      <c r="AF268" s="294"/>
      <c r="AG268" s="294"/>
      <c r="AH268" s="294"/>
      <c r="AL268" s="294"/>
      <c r="AM268" s="294"/>
      <c r="AN268" s="294"/>
      <c r="AP268" s="294"/>
      <c r="AR268" s="294"/>
      <c r="AU268" s="294"/>
      <c r="AW268" s="294"/>
      <c r="AY268" s="294"/>
    </row>
    <row r="269" spans="14:51">
      <c r="N269" s="294"/>
      <c r="O269" s="294"/>
      <c r="P269" s="294"/>
      <c r="Q269" s="294"/>
      <c r="R269" s="294"/>
      <c r="Y269" s="294"/>
      <c r="Z269" s="294"/>
      <c r="AA269" s="294"/>
      <c r="AF269" s="294"/>
      <c r="AG269" s="294"/>
      <c r="AH269" s="294"/>
      <c r="AL269" s="294"/>
      <c r="AM269" s="294"/>
      <c r="AN269" s="294"/>
      <c r="AP269" s="294"/>
      <c r="AR269" s="294"/>
      <c r="AU269" s="294"/>
      <c r="AW269" s="294"/>
      <c r="AY269" s="294"/>
    </row>
    <row r="270" spans="14:51">
      <c r="N270" s="294"/>
      <c r="O270" s="294"/>
      <c r="P270" s="294"/>
      <c r="Q270" s="294"/>
      <c r="R270" s="294"/>
      <c r="Y270" s="294"/>
      <c r="Z270" s="294"/>
      <c r="AA270" s="294"/>
      <c r="AF270" s="294"/>
      <c r="AG270" s="294"/>
      <c r="AH270" s="294"/>
      <c r="AL270" s="294"/>
      <c r="AM270" s="294"/>
      <c r="AN270" s="294"/>
      <c r="AP270" s="294"/>
      <c r="AR270" s="294"/>
      <c r="AU270" s="294"/>
      <c r="AW270" s="294"/>
      <c r="AY270" s="294"/>
    </row>
    <row r="271" spans="14:51">
      <c r="N271" s="294"/>
      <c r="O271" s="294"/>
      <c r="P271" s="294"/>
      <c r="Q271" s="294"/>
      <c r="R271" s="294"/>
      <c r="Y271" s="294"/>
      <c r="Z271" s="294"/>
      <c r="AA271" s="294"/>
      <c r="AF271" s="294"/>
      <c r="AG271" s="294"/>
      <c r="AH271" s="294"/>
      <c r="AL271" s="294"/>
      <c r="AM271" s="294"/>
      <c r="AN271" s="294"/>
      <c r="AP271" s="294"/>
      <c r="AR271" s="294"/>
      <c r="AU271" s="294"/>
      <c r="AW271" s="294"/>
      <c r="AY271" s="294"/>
    </row>
    <row r="272" spans="14:51">
      <c r="N272" s="294"/>
      <c r="O272" s="294"/>
      <c r="P272" s="294"/>
      <c r="Q272" s="294"/>
      <c r="R272" s="294"/>
      <c r="Y272" s="294"/>
      <c r="Z272" s="294"/>
      <c r="AA272" s="294"/>
      <c r="AF272" s="294"/>
      <c r="AG272" s="294"/>
      <c r="AH272" s="294"/>
      <c r="AL272" s="294"/>
      <c r="AM272" s="294"/>
      <c r="AN272" s="294"/>
      <c r="AP272" s="294"/>
      <c r="AR272" s="294"/>
      <c r="AU272" s="294"/>
      <c r="AW272" s="294"/>
      <c r="AY272" s="294"/>
    </row>
    <row r="273" spans="14:51">
      <c r="N273" s="294"/>
      <c r="O273" s="294"/>
      <c r="P273" s="294"/>
      <c r="Q273" s="294"/>
      <c r="R273" s="294"/>
      <c r="Y273" s="294"/>
      <c r="Z273" s="294"/>
      <c r="AA273" s="294"/>
      <c r="AF273" s="294"/>
      <c r="AG273" s="294"/>
      <c r="AH273" s="294"/>
      <c r="AL273" s="294"/>
      <c r="AM273" s="294"/>
      <c r="AN273" s="294"/>
      <c r="AP273" s="294"/>
      <c r="AR273" s="294"/>
      <c r="AU273" s="294"/>
      <c r="AW273" s="294"/>
      <c r="AY273" s="294"/>
    </row>
    <row r="274" spans="14:51">
      <c r="N274" s="294"/>
      <c r="O274" s="294"/>
      <c r="P274" s="294"/>
      <c r="Q274" s="294"/>
      <c r="R274" s="294"/>
      <c r="Y274" s="294"/>
      <c r="Z274" s="294"/>
      <c r="AA274" s="294"/>
      <c r="AF274" s="294"/>
      <c r="AG274" s="294"/>
      <c r="AH274" s="294"/>
      <c r="AL274" s="294"/>
      <c r="AM274" s="294"/>
      <c r="AN274" s="294"/>
      <c r="AP274" s="294"/>
      <c r="AR274" s="294"/>
      <c r="AU274" s="294"/>
      <c r="AW274" s="294"/>
      <c r="AY274" s="294"/>
    </row>
    <row r="275" spans="14:51">
      <c r="N275" s="294"/>
      <c r="O275" s="294"/>
      <c r="P275" s="294"/>
      <c r="Q275" s="294"/>
      <c r="R275" s="294"/>
      <c r="Y275" s="294"/>
      <c r="Z275" s="294"/>
      <c r="AA275" s="294"/>
      <c r="AF275" s="294"/>
      <c r="AG275" s="294"/>
      <c r="AH275" s="294"/>
      <c r="AL275" s="294"/>
      <c r="AM275" s="294"/>
      <c r="AN275" s="294"/>
      <c r="AP275" s="294"/>
      <c r="AR275" s="294"/>
      <c r="AU275" s="294"/>
      <c r="AW275" s="294"/>
      <c r="AY275" s="294"/>
    </row>
    <row r="276" spans="14:51">
      <c r="N276" s="294"/>
      <c r="O276" s="294"/>
      <c r="P276" s="294"/>
      <c r="Q276" s="294"/>
      <c r="R276" s="294"/>
      <c r="Y276" s="294"/>
      <c r="Z276" s="294"/>
      <c r="AA276" s="294"/>
      <c r="AF276" s="294"/>
      <c r="AG276" s="294"/>
      <c r="AH276" s="294"/>
      <c r="AL276" s="294"/>
      <c r="AM276" s="294"/>
      <c r="AN276" s="294"/>
      <c r="AP276" s="294"/>
      <c r="AR276" s="294"/>
      <c r="AU276" s="294"/>
      <c r="AW276" s="294"/>
      <c r="AY276" s="294"/>
    </row>
    <row r="277" spans="14:51">
      <c r="N277" s="294"/>
      <c r="O277" s="294"/>
      <c r="P277" s="294"/>
      <c r="Q277" s="294"/>
      <c r="R277" s="294"/>
      <c r="Y277" s="294"/>
      <c r="Z277" s="294"/>
      <c r="AA277" s="294"/>
      <c r="AF277" s="294"/>
      <c r="AG277" s="294"/>
      <c r="AH277" s="294"/>
      <c r="AL277" s="294"/>
      <c r="AM277" s="294"/>
      <c r="AN277" s="294"/>
      <c r="AP277" s="294"/>
      <c r="AR277" s="294"/>
      <c r="AU277" s="294"/>
      <c r="AW277" s="294"/>
      <c r="AY277" s="294"/>
    </row>
    <row r="278" spans="14:51">
      <c r="N278" s="294"/>
      <c r="O278" s="294"/>
      <c r="P278" s="294"/>
      <c r="Q278" s="294"/>
      <c r="R278" s="294"/>
      <c r="Y278" s="294"/>
      <c r="Z278" s="294"/>
      <c r="AA278" s="294"/>
      <c r="AF278" s="294"/>
      <c r="AG278" s="294"/>
      <c r="AH278" s="294"/>
      <c r="AL278" s="294"/>
      <c r="AM278" s="294"/>
      <c r="AN278" s="294"/>
      <c r="AP278" s="294"/>
      <c r="AR278" s="294"/>
      <c r="AU278" s="294"/>
      <c r="AW278" s="294"/>
      <c r="AY278" s="294"/>
    </row>
    <row r="279" spans="14:51">
      <c r="N279" s="294"/>
      <c r="O279" s="294"/>
      <c r="P279" s="294"/>
      <c r="Q279" s="294"/>
      <c r="R279" s="294"/>
      <c r="Y279" s="294"/>
      <c r="Z279" s="294"/>
      <c r="AA279" s="294"/>
      <c r="AF279" s="294"/>
      <c r="AG279" s="294"/>
      <c r="AH279" s="294"/>
      <c r="AL279" s="294"/>
      <c r="AM279" s="294"/>
      <c r="AN279" s="294"/>
      <c r="AP279" s="294"/>
      <c r="AR279" s="294"/>
      <c r="AU279" s="294"/>
      <c r="AW279" s="294"/>
      <c r="AY279" s="294"/>
    </row>
    <row r="280" spans="14:51">
      <c r="N280" s="294"/>
      <c r="O280" s="294"/>
      <c r="P280" s="294"/>
      <c r="Q280" s="294"/>
      <c r="R280" s="294"/>
      <c r="Y280" s="294"/>
      <c r="Z280" s="294"/>
      <c r="AA280" s="294"/>
      <c r="AF280" s="294"/>
      <c r="AG280" s="294"/>
      <c r="AH280" s="294"/>
      <c r="AL280" s="294"/>
      <c r="AM280" s="294"/>
      <c r="AN280" s="294"/>
      <c r="AP280" s="294"/>
      <c r="AR280" s="294"/>
      <c r="AU280" s="294"/>
      <c r="AW280" s="294"/>
      <c r="AY280" s="294"/>
    </row>
    <row r="281" spans="14:51">
      <c r="N281" s="294"/>
      <c r="O281" s="294"/>
      <c r="P281" s="294"/>
      <c r="Q281" s="294"/>
      <c r="R281" s="294"/>
      <c r="Y281" s="294"/>
      <c r="Z281" s="294"/>
      <c r="AA281" s="294"/>
      <c r="AF281" s="294"/>
      <c r="AG281" s="294"/>
      <c r="AH281" s="294"/>
      <c r="AL281" s="294"/>
      <c r="AM281" s="294"/>
      <c r="AN281" s="294"/>
      <c r="AP281" s="294"/>
      <c r="AR281" s="294"/>
      <c r="AU281" s="294"/>
      <c r="AW281" s="294"/>
      <c r="AY281" s="294"/>
    </row>
    <row r="282" spans="14:51">
      <c r="N282" s="294"/>
      <c r="O282" s="294"/>
      <c r="P282" s="294"/>
      <c r="Q282" s="294"/>
      <c r="R282" s="294"/>
      <c r="Y282" s="294"/>
      <c r="Z282" s="294"/>
      <c r="AA282" s="294"/>
      <c r="AF282" s="294"/>
      <c r="AG282" s="294"/>
      <c r="AH282" s="294"/>
      <c r="AL282" s="294"/>
      <c r="AM282" s="294"/>
      <c r="AN282" s="294"/>
      <c r="AP282" s="294"/>
      <c r="AR282" s="294"/>
      <c r="AU282" s="294"/>
      <c r="AW282" s="294"/>
      <c r="AY282" s="294"/>
    </row>
    <row r="283" spans="14:51">
      <c r="N283" s="294"/>
      <c r="O283" s="294"/>
      <c r="P283" s="294"/>
      <c r="Q283" s="294"/>
      <c r="R283" s="294"/>
      <c r="Y283" s="294"/>
      <c r="Z283" s="294"/>
      <c r="AA283" s="294"/>
      <c r="AF283" s="294"/>
      <c r="AG283" s="294"/>
      <c r="AH283" s="294"/>
      <c r="AL283" s="294"/>
      <c r="AM283" s="294"/>
      <c r="AN283" s="294"/>
      <c r="AP283" s="294"/>
      <c r="AR283" s="294"/>
      <c r="AU283" s="294"/>
      <c r="AW283" s="294"/>
      <c r="AY283" s="294"/>
    </row>
    <row r="284" spans="14:51">
      <c r="N284" s="294"/>
      <c r="O284" s="294"/>
      <c r="P284" s="294"/>
      <c r="Q284" s="294"/>
      <c r="R284" s="294"/>
      <c r="Y284" s="294"/>
      <c r="Z284" s="294"/>
      <c r="AA284" s="294"/>
      <c r="AF284" s="294"/>
      <c r="AG284" s="294"/>
      <c r="AH284" s="294"/>
      <c r="AL284" s="294"/>
      <c r="AM284" s="294"/>
      <c r="AN284" s="294"/>
      <c r="AP284" s="294"/>
      <c r="AR284" s="294"/>
      <c r="AU284" s="294"/>
      <c r="AW284" s="294"/>
      <c r="AY284" s="294"/>
    </row>
    <row r="285" spans="14:51">
      <c r="N285" s="294"/>
      <c r="O285" s="294"/>
      <c r="P285" s="294"/>
      <c r="Q285" s="294"/>
      <c r="R285" s="294"/>
      <c r="Y285" s="294"/>
      <c r="Z285" s="294"/>
      <c r="AA285" s="294"/>
      <c r="AF285" s="294"/>
      <c r="AG285" s="294"/>
      <c r="AH285" s="294"/>
      <c r="AL285" s="294"/>
      <c r="AM285" s="294"/>
      <c r="AN285" s="294"/>
      <c r="AP285" s="294"/>
      <c r="AR285" s="294"/>
      <c r="AU285" s="294"/>
      <c r="AW285" s="294"/>
      <c r="AY285" s="294"/>
    </row>
    <row r="286" spans="14:51">
      <c r="N286" s="294"/>
      <c r="O286" s="294"/>
      <c r="P286" s="294"/>
      <c r="Q286" s="294"/>
      <c r="R286" s="294"/>
      <c r="Y286" s="294"/>
      <c r="Z286" s="294"/>
      <c r="AA286" s="294"/>
      <c r="AF286" s="294"/>
      <c r="AG286" s="294"/>
      <c r="AH286" s="294"/>
      <c r="AL286" s="294"/>
      <c r="AM286" s="294"/>
      <c r="AN286" s="294"/>
      <c r="AP286" s="294"/>
      <c r="AR286" s="294"/>
      <c r="AU286" s="294"/>
      <c r="AW286" s="294"/>
      <c r="AY286" s="294"/>
    </row>
    <row r="287" spans="14:51">
      <c r="N287" s="294"/>
      <c r="O287" s="294"/>
      <c r="P287" s="294"/>
      <c r="Q287" s="294"/>
      <c r="R287" s="294"/>
      <c r="Y287" s="294"/>
      <c r="Z287" s="294"/>
      <c r="AA287" s="294"/>
      <c r="AF287" s="294"/>
      <c r="AG287" s="294"/>
      <c r="AH287" s="294"/>
      <c r="AL287" s="294"/>
      <c r="AM287" s="294"/>
      <c r="AN287" s="294"/>
      <c r="AP287" s="294"/>
      <c r="AR287" s="294"/>
      <c r="AU287" s="294"/>
      <c r="AW287" s="294"/>
      <c r="AY287" s="294"/>
    </row>
    <row r="288" spans="14:51">
      <c r="N288" s="294"/>
      <c r="O288" s="294"/>
      <c r="P288" s="294"/>
      <c r="Q288" s="294"/>
      <c r="R288" s="294"/>
      <c r="Y288" s="294"/>
      <c r="Z288" s="294"/>
      <c r="AA288" s="294"/>
      <c r="AF288" s="294"/>
      <c r="AG288" s="294"/>
      <c r="AH288" s="294"/>
      <c r="AL288" s="294"/>
      <c r="AM288" s="294"/>
      <c r="AN288" s="294"/>
      <c r="AP288" s="294"/>
      <c r="AR288" s="294"/>
      <c r="AU288" s="294"/>
      <c r="AW288" s="294"/>
      <c r="AY288" s="294"/>
    </row>
    <row r="289" spans="14:51">
      <c r="N289" s="294"/>
      <c r="O289" s="294"/>
      <c r="P289" s="294"/>
      <c r="Q289" s="294"/>
      <c r="R289" s="294"/>
      <c r="Y289" s="294"/>
      <c r="Z289" s="294"/>
      <c r="AA289" s="294"/>
      <c r="AF289" s="294"/>
      <c r="AG289" s="294"/>
      <c r="AH289" s="294"/>
      <c r="AL289" s="294"/>
      <c r="AM289" s="294"/>
      <c r="AN289" s="294"/>
      <c r="AP289" s="294"/>
      <c r="AR289" s="294"/>
      <c r="AU289" s="294"/>
      <c r="AW289" s="294"/>
      <c r="AY289" s="294"/>
    </row>
    <row r="290" spans="14:51">
      <c r="N290" s="294"/>
      <c r="O290" s="294"/>
      <c r="P290" s="294"/>
      <c r="Q290" s="294"/>
      <c r="R290" s="294"/>
      <c r="Y290" s="294"/>
      <c r="Z290" s="294"/>
      <c r="AA290" s="294"/>
      <c r="AF290" s="294"/>
      <c r="AG290" s="294"/>
      <c r="AH290" s="294"/>
      <c r="AL290" s="294"/>
      <c r="AM290" s="294"/>
      <c r="AN290" s="294"/>
      <c r="AP290" s="294"/>
      <c r="AR290" s="294"/>
      <c r="AU290" s="294"/>
      <c r="AW290" s="294"/>
      <c r="AY290" s="294"/>
    </row>
    <row r="291" spans="14:51">
      <c r="N291" s="294"/>
      <c r="O291" s="294"/>
      <c r="P291" s="294"/>
      <c r="Q291" s="294"/>
      <c r="R291" s="294"/>
      <c r="Y291" s="294"/>
      <c r="Z291" s="294"/>
      <c r="AA291" s="294"/>
      <c r="AF291" s="294"/>
      <c r="AG291" s="294"/>
      <c r="AH291" s="294"/>
      <c r="AL291" s="294"/>
      <c r="AM291" s="294"/>
      <c r="AN291" s="294"/>
      <c r="AP291" s="294"/>
      <c r="AR291" s="294"/>
      <c r="AU291" s="294"/>
      <c r="AW291" s="294"/>
      <c r="AY291" s="294"/>
    </row>
    <row r="292" spans="14:51">
      <c r="N292" s="294"/>
      <c r="O292" s="294"/>
      <c r="P292" s="294"/>
      <c r="Q292" s="294"/>
      <c r="R292" s="294"/>
      <c r="Y292" s="294"/>
      <c r="Z292" s="294"/>
      <c r="AA292" s="294"/>
      <c r="AF292" s="294"/>
      <c r="AG292" s="294"/>
      <c r="AH292" s="294"/>
      <c r="AL292" s="294"/>
      <c r="AM292" s="294"/>
      <c r="AN292" s="294"/>
      <c r="AP292" s="294"/>
      <c r="AR292" s="294"/>
      <c r="AU292" s="294"/>
      <c r="AW292" s="294"/>
      <c r="AY292" s="294"/>
    </row>
    <row r="293" spans="14:51">
      <c r="N293" s="294"/>
      <c r="O293" s="294"/>
      <c r="P293" s="294"/>
      <c r="Q293" s="294"/>
      <c r="R293" s="294"/>
      <c r="Y293" s="294"/>
      <c r="Z293" s="294"/>
      <c r="AA293" s="294"/>
      <c r="AF293" s="294"/>
      <c r="AG293" s="294"/>
      <c r="AH293" s="294"/>
      <c r="AL293" s="294"/>
      <c r="AM293" s="294"/>
      <c r="AN293" s="294"/>
      <c r="AP293" s="294"/>
      <c r="AR293" s="294"/>
      <c r="AU293" s="294"/>
      <c r="AW293" s="294"/>
      <c r="AY293" s="294"/>
    </row>
    <row r="294" spans="14:51">
      <c r="N294" s="294"/>
      <c r="O294" s="294"/>
      <c r="P294" s="294"/>
      <c r="Q294" s="294"/>
      <c r="R294" s="294"/>
      <c r="Y294" s="294"/>
      <c r="Z294" s="294"/>
      <c r="AA294" s="294"/>
      <c r="AF294" s="294"/>
      <c r="AG294" s="294"/>
      <c r="AH294" s="294"/>
      <c r="AL294" s="294"/>
      <c r="AM294" s="294"/>
      <c r="AN294" s="294"/>
      <c r="AP294" s="294"/>
      <c r="AR294" s="294"/>
      <c r="AU294" s="294"/>
      <c r="AW294" s="294"/>
      <c r="AY294" s="294"/>
    </row>
    <row r="295" spans="14:51">
      <c r="N295" s="294"/>
      <c r="O295" s="294"/>
      <c r="P295" s="294"/>
      <c r="Q295" s="294"/>
      <c r="R295" s="294"/>
      <c r="Y295" s="294"/>
      <c r="Z295" s="294"/>
      <c r="AA295" s="294"/>
      <c r="AF295" s="294"/>
      <c r="AG295" s="294"/>
      <c r="AH295" s="294"/>
      <c r="AL295" s="294"/>
      <c r="AM295" s="294"/>
      <c r="AN295" s="294"/>
      <c r="AP295" s="294"/>
      <c r="AR295" s="294"/>
      <c r="AU295" s="294"/>
      <c r="AW295" s="294"/>
      <c r="AY295" s="294"/>
    </row>
    <row r="296" spans="14:51">
      <c r="N296" s="294"/>
      <c r="O296" s="294"/>
      <c r="P296" s="294"/>
      <c r="Q296" s="294"/>
      <c r="R296" s="294"/>
      <c r="Y296" s="294"/>
      <c r="Z296" s="294"/>
      <c r="AA296" s="294"/>
      <c r="AF296" s="294"/>
      <c r="AG296" s="294"/>
      <c r="AH296" s="294"/>
      <c r="AL296" s="294"/>
      <c r="AM296" s="294"/>
      <c r="AN296" s="294"/>
      <c r="AP296" s="294"/>
      <c r="AR296" s="294"/>
      <c r="AU296" s="294"/>
      <c r="AW296" s="294"/>
      <c r="AY296" s="294"/>
    </row>
    <row r="297" spans="14:51">
      <c r="N297" s="294"/>
      <c r="O297" s="294"/>
      <c r="P297" s="294"/>
      <c r="Q297" s="294"/>
      <c r="R297" s="294"/>
      <c r="Y297" s="294"/>
      <c r="Z297" s="294"/>
      <c r="AA297" s="294"/>
      <c r="AF297" s="294"/>
      <c r="AG297" s="294"/>
      <c r="AH297" s="294"/>
      <c r="AL297" s="294"/>
      <c r="AM297" s="294"/>
      <c r="AN297" s="294"/>
      <c r="AP297" s="294"/>
      <c r="AR297" s="294"/>
      <c r="AU297" s="294"/>
      <c r="AW297" s="294"/>
      <c r="AY297" s="294"/>
    </row>
    <row r="298" spans="14:51">
      <c r="N298" s="294"/>
      <c r="O298" s="294"/>
      <c r="P298" s="294"/>
      <c r="Q298" s="294"/>
      <c r="R298" s="294"/>
      <c r="Y298" s="294"/>
      <c r="Z298" s="294"/>
      <c r="AA298" s="294"/>
      <c r="AF298" s="294"/>
      <c r="AG298" s="294"/>
      <c r="AH298" s="294"/>
      <c r="AL298" s="294"/>
      <c r="AM298" s="294"/>
      <c r="AN298" s="294"/>
      <c r="AP298" s="294"/>
      <c r="AR298" s="294"/>
      <c r="AU298" s="294"/>
      <c r="AW298" s="294"/>
      <c r="AY298" s="294"/>
    </row>
    <row r="299" spans="14:51">
      <c r="N299" s="294"/>
      <c r="O299" s="294"/>
      <c r="P299" s="294"/>
      <c r="Q299" s="294"/>
      <c r="R299" s="294"/>
      <c r="Y299" s="294"/>
      <c r="Z299" s="294"/>
      <c r="AA299" s="294"/>
      <c r="AF299" s="294"/>
      <c r="AG299" s="294"/>
      <c r="AH299" s="294"/>
      <c r="AL299" s="294"/>
      <c r="AM299" s="294"/>
      <c r="AN299" s="294"/>
      <c r="AP299" s="294"/>
      <c r="AR299" s="294"/>
      <c r="AU299" s="294"/>
      <c r="AW299" s="294"/>
      <c r="AY299" s="294"/>
    </row>
    <row r="300" spans="14:51">
      <c r="N300" s="294"/>
      <c r="O300" s="294"/>
      <c r="P300" s="294"/>
      <c r="Q300" s="294"/>
      <c r="R300" s="294"/>
      <c r="Y300" s="294"/>
      <c r="Z300" s="294"/>
      <c r="AA300" s="294"/>
      <c r="AF300" s="294"/>
      <c r="AG300" s="294"/>
      <c r="AH300" s="294"/>
      <c r="AL300" s="294"/>
      <c r="AM300" s="294"/>
      <c r="AN300" s="294"/>
      <c r="AP300" s="294"/>
      <c r="AR300" s="294"/>
      <c r="AU300" s="294"/>
      <c r="AW300" s="294"/>
      <c r="AY300" s="294"/>
    </row>
    <row r="301" spans="14:51">
      <c r="N301" s="294"/>
      <c r="O301" s="294"/>
      <c r="P301" s="294"/>
      <c r="Q301" s="294"/>
      <c r="R301" s="294"/>
      <c r="Y301" s="294"/>
      <c r="Z301" s="294"/>
      <c r="AA301" s="294"/>
      <c r="AF301" s="294"/>
      <c r="AG301" s="294"/>
      <c r="AH301" s="294"/>
      <c r="AL301" s="294"/>
      <c r="AM301" s="294"/>
      <c r="AN301" s="294"/>
      <c r="AP301" s="294"/>
      <c r="AR301" s="294"/>
      <c r="AU301" s="294"/>
      <c r="AW301" s="294"/>
      <c r="AY301" s="294"/>
    </row>
    <row r="302" spans="14:51">
      <c r="N302" s="294"/>
      <c r="O302" s="294"/>
      <c r="P302" s="294"/>
      <c r="Q302" s="294"/>
      <c r="R302" s="294"/>
      <c r="Y302" s="294"/>
      <c r="Z302" s="294"/>
      <c r="AA302" s="294"/>
      <c r="AF302" s="294"/>
      <c r="AG302" s="294"/>
      <c r="AH302" s="294"/>
      <c r="AL302" s="294"/>
      <c r="AM302" s="294"/>
      <c r="AN302" s="294"/>
      <c r="AP302" s="294"/>
      <c r="AR302" s="294"/>
      <c r="AU302" s="294"/>
      <c r="AW302" s="294"/>
      <c r="AY302" s="294"/>
    </row>
    <row r="303" spans="14:51">
      <c r="N303" s="294"/>
      <c r="O303" s="294"/>
      <c r="P303" s="294"/>
      <c r="Q303" s="294"/>
      <c r="R303" s="294"/>
      <c r="Y303" s="294"/>
      <c r="Z303" s="294"/>
      <c r="AA303" s="294"/>
      <c r="AF303" s="294"/>
      <c r="AG303" s="294"/>
      <c r="AH303" s="294"/>
      <c r="AL303" s="294"/>
      <c r="AM303" s="294"/>
      <c r="AN303" s="294"/>
      <c r="AP303" s="294"/>
      <c r="AR303" s="294"/>
      <c r="AU303" s="294"/>
      <c r="AW303" s="294"/>
      <c r="AY303" s="294"/>
    </row>
    <row r="304" spans="14:51">
      <c r="N304" s="294"/>
      <c r="O304" s="294"/>
      <c r="P304" s="294"/>
      <c r="Q304" s="294"/>
      <c r="Y304" s="294"/>
      <c r="Z304" s="294"/>
      <c r="AF304" s="294"/>
      <c r="AG304" s="294"/>
      <c r="AL304" s="294"/>
      <c r="AM304" s="294"/>
      <c r="AN304" s="294"/>
      <c r="AP304" s="294"/>
      <c r="AR304" s="294"/>
      <c r="AU304" s="294"/>
      <c r="AW304" s="294"/>
      <c r="AY304" s="294"/>
    </row>
    <row r="305" spans="14:51">
      <c r="N305" s="294"/>
      <c r="O305" s="294"/>
      <c r="P305" s="294"/>
      <c r="Q305" s="294"/>
      <c r="Y305" s="294"/>
      <c r="Z305" s="294"/>
      <c r="AF305" s="294"/>
      <c r="AG305" s="294"/>
      <c r="AL305" s="294"/>
      <c r="AM305" s="294"/>
      <c r="AN305" s="294"/>
      <c r="AP305" s="294"/>
      <c r="AR305" s="294"/>
      <c r="AU305" s="294"/>
      <c r="AW305" s="294"/>
      <c r="AY305" s="294"/>
    </row>
    <row r="306" spans="14:51">
      <c r="N306" s="294"/>
      <c r="O306" s="294"/>
      <c r="P306" s="294"/>
      <c r="Q306" s="294"/>
      <c r="Y306" s="294"/>
      <c r="Z306" s="294"/>
      <c r="AF306" s="294"/>
      <c r="AG306" s="294"/>
      <c r="AL306" s="294"/>
      <c r="AM306" s="294"/>
      <c r="AN306" s="294"/>
      <c r="AP306" s="294"/>
      <c r="AR306" s="294"/>
      <c r="AU306" s="294"/>
      <c r="AW306" s="294"/>
      <c r="AY306" s="294"/>
    </row>
    <row r="307" spans="14:51">
      <c r="N307" s="294"/>
      <c r="O307" s="294"/>
      <c r="P307" s="294"/>
      <c r="Q307" s="294"/>
      <c r="Y307" s="294"/>
      <c r="Z307" s="294"/>
      <c r="AF307" s="294"/>
      <c r="AG307" s="294"/>
      <c r="AL307" s="294"/>
      <c r="AM307" s="294"/>
      <c r="AN307" s="294"/>
      <c r="AP307" s="294"/>
      <c r="AR307" s="294"/>
      <c r="AU307" s="294"/>
      <c r="AW307" s="294"/>
      <c r="AY307" s="294"/>
    </row>
    <row r="308" spans="14:51">
      <c r="N308" s="294"/>
      <c r="O308" s="294"/>
      <c r="P308" s="294"/>
      <c r="Q308" s="294"/>
      <c r="Y308" s="294"/>
      <c r="Z308" s="294"/>
      <c r="AF308" s="294"/>
      <c r="AG308" s="294"/>
      <c r="AL308" s="294"/>
      <c r="AM308" s="294"/>
      <c r="AN308" s="294"/>
      <c r="AP308" s="294"/>
      <c r="AR308" s="294"/>
      <c r="AU308" s="294"/>
      <c r="AW308" s="294"/>
      <c r="AY308" s="294"/>
    </row>
    <row r="309" spans="14:51">
      <c r="N309" s="294"/>
      <c r="O309" s="294"/>
      <c r="P309" s="294"/>
      <c r="Q309" s="294"/>
      <c r="Y309" s="294"/>
      <c r="Z309" s="294"/>
      <c r="AF309" s="294"/>
      <c r="AG309" s="294"/>
      <c r="AL309" s="294"/>
      <c r="AM309" s="294"/>
      <c r="AN309" s="294"/>
      <c r="AP309" s="294"/>
      <c r="AR309" s="294"/>
      <c r="AU309" s="294"/>
      <c r="AW309" s="294"/>
      <c r="AY309" s="294"/>
    </row>
    <row r="310" spans="14:51">
      <c r="N310" s="294"/>
      <c r="O310" s="294"/>
      <c r="P310" s="294"/>
      <c r="Q310" s="294"/>
      <c r="Y310" s="294"/>
      <c r="Z310" s="294"/>
      <c r="AF310" s="294"/>
      <c r="AG310" s="294"/>
      <c r="AL310" s="294"/>
      <c r="AM310" s="294"/>
      <c r="AN310" s="294"/>
      <c r="AP310" s="294"/>
      <c r="AR310" s="294"/>
      <c r="AU310" s="294"/>
      <c r="AW310" s="294"/>
      <c r="AY310" s="294"/>
    </row>
    <row r="311" spans="14:51">
      <c r="N311" s="294"/>
      <c r="O311" s="294"/>
      <c r="P311" s="294"/>
      <c r="Q311" s="294"/>
      <c r="Y311" s="294"/>
      <c r="Z311" s="294"/>
      <c r="AF311" s="294"/>
      <c r="AG311" s="294"/>
      <c r="AL311" s="294"/>
      <c r="AM311" s="294"/>
      <c r="AN311" s="294"/>
      <c r="AP311" s="294"/>
      <c r="AR311" s="294"/>
      <c r="AU311" s="294"/>
      <c r="AW311" s="294"/>
      <c r="AY311" s="294"/>
    </row>
    <row r="312" spans="14:51">
      <c r="N312" s="294"/>
      <c r="O312" s="294"/>
      <c r="P312" s="294"/>
      <c r="Q312" s="294"/>
      <c r="Y312" s="294"/>
      <c r="Z312" s="294"/>
      <c r="AF312" s="294"/>
      <c r="AG312" s="294"/>
      <c r="AL312" s="294"/>
      <c r="AM312" s="294"/>
      <c r="AN312" s="294"/>
      <c r="AP312" s="294"/>
      <c r="AR312" s="294"/>
      <c r="AU312" s="294"/>
      <c r="AW312" s="294"/>
      <c r="AY312" s="294"/>
    </row>
    <row r="313" spans="14:51">
      <c r="N313" s="294"/>
      <c r="O313" s="294"/>
      <c r="P313" s="294"/>
      <c r="Q313" s="294"/>
      <c r="Y313" s="294"/>
      <c r="Z313" s="294"/>
      <c r="AF313" s="294"/>
      <c r="AG313" s="294"/>
      <c r="AL313" s="294"/>
      <c r="AM313" s="294"/>
      <c r="AN313" s="294"/>
      <c r="AP313" s="294"/>
      <c r="AR313" s="294"/>
      <c r="AU313" s="294"/>
      <c r="AW313" s="294"/>
      <c r="AY313" s="294"/>
    </row>
    <row r="314" spans="14:51">
      <c r="N314" s="294"/>
      <c r="O314" s="294"/>
      <c r="P314" s="294"/>
      <c r="Q314" s="294"/>
      <c r="Y314" s="294"/>
      <c r="Z314" s="294"/>
      <c r="AF314" s="294"/>
      <c r="AG314" s="294"/>
      <c r="AL314" s="294"/>
      <c r="AM314" s="294"/>
      <c r="AN314" s="294"/>
      <c r="AP314" s="294"/>
      <c r="AR314" s="294"/>
      <c r="AU314" s="294"/>
      <c r="AW314" s="294"/>
      <c r="AY314" s="294"/>
    </row>
    <row r="315" spans="14:51">
      <c r="N315" s="294"/>
      <c r="O315" s="294"/>
      <c r="P315" s="294"/>
      <c r="Q315" s="294"/>
      <c r="Y315" s="294"/>
      <c r="Z315" s="294"/>
      <c r="AF315" s="294"/>
      <c r="AG315" s="294"/>
      <c r="AL315" s="294"/>
      <c r="AM315" s="294"/>
      <c r="AN315" s="294"/>
      <c r="AP315" s="294"/>
      <c r="AR315" s="294"/>
      <c r="AU315" s="294"/>
      <c r="AW315" s="294"/>
      <c r="AY315" s="294"/>
    </row>
    <row r="316" spans="14:51">
      <c r="N316" s="294"/>
      <c r="O316" s="294"/>
      <c r="P316" s="294"/>
      <c r="Q316" s="294"/>
      <c r="Y316" s="294"/>
      <c r="Z316" s="294"/>
      <c r="AF316" s="294"/>
      <c r="AG316" s="294"/>
      <c r="AL316" s="294"/>
      <c r="AM316" s="294"/>
      <c r="AN316" s="294"/>
      <c r="AP316" s="294"/>
      <c r="AR316" s="294"/>
      <c r="AU316" s="294"/>
      <c r="AW316" s="294"/>
      <c r="AY316" s="294"/>
    </row>
    <row r="317" spans="14:51">
      <c r="N317" s="294"/>
      <c r="O317" s="294"/>
      <c r="P317" s="294"/>
      <c r="Q317" s="294"/>
      <c r="Y317" s="294"/>
      <c r="Z317" s="294"/>
      <c r="AF317" s="294"/>
      <c r="AG317" s="294"/>
      <c r="AL317" s="294"/>
      <c r="AM317" s="294"/>
      <c r="AN317" s="294"/>
      <c r="AP317" s="294"/>
      <c r="AR317" s="294"/>
      <c r="AU317" s="294"/>
      <c r="AW317" s="294"/>
      <c r="AY317" s="294"/>
    </row>
    <row r="318" spans="14:51">
      <c r="N318" s="294"/>
      <c r="O318" s="294"/>
      <c r="P318" s="294"/>
      <c r="Q318" s="294"/>
      <c r="Y318" s="294"/>
      <c r="Z318" s="294"/>
      <c r="AF318" s="294"/>
      <c r="AG318" s="294"/>
      <c r="AL318" s="294"/>
      <c r="AM318" s="294"/>
      <c r="AN318" s="294"/>
      <c r="AP318" s="294"/>
      <c r="AR318" s="294"/>
      <c r="AU318" s="294"/>
      <c r="AW318" s="294"/>
      <c r="AY318" s="294"/>
    </row>
    <row r="319" spans="14:51">
      <c r="N319" s="294"/>
      <c r="O319" s="294"/>
      <c r="P319" s="294"/>
      <c r="Q319" s="294"/>
      <c r="Y319" s="294"/>
      <c r="Z319" s="294"/>
      <c r="AF319" s="294"/>
      <c r="AG319" s="294"/>
      <c r="AL319" s="294"/>
      <c r="AM319" s="294"/>
      <c r="AN319" s="294"/>
      <c r="AP319" s="294"/>
      <c r="AR319" s="294"/>
      <c r="AU319" s="294"/>
      <c r="AW319" s="294"/>
      <c r="AY319" s="294"/>
    </row>
    <row r="320" spans="14:51">
      <c r="N320" s="294"/>
      <c r="O320" s="294"/>
      <c r="P320" s="294"/>
      <c r="Q320" s="294"/>
      <c r="Y320" s="294"/>
      <c r="Z320" s="294"/>
      <c r="AF320" s="294"/>
      <c r="AG320" s="294"/>
      <c r="AL320" s="294"/>
      <c r="AM320" s="294"/>
      <c r="AN320" s="294"/>
      <c r="AP320" s="294"/>
      <c r="AR320" s="294"/>
      <c r="AU320" s="294"/>
      <c r="AW320" s="294"/>
      <c r="AY320" s="294"/>
    </row>
    <row r="321" spans="14:51">
      <c r="N321" s="294"/>
      <c r="O321" s="294"/>
      <c r="P321" s="294"/>
      <c r="Q321" s="294"/>
      <c r="Y321" s="294"/>
      <c r="Z321" s="294"/>
      <c r="AF321" s="294"/>
      <c r="AG321" s="294"/>
      <c r="AL321" s="294"/>
      <c r="AM321" s="294"/>
      <c r="AN321" s="294"/>
      <c r="AP321" s="294"/>
      <c r="AR321" s="294"/>
      <c r="AU321" s="294"/>
      <c r="AW321" s="294"/>
      <c r="AY321" s="294"/>
    </row>
    <row r="322" spans="14:51">
      <c r="N322" s="294"/>
      <c r="O322" s="294"/>
      <c r="P322" s="294"/>
      <c r="Q322" s="294"/>
      <c r="Y322" s="294"/>
      <c r="Z322" s="294"/>
      <c r="AF322" s="294"/>
      <c r="AG322" s="294"/>
      <c r="AL322" s="294"/>
      <c r="AM322" s="294"/>
      <c r="AN322" s="294"/>
      <c r="AP322" s="294"/>
      <c r="AR322" s="294"/>
      <c r="AU322" s="294"/>
      <c r="AW322" s="294"/>
      <c r="AY322" s="294"/>
    </row>
    <row r="323" spans="14:51">
      <c r="N323" s="294"/>
      <c r="O323" s="294"/>
      <c r="P323" s="294"/>
      <c r="Q323" s="294"/>
      <c r="Y323" s="294"/>
      <c r="Z323" s="294"/>
      <c r="AF323" s="294"/>
      <c r="AG323" s="294"/>
      <c r="AL323" s="294"/>
      <c r="AM323" s="294"/>
      <c r="AN323" s="294"/>
      <c r="AP323" s="294"/>
      <c r="AR323" s="294"/>
      <c r="AU323" s="294"/>
      <c r="AW323" s="294"/>
      <c r="AY323" s="294"/>
    </row>
    <row r="324" spans="14:51">
      <c r="N324" s="294"/>
      <c r="O324" s="294"/>
      <c r="P324" s="294"/>
      <c r="Q324" s="294"/>
      <c r="Y324" s="294"/>
      <c r="Z324" s="294"/>
      <c r="AF324" s="294"/>
      <c r="AG324" s="294"/>
      <c r="AL324" s="294"/>
      <c r="AM324" s="294"/>
      <c r="AN324" s="294"/>
      <c r="AP324" s="294"/>
      <c r="AR324" s="294"/>
      <c r="AU324" s="294"/>
      <c r="AW324" s="294"/>
      <c r="AY324" s="294"/>
    </row>
    <row r="325" spans="14:51">
      <c r="N325" s="294"/>
      <c r="O325" s="294"/>
      <c r="P325" s="294"/>
      <c r="Q325" s="294"/>
      <c r="Y325" s="294"/>
      <c r="Z325" s="294"/>
      <c r="AF325" s="294"/>
      <c r="AG325" s="294"/>
      <c r="AL325" s="294"/>
      <c r="AM325" s="294"/>
      <c r="AN325" s="294"/>
      <c r="AP325" s="294"/>
      <c r="AR325" s="294"/>
      <c r="AU325" s="294"/>
      <c r="AW325" s="294"/>
      <c r="AY325" s="294"/>
    </row>
    <row r="326" spans="14:51">
      <c r="N326" s="294"/>
      <c r="O326" s="294"/>
      <c r="P326" s="294"/>
      <c r="Q326" s="294"/>
      <c r="Y326" s="294"/>
      <c r="Z326" s="294"/>
      <c r="AF326" s="294"/>
      <c r="AG326" s="294"/>
      <c r="AL326" s="294"/>
      <c r="AM326" s="294"/>
      <c r="AN326" s="294"/>
      <c r="AP326" s="294"/>
      <c r="AR326" s="294"/>
      <c r="AU326" s="294"/>
      <c r="AW326" s="294"/>
      <c r="AY326" s="294"/>
    </row>
    <row r="327" spans="14:51">
      <c r="N327" s="294"/>
      <c r="O327" s="294"/>
      <c r="P327" s="294"/>
      <c r="Q327" s="294"/>
      <c r="Y327" s="294"/>
      <c r="Z327" s="294"/>
      <c r="AF327" s="294"/>
      <c r="AG327" s="294"/>
      <c r="AL327" s="294"/>
      <c r="AM327" s="294"/>
      <c r="AN327" s="294"/>
      <c r="AP327" s="294"/>
      <c r="AR327" s="294"/>
      <c r="AU327" s="294"/>
      <c r="AW327" s="294"/>
      <c r="AY327" s="294"/>
    </row>
    <row r="328" spans="14:51">
      <c r="N328" s="294"/>
      <c r="O328" s="294"/>
      <c r="P328" s="294"/>
      <c r="Q328" s="294"/>
      <c r="Y328" s="294"/>
      <c r="Z328" s="294"/>
      <c r="AF328" s="294"/>
      <c r="AG328" s="294"/>
      <c r="AL328" s="294"/>
      <c r="AM328" s="294"/>
      <c r="AN328" s="294"/>
      <c r="AP328" s="294"/>
      <c r="AR328" s="294"/>
      <c r="AU328" s="294"/>
      <c r="AW328" s="294"/>
      <c r="AY328" s="294"/>
    </row>
    <row r="329" spans="14:51">
      <c r="N329" s="294"/>
      <c r="O329" s="294"/>
      <c r="P329" s="294"/>
      <c r="Q329" s="294"/>
      <c r="Y329" s="294"/>
      <c r="Z329" s="294"/>
      <c r="AF329" s="294"/>
      <c r="AG329" s="294"/>
      <c r="AL329" s="294"/>
      <c r="AM329" s="294"/>
      <c r="AN329" s="294"/>
      <c r="AP329" s="294"/>
      <c r="AR329" s="294"/>
      <c r="AU329" s="294"/>
      <c r="AW329" s="294"/>
      <c r="AY329" s="294"/>
    </row>
    <row r="330" spans="14:51">
      <c r="N330" s="294"/>
      <c r="O330" s="294"/>
      <c r="P330" s="294"/>
      <c r="Q330" s="294"/>
      <c r="Y330" s="294"/>
      <c r="Z330" s="294"/>
      <c r="AF330" s="294"/>
      <c r="AG330" s="294"/>
      <c r="AL330" s="294"/>
      <c r="AM330" s="294"/>
      <c r="AN330" s="294"/>
      <c r="AP330" s="294"/>
      <c r="AR330" s="294"/>
      <c r="AU330" s="294"/>
      <c r="AW330" s="294"/>
      <c r="AY330" s="294"/>
    </row>
    <row r="331" spans="14:51">
      <c r="N331" s="294"/>
      <c r="O331" s="294"/>
      <c r="P331" s="294"/>
      <c r="Q331" s="294"/>
      <c r="Y331" s="294"/>
      <c r="Z331" s="294"/>
      <c r="AF331" s="294"/>
      <c r="AG331" s="294"/>
      <c r="AL331" s="294"/>
      <c r="AM331" s="294"/>
      <c r="AN331" s="294"/>
      <c r="AP331" s="294"/>
      <c r="AR331" s="294"/>
      <c r="AU331" s="294"/>
      <c r="AW331" s="294"/>
      <c r="AY331" s="294"/>
    </row>
    <row r="332" spans="14:51">
      <c r="N332" s="294"/>
      <c r="O332" s="294"/>
      <c r="P332" s="294"/>
      <c r="Q332" s="294"/>
      <c r="Y332" s="294"/>
      <c r="Z332" s="294"/>
      <c r="AF332" s="294"/>
      <c r="AG332" s="294"/>
      <c r="AL332" s="294"/>
      <c r="AM332" s="294"/>
      <c r="AN332" s="294"/>
      <c r="AP332" s="294"/>
      <c r="AR332" s="294"/>
      <c r="AU332" s="294"/>
      <c r="AW332" s="294"/>
      <c r="AY332" s="294"/>
    </row>
    <row r="333" spans="14:51">
      <c r="N333" s="294"/>
      <c r="O333" s="294"/>
      <c r="P333" s="294"/>
      <c r="Q333" s="294"/>
      <c r="Y333" s="294"/>
      <c r="Z333" s="294"/>
      <c r="AF333" s="294"/>
      <c r="AG333" s="294"/>
      <c r="AL333" s="294"/>
      <c r="AM333" s="294"/>
      <c r="AN333" s="294"/>
      <c r="AP333" s="294"/>
      <c r="AR333" s="294"/>
      <c r="AU333" s="294"/>
      <c r="AW333" s="294"/>
      <c r="AY333" s="294"/>
    </row>
    <row r="334" spans="14:51">
      <c r="N334" s="294"/>
      <c r="O334" s="294"/>
      <c r="P334" s="294"/>
      <c r="Q334" s="294"/>
      <c r="Y334" s="294"/>
      <c r="Z334" s="294"/>
      <c r="AF334" s="294"/>
      <c r="AG334" s="294"/>
      <c r="AL334" s="294"/>
      <c r="AM334" s="294"/>
      <c r="AN334" s="294"/>
      <c r="AP334" s="294"/>
      <c r="AR334" s="294"/>
      <c r="AU334" s="294"/>
      <c r="AW334" s="294"/>
      <c r="AY334" s="294"/>
    </row>
    <row r="335" spans="14:51">
      <c r="N335" s="294"/>
      <c r="O335" s="294"/>
      <c r="P335" s="294"/>
      <c r="Q335" s="294"/>
      <c r="Y335" s="294"/>
      <c r="Z335" s="294"/>
      <c r="AF335" s="294"/>
      <c r="AG335" s="294"/>
      <c r="AL335" s="294"/>
      <c r="AM335" s="294"/>
      <c r="AN335" s="294"/>
      <c r="AP335" s="294"/>
      <c r="AR335" s="294"/>
      <c r="AU335" s="294"/>
      <c r="AW335" s="294"/>
      <c r="AY335" s="294"/>
    </row>
    <row r="336" spans="14:51">
      <c r="N336" s="294"/>
      <c r="O336" s="294"/>
      <c r="P336" s="294"/>
      <c r="Q336" s="294"/>
      <c r="Y336" s="294"/>
      <c r="Z336" s="294"/>
      <c r="AF336" s="294"/>
      <c r="AG336" s="294"/>
      <c r="AL336" s="294"/>
      <c r="AM336" s="294"/>
      <c r="AN336" s="294"/>
      <c r="AP336" s="294"/>
      <c r="AR336" s="294"/>
      <c r="AU336" s="294"/>
      <c r="AW336" s="294"/>
      <c r="AY336" s="294"/>
    </row>
    <row r="337" spans="14:51">
      <c r="N337" s="294"/>
      <c r="O337" s="294"/>
      <c r="P337" s="294"/>
      <c r="Q337" s="294"/>
      <c r="Y337" s="294"/>
      <c r="Z337" s="294"/>
      <c r="AF337" s="294"/>
      <c r="AG337" s="294"/>
      <c r="AL337" s="294"/>
      <c r="AM337" s="294"/>
      <c r="AN337" s="294"/>
      <c r="AP337" s="294"/>
      <c r="AR337" s="294"/>
      <c r="AU337" s="294"/>
      <c r="AW337" s="294"/>
      <c r="AY337" s="294"/>
    </row>
    <row r="338" spans="14:51">
      <c r="N338" s="294"/>
      <c r="O338" s="294"/>
      <c r="P338" s="294"/>
      <c r="Q338" s="294"/>
      <c r="Y338" s="294"/>
      <c r="Z338" s="294"/>
      <c r="AF338" s="294"/>
      <c r="AG338" s="294"/>
      <c r="AL338" s="294"/>
      <c r="AM338" s="294"/>
      <c r="AN338" s="294"/>
      <c r="AP338" s="294"/>
      <c r="AR338" s="294"/>
      <c r="AU338" s="294"/>
      <c r="AW338" s="294"/>
      <c r="AY338" s="294"/>
    </row>
    <row r="339" spans="14:51">
      <c r="N339" s="294"/>
      <c r="O339" s="294"/>
      <c r="P339" s="294"/>
      <c r="Q339" s="294"/>
      <c r="Y339" s="294"/>
      <c r="Z339" s="294"/>
      <c r="AF339" s="294"/>
      <c r="AG339" s="294"/>
      <c r="AL339" s="294"/>
      <c r="AM339" s="294"/>
      <c r="AN339" s="294"/>
      <c r="AP339" s="294"/>
      <c r="AR339" s="294"/>
      <c r="AU339" s="294"/>
      <c r="AW339" s="294"/>
      <c r="AY339" s="294"/>
    </row>
    <row r="340" spans="14:51">
      <c r="N340" s="294"/>
      <c r="O340" s="294"/>
      <c r="P340" s="294"/>
      <c r="Q340" s="294"/>
      <c r="Y340" s="294"/>
      <c r="Z340" s="294"/>
      <c r="AF340" s="294"/>
      <c r="AG340" s="294"/>
      <c r="AL340" s="294"/>
      <c r="AM340" s="294"/>
      <c r="AN340" s="294"/>
      <c r="AP340" s="294"/>
      <c r="AR340" s="294"/>
      <c r="AU340" s="294"/>
      <c r="AW340" s="294"/>
      <c r="AY340" s="294"/>
    </row>
    <row r="341" spans="14:51">
      <c r="N341" s="294"/>
      <c r="O341" s="294"/>
      <c r="P341" s="294"/>
      <c r="Q341" s="294"/>
      <c r="Y341" s="294"/>
      <c r="Z341" s="294"/>
      <c r="AF341" s="294"/>
      <c r="AG341" s="294"/>
      <c r="AL341" s="294"/>
      <c r="AM341" s="294"/>
      <c r="AN341" s="294"/>
      <c r="AP341" s="294"/>
      <c r="AR341" s="294"/>
      <c r="AU341" s="294"/>
      <c r="AW341" s="294"/>
      <c r="AY341" s="294"/>
    </row>
    <row r="342" spans="14:51">
      <c r="N342" s="294"/>
      <c r="O342" s="294"/>
      <c r="P342" s="294"/>
      <c r="Q342" s="294"/>
      <c r="Y342" s="294"/>
      <c r="Z342" s="294"/>
      <c r="AF342" s="294"/>
      <c r="AG342" s="294"/>
      <c r="AL342" s="294"/>
      <c r="AM342" s="294"/>
      <c r="AN342" s="294"/>
      <c r="AP342" s="294"/>
      <c r="AR342" s="294"/>
      <c r="AU342" s="294"/>
      <c r="AW342" s="294"/>
      <c r="AY342" s="294"/>
    </row>
    <row r="343" spans="14:51">
      <c r="N343" s="294"/>
      <c r="O343" s="294"/>
      <c r="P343" s="294"/>
      <c r="Q343" s="294"/>
      <c r="Y343" s="294"/>
      <c r="Z343" s="294"/>
      <c r="AF343" s="294"/>
      <c r="AG343" s="294"/>
      <c r="AL343" s="294"/>
      <c r="AM343" s="294"/>
      <c r="AN343" s="294"/>
      <c r="AP343" s="294"/>
      <c r="AR343" s="294"/>
      <c r="AU343" s="294"/>
      <c r="AW343" s="294"/>
      <c r="AY343" s="294"/>
    </row>
    <row r="344" spans="14:51">
      <c r="N344" s="294"/>
      <c r="O344" s="294"/>
      <c r="P344" s="294"/>
      <c r="Q344" s="294"/>
      <c r="Y344" s="294"/>
      <c r="Z344" s="294"/>
      <c r="AF344" s="294"/>
      <c r="AG344" s="294"/>
      <c r="AL344" s="294"/>
      <c r="AM344" s="294"/>
      <c r="AN344" s="294"/>
      <c r="AP344" s="294"/>
      <c r="AR344" s="294"/>
      <c r="AU344" s="294"/>
      <c r="AW344" s="294"/>
      <c r="AY344" s="294"/>
    </row>
    <row r="345" spans="14:51">
      <c r="N345" s="294"/>
      <c r="O345" s="294"/>
      <c r="P345" s="294"/>
      <c r="Q345" s="294"/>
      <c r="Y345" s="294"/>
      <c r="Z345" s="294"/>
      <c r="AF345" s="294"/>
      <c r="AG345" s="294"/>
      <c r="AL345" s="294"/>
      <c r="AM345" s="294"/>
      <c r="AN345" s="294"/>
      <c r="AP345" s="294"/>
      <c r="AR345" s="294"/>
      <c r="AU345" s="294"/>
      <c r="AW345" s="294"/>
      <c r="AY345" s="294"/>
    </row>
    <row r="346" spans="14:51">
      <c r="N346" s="294"/>
      <c r="O346" s="294"/>
      <c r="P346" s="294"/>
      <c r="Q346" s="294"/>
      <c r="Y346" s="294"/>
      <c r="Z346" s="294"/>
      <c r="AF346" s="294"/>
      <c r="AG346" s="294"/>
      <c r="AL346" s="294"/>
      <c r="AM346" s="294"/>
      <c r="AN346" s="294"/>
      <c r="AP346" s="294"/>
      <c r="AR346" s="294"/>
      <c r="AU346" s="294"/>
      <c r="AW346" s="294"/>
      <c r="AY346" s="294"/>
    </row>
    <row r="347" spans="14:51">
      <c r="N347" s="294"/>
      <c r="O347" s="294"/>
      <c r="P347" s="294"/>
      <c r="Q347" s="294"/>
      <c r="Y347" s="294"/>
      <c r="Z347" s="294"/>
      <c r="AF347" s="294"/>
      <c r="AG347" s="294"/>
      <c r="AL347" s="294"/>
      <c r="AM347" s="294"/>
      <c r="AN347" s="294"/>
      <c r="AP347" s="294"/>
      <c r="AR347" s="294"/>
      <c r="AU347" s="294"/>
      <c r="AW347" s="294"/>
      <c r="AY347" s="294"/>
    </row>
    <row r="348" spans="14:51">
      <c r="N348" s="294"/>
      <c r="O348" s="294"/>
      <c r="P348" s="294"/>
      <c r="Q348" s="294"/>
      <c r="Y348" s="294"/>
      <c r="Z348" s="294"/>
      <c r="AF348" s="294"/>
      <c r="AG348" s="294"/>
      <c r="AL348" s="294"/>
      <c r="AM348" s="294"/>
      <c r="AN348" s="294"/>
      <c r="AP348" s="294"/>
      <c r="AR348" s="294"/>
      <c r="AU348" s="294"/>
      <c r="AW348" s="294"/>
      <c r="AY348" s="294"/>
    </row>
    <row r="349" spans="14:51">
      <c r="N349" s="294"/>
      <c r="O349" s="294"/>
      <c r="P349" s="294"/>
      <c r="Q349" s="294"/>
      <c r="Y349" s="294"/>
      <c r="Z349" s="294"/>
      <c r="AF349" s="294"/>
      <c r="AG349" s="294"/>
      <c r="AL349" s="294"/>
      <c r="AM349" s="294"/>
      <c r="AN349" s="294"/>
      <c r="AP349" s="294"/>
      <c r="AR349" s="294"/>
      <c r="AU349" s="294"/>
      <c r="AW349" s="294"/>
      <c r="AY349" s="294"/>
    </row>
    <row r="350" spans="14:51">
      <c r="N350" s="294"/>
      <c r="O350" s="294"/>
      <c r="P350" s="294"/>
      <c r="Q350" s="294"/>
      <c r="Y350" s="294"/>
      <c r="Z350" s="294"/>
      <c r="AF350" s="294"/>
      <c r="AG350" s="294"/>
      <c r="AL350" s="294"/>
      <c r="AM350" s="294"/>
      <c r="AN350" s="294"/>
      <c r="AP350" s="294"/>
      <c r="AR350" s="294"/>
      <c r="AU350" s="294"/>
      <c r="AW350" s="294"/>
      <c r="AY350" s="294"/>
    </row>
    <row r="351" spans="14:51">
      <c r="N351" s="294"/>
      <c r="O351" s="294"/>
      <c r="P351" s="294"/>
      <c r="Q351" s="294"/>
      <c r="Y351" s="294"/>
      <c r="Z351" s="294"/>
      <c r="AF351" s="294"/>
      <c r="AG351" s="294"/>
      <c r="AL351" s="294"/>
      <c r="AM351" s="294"/>
      <c r="AN351" s="294"/>
      <c r="AP351" s="294"/>
      <c r="AR351" s="294"/>
      <c r="AU351" s="294"/>
      <c r="AW351" s="294"/>
      <c r="AY351" s="294"/>
    </row>
    <row r="352" spans="14:51">
      <c r="N352" s="294"/>
      <c r="O352" s="294"/>
      <c r="P352" s="294"/>
      <c r="Q352" s="294"/>
      <c r="Y352" s="294"/>
      <c r="Z352" s="294"/>
      <c r="AF352" s="294"/>
      <c r="AG352" s="294"/>
      <c r="AL352" s="294"/>
      <c r="AM352" s="294"/>
      <c r="AN352" s="294"/>
      <c r="AP352" s="294"/>
      <c r="AR352" s="294"/>
      <c r="AU352" s="294"/>
      <c r="AW352" s="294"/>
      <c r="AY352" s="294"/>
    </row>
    <row r="353" spans="14:51">
      <c r="N353" s="294"/>
      <c r="O353" s="294"/>
      <c r="P353" s="294"/>
      <c r="Q353" s="294"/>
      <c r="Y353" s="294"/>
      <c r="Z353" s="294"/>
      <c r="AF353" s="294"/>
      <c r="AG353" s="294"/>
      <c r="AL353" s="294"/>
      <c r="AM353" s="294"/>
      <c r="AN353" s="294"/>
      <c r="AP353" s="294"/>
      <c r="AR353" s="294"/>
      <c r="AU353" s="294"/>
      <c r="AW353" s="294"/>
      <c r="AY353" s="294"/>
    </row>
    <row r="354" spans="14:51">
      <c r="N354" s="294"/>
      <c r="O354" s="294"/>
      <c r="P354" s="294"/>
      <c r="Q354" s="294"/>
      <c r="Y354" s="294"/>
      <c r="Z354" s="294"/>
      <c r="AF354" s="294"/>
      <c r="AG354" s="294"/>
      <c r="AL354" s="294"/>
      <c r="AM354" s="294"/>
      <c r="AN354" s="294"/>
      <c r="AP354" s="294"/>
      <c r="AR354" s="294"/>
      <c r="AU354" s="294"/>
      <c r="AW354" s="294"/>
      <c r="AY354" s="294"/>
    </row>
    <row r="355" spans="14:51">
      <c r="N355" s="294"/>
      <c r="O355" s="294"/>
      <c r="P355" s="294"/>
      <c r="Q355" s="294"/>
      <c r="Y355" s="294"/>
      <c r="Z355" s="294"/>
      <c r="AF355" s="294"/>
      <c r="AG355" s="294"/>
      <c r="AL355" s="294"/>
      <c r="AM355" s="294"/>
      <c r="AN355" s="294"/>
      <c r="AP355" s="294"/>
      <c r="AR355" s="294"/>
      <c r="AU355" s="294"/>
      <c r="AW355" s="294"/>
      <c r="AY355" s="294"/>
    </row>
    <row r="356" spans="14:51">
      <c r="N356" s="294"/>
      <c r="O356" s="294"/>
      <c r="P356" s="294"/>
      <c r="Q356" s="294"/>
      <c r="Y356" s="294"/>
      <c r="Z356" s="294"/>
      <c r="AF356" s="294"/>
      <c r="AG356" s="294"/>
      <c r="AL356" s="294"/>
      <c r="AM356" s="294"/>
      <c r="AN356" s="294"/>
      <c r="AP356" s="294"/>
      <c r="AR356" s="294"/>
      <c r="AU356" s="294"/>
      <c r="AW356" s="294"/>
      <c r="AY356" s="294"/>
    </row>
    <row r="357" spans="14:51">
      <c r="N357" s="294"/>
      <c r="O357" s="294"/>
      <c r="P357" s="294"/>
      <c r="Q357" s="294"/>
      <c r="Y357" s="294"/>
      <c r="Z357" s="294"/>
      <c r="AF357" s="294"/>
      <c r="AG357" s="294"/>
      <c r="AL357" s="294"/>
      <c r="AM357" s="294"/>
      <c r="AN357" s="294"/>
      <c r="AP357" s="294"/>
      <c r="AR357" s="294"/>
      <c r="AU357" s="294"/>
      <c r="AW357" s="294"/>
      <c r="AY357" s="294"/>
    </row>
    <row r="358" spans="14:51">
      <c r="N358" s="294"/>
      <c r="O358" s="294"/>
      <c r="P358" s="294"/>
      <c r="Q358" s="294"/>
      <c r="Y358" s="294"/>
      <c r="Z358" s="294"/>
      <c r="AF358" s="294"/>
      <c r="AG358" s="294"/>
      <c r="AL358" s="294"/>
      <c r="AM358" s="294"/>
      <c r="AN358" s="294"/>
      <c r="AP358" s="294"/>
      <c r="AR358" s="294"/>
      <c r="AU358" s="294"/>
      <c r="AW358" s="294"/>
      <c r="AY358" s="294"/>
    </row>
    <row r="359" spans="14:51">
      <c r="N359" s="294"/>
      <c r="O359" s="294"/>
      <c r="P359" s="294"/>
      <c r="Q359" s="294"/>
      <c r="Y359" s="294"/>
      <c r="Z359" s="294"/>
      <c r="AF359" s="294"/>
      <c r="AG359" s="294"/>
      <c r="AL359" s="294"/>
      <c r="AM359" s="294"/>
      <c r="AN359" s="294"/>
      <c r="AP359" s="294"/>
      <c r="AR359" s="294"/>
      <c r="AU359" s="294"/>
      <c r="AW359" s="294"/>
      <c r="AY359" s="294"/>
    </row>
    <row r="360" spans="14:51">
      <c r="N360" s="294"/>
      <c r="O360" s="294"/>
      <c r="P360" s="294"/>
      <c r="Q360" s="294"/>
      <c r="Y360" s="294"/>
      <c r="Z360" s="294"/>
      <c r="AF360" s="294"/>
      <c r="AG360" s="294"/>
      <c r="AL360" s="294"/>
      <c r="AM360" s="294"/>
      <c r="AN360" s="294"/>
      <c r="AP360" s="294"/>
      <c r="AR360" s="294"/>
      <c r="AU360" s="294"/>
      <c r="AW360" s="294"/>
      <c r="AY360" s="294"/>
    </row>
    <row r="361" spans="14:51">
      <c r="N361" s="294"/>
      <c r="O361" s="294"/>
      <c r="P361" s="294"/>
      <c r="Q361" s="294"/>
      <c r="Y361" s="294"/>
      <c r="Z361" s="294"/>
      <c r="AF361" s="294"/>
      <c r="AG361" s="294"/>
      <c r="AL361" s="294"/>
      <c r="AM361" s="294"/>
      <c r="AN361" s="294"/>
      <c r="AP361" s="294"/>
      <c r="AR361" s="294"/>
      <c r="AU361" s="294"/>
      <c r="AW361" s="294"/>
      <c r="AY361" s="294"/>
    </row>
    <row r="362" spans="14:51">
      <c r="N362" s="294"/>
      <c r="O362" s="294"/>
      <c r="P362" s="294"/>
      <c r="Q362" s="294"/>
      <c r="Y362" s="294"/>
      <c r="Z362" s="294"/>
      <c r="AF362" s="294"/>
      <c r="AG362" s="294"/>
      <c r="AL362" s="294"/>
      <c r="AM362" s="294"/>
      <c r="AN362" s="294"/>
      <c r="AP362" s="294"/>
      <c r="AR362" s="294"/>
      <c r="AU362" s="294"/>
      <c r="AW362" s="294"/>
      <c r="AY362" s="294"/>
    </row>
    <row r="363" spans="14:51">
      <c r="N363" s="294"/>
      <c r="O363" s="294"/>
      <c r="P363" s="294"/>
      <c r="Q363" s="294"/>
      <c r="Y363" s="294"/>
      <c r="Z363" s="294"/>
      <c r="AF363" s="294"/>
      <c r="AG363" s="294"/>
      <c r="AL363" s="294"/>
      <c r="AM363" s="294"/>
      <c r="AN363" s="294"/>
      <c r="AP363" s="294"/>
      <c r="AR363" s="294"/>
      <c r="AU363" s="294"/>
      <c r="AW363" s="294"/>
      <c r="AY363" s="294"/>
    </row>
    <row r="364" spans="14:51">
      <c r="N364" s="294"/>
      <c r="O364" s="294"/>
      <c r="P364" s="294"/>
      <c r="Q364" s="294"/>
      <c r="Y364" s="294"/>
      <c r="Z364" s="294"/>
      <c r="AF364" s="294"/>
      <c r="AG364" s="294"/>
      <c r="AL364" s="294"/>
      <c r="AM364" s="294"/>
      <c r="AN364" s="294"/>
      <c r="AP364" s="294"/>
      <c r="AR364" s="294"/>
      <c r="AU364" s="294"/>
      <c r="AW364" s="294"/>
      <c r="AY364" s="294"/>
    </row>
    <row r="365" spans="14:51">
      <c r="N365" s="294"/>
      <c r="O365" s="294"/>
      <c r="P365" s="294"/>
      <c r="Q365" s="294"/>
      <c r="Y365" s="294"/>
      <c r="Z365" s="294"/>
      <c r="AF365" s="294"/>
      <c r="AG365" s="294"/>
      <c r="AL365" s="294"/>
      <c r="AM365" s="294"/>
      <c r="AN365" s="294"/>
      <c r="AP365" s="294"/>
      <c r="AR365" s="294"/>
      <c r="AU365" s="294"/>
      <c r="AW365" s="294"/>
      <c r="AY365" s="294"/>
    </row>
    <row r="366" spans="14:51">
      <c r="N366" s="294"/>
      <c r="O366" s="294"/>
      <c r="P366" s="294"/>
      <c r="Q366" s="294"/>
      <c r="Y366" s="294"/>
      <c r="Z366" s="294"/>
      <c r="AF366" s="294"/>
      <c r="AG366" s="294"/>
      <c r="AL366" s="294"/>
      <c r="AM366" s="294"/>
      <c r="AN366" s="294"/>
      <c r="AP366" s="294"/>
      <c r="AR366" s="294"/>
      <c r="AU366" s="294"/>
      <c r="AW366" s="294"/>
      <c r="AY366" s="294"/>
    </row>
    <row r="367" spans="14:51">
      <c r="N367" s="294"/>
      <c r="O367" s="294"/>
      <c r="P367" s="294"/>
      <c r="Q367" s="294"/>
      <c r="Y367" s="294"/>
      <c r="Z367" s="294"/>
      <c r="AF367" s="294"/>
      <c r="AG367" s="294"/>
      <c r="AL367" s="294"/>
      <c r="AM367" s="294"/>
      <c r="AN367" s="294"/>
      <c r="AP367" s="294"/>
      <c r="AR367" s="294"/>
      <c r="AU367" s="294"/>
      <c r="AW367" s="294"/>
      <c r="AY367" s="294"/>
    </row>
    <row r="368" spans="14:51">
      <c r="N368" s="294"/>
      <c r="O368" s="294"/>
      <c r="P368" s="294"/>
      <c r="Q368" s="294"/>
      <c r="Y368" s="294"/>
      <c r="Z368" s="294"/>
      <c r="AF368" s="294"/>
      <c r="AG368" s="294"/>
      <c r="AL368" s="294"/>
      <c r="AM368" s="294"/>
      <c r="AN368" s="294"/>
      <c r="AP368" s="294"/>
      <c r="AR368" s="294"/>
      <c r="AU368" s="294"/>
      <c r="AW368" s="294"/>
      <c r="AY368" s="294"/>
    </row>
    <row r="369" spans="14:51">
      <c r="N369" s="294"/>
      <c r="O369" s="294"/>
      <c r="P369" s="294"/>
      <c r="Q369" s="294"/>
      <c r="Y369" s="294"/>
      <c r="Z369" s="294"/>
      <c r="AF369" s="294"/>
      <c r="AG369" s="294"/>
      <c r="AL369" s="294"/>
      <c r="AM369" s="294"/>
      <c r="AN369" s="294"/>
      <c r="AP369" s="294"/>
      <c r="AR369" s="294"/>
      <c r="AU369" s="294"/>
      <c r="AW369" s="294"/>
      <c r="AY369" s="294"/>
    </row>
    <row r="370" spans="14:51">
      <c r="N370" s="294"/>
      <c r="O370" s="294"/>
      <c r="P370" s="294"/>
      <c r="Q370" s="294"/>
      <c r="Y370" s="294"/>
      <c r="Z370" s="294"/>
      <c r="AF370" s="294"/>
      <c r="AG370" s="294"/>
      <c r="AL370" s="294"/>
      <c r="AM370" s="294"/>
      <c r="AN370" s="294"/>
      <c r="AP370" s="294"/>
      <c r="AR370" s="294"/>
      <c r="AU370" s="294"/>
      <c r="AW370" s="294"/>
      <c r="AY370" s="294"/>
    </row>
    <row r="371" spans="14:51">
      <c r="N371" s="294"/>
      <c r="O371" s="294"/>
      <c r="P371" s="294"/>
      <c r="Q371" s="294"/>
      <c r="Y371" s="294"/>
      <c r="Z371" s="294"/>
      <c r="AF371" s="294"/>
      <c r="AG371" s="294"/>
      <c r="AL371" s="294"/>
      <c r="AM371" s="294"/>
      <c r="AN371" s="294"/>
      <c r="AP371" s="294"/>
      <c r="AR371" s="294"/>
      <c r="AU371" s="294"/>
      <c r="AW371" s="294"/>
      <c r="AY371" s="294"/>
    </row>
    <row r="372" spans="14:51">
      <c r="N372" s="294"/>
      <c r="O372" s="294"/>
      <c r="P372" s="294"/>
      <c r="Q372" s="294"/>
      <c r="Y372" s="294"/>
      <c r="Z372" s="294"/>
      <c r="AF372" s="294"/>
      <c r="AG372" s="294"/>
      <c r="AL372" s="294"/>
      <c r="AM372" s="294"/>
      <c r="AN372" s="294"/>
      <c r="AP372" s="294"/>
      <c r="AR372" s="294"/>
      <c r="AU372" s="294"/>
      <c r="AW372" s="294"/>
      <c r="AY372" s="294"/>
    </row>
    <row r="373" spans="14:51">
      <c r="N373" s="294"/>
      <c r="O373" s="294"/>
      <c r="P373" s="294"/>
      <c r="Q373" s="294"/>
      <c r="Y373" s="294"/>
      <c r="Z373" s="294"/>
      <c r="AF373" s="294"/>
      <c r="AG373" s="294"/>
      <c r="AL373" s="294"/>
      <c r="AM373" s="294"/>
      <c r="AN373" s="294"/>
      <c r="AP373" s="294"/>
      <c r="AR373" s="294"/>
      <c r="AU373" s="294"/>
      <c r="AW373" s="294"/>
      <c r="AY373" s="294"/>
    </row>
    <row r="374" spans="14:51">
      <c r="N374" s="294"/>
      <c r="O374" s="294"/>
      <c r="P374" s="294"/>
      <c r="Y374" s="294"/>
      <c r="AF374" s="294"/>
      <c r="AL374" s="294"/>
    </row>
    <row r="375" spans="14:51">
      <c r="N375" s="294"/>
      <c r="O375" s="294"/>
      <c r="P375" s="294"/>
      <c r="Y375" s="294"/>
      <c r="AF375" s="294"/>
      <c r="AL375" s="294"/>
    </row>
    <row r="376" spans="14:51">
      <c r="N376" s="294"/>
      <c r="O376" s="294"/>
      <c r="P376" s="294"/>
      <c r="Y376" s="294"/>
      <c r="AF376" s="294"/>
      <c r="AL376" s="294"/>
    </row>
    <row r="377" spans="14:51">
      <c r="N377" s="294"/>
      <c r="O377" s="294"/>
      <c r="P377" s="294"/>
      <c r="Y377" s="294"/>
      <c r="AF377" s="294"/>
      <c r="AL377" s="294"/>
    </row>
    <row r="378" spans="14:51">
      <c r="N378" s="294"/>
      <c r="O378" s="294"/>
      <c r="P378" s="294"/>
      <c r="Y378" s="294"/>
      <c r="AF378" s="294"/>
      <c r="AL378" s="294"/>
    </row>
    <row r="379" spans="14:51">
      <c r="N379" s="294"/>
      <c r="O379" s="294"/>
      <c r="P379" s="294"/>
      <c r="Y379" s="294"/>
      <c r="AF379" s="294"/>
      <c r="AL379" s="294"/>
    </row>
    <row r="380" spans="14:51">
      <c r="N380" s="294"/>
      <c r="O380" s="294"/>
      <c r="P380" s="294"/>
      <c r="Y380" s="294"/>
      <c r="AF380" s="294"/>
      <c r="AL380" s="294"/>
    </row>
    <row r="381" spans="14:51">
      <c r="N381" s="294"/>
      <c r="O381" s="294"/>
      <c r="P381" s="294"/>
      <c r="Y381" s="294"/>
      <c r="AF381" s="294"/>
      <c r="AL381" s="294"/>
    </row>
    <row r="382" spans="14:51">
      <c r="N382" s="294"/>
      <c r="O382" s="294"/>
      <c r="P382" s="294"/>
      <c r="Y382" s="294"/>
      <c r="AF382" s="294"/>
      <c r="AL382" s="294"/>
    </row>
    <row r="383" spans="14:51">
      <c r="N383" s="294"/>
      <c r="O383" s="294"/>
      <c r="P383" s="294"/>
      <c r="Y383" s="294"/>
      <c r="AF383" s="294"/>
      <c r="AL383" s="294"/>
    </row>
    <row r="384" spans="14:51">
      <c r="N384" s="294"/>
      <c r="O384" s="294"/>
      <c r="P384" s="294"/>
      <c r="Y384" s="294"/>
      <c r="AF384" s="294"/>
      <c r="AL384" s="294"/>
    </row>
    <row r="385" spans="14:38">
      <c r="N385" s="294"/>
      <c r="O385" s="294"/>
      <c r="P385" s="294"/>
      <c r="Y385" s="294"/>
      <c r="AF385" s="294"/>
      <c r="AL385" s="294"/>
    </row>
    <row r="386" spans="14:38">
      <c r="N386" s="294"/>
      <c r="O386" s="294"/>
    </row>
    <row r="387" spans="14:38">
      <c r="N387" s="294"/>
      <c r="O387" s="294"/>
    </row>
    <row r="388" spans="14:38">
      <c r="N388" s="294"/>
      <c r="O388" s="294"/>
    </row>
    <row r="389" spans="14:38">
      <c r="N389" s="294"/>
      <c r="O389" s="294"/>
    </row>
    <row r="390" spans="14:38">
      <c r="N390" s="294"/>
      <c r="O390" s="294"/>
    </row>
    <row r="391" spans="14:38">
      <c r="N391" s="294"/>
      <c r="O391" s="294"/>
    </row>
    <row r="392" spans="14:38">
      <c r="N392" s="294"/>
      <c r="O392" s="294"/>
    </row>
    <row r="393" spans="14:38">
      <c r="N393" s="294"/>
      <c r="O393" s="294"/>
    </row>
    <row r="394" spans="14:38">
      <c r="N394" s="294"/>
      <c r="O394" s="294"/>
    </row>
    <row r="395" spans="14:38">
      <c r="N395" s="294"/>
      <c r="O395" s="294"/>
    </row>
    <row r="396" spans="14:38">
      <c r="N396" s="294"/>
      <c r="O396" s="294"/>
    </row>
    <row r="397" spans="14:38">
      <c r="N397" s="294"/>
      <c r="O397" s="294"/>
    </row>
    <row r="398" spans="14:38">
      <c r="N398" s="294"/>
      <c r="O398" s="294"/>
    </row>
    <row r="399" spans="14:38">
      <c r="N399" s="294"/>
      <c r="O399" s="294"/>
    </row>
    <row r="400" spans="14:38">
      <c r="N400" s="294"/>
      <c r="O400" s="294"/>
    </row>
    <row r="401" spans="14:15">
      <c r="N401" s="294"/>
      <c r="O401" s="294"/>
    </row>
    <row r="402" spans="14:15">
      <c r="N402" s="294"/>
      <c r="O402" s="294"/>
    </row>
    <row r="403" spans="14:15">
      <c r="N403" s="294"/>
      <c r="O403" s="294"/>
    </row>
    <row r="404" spans="14:15">
      <c r="N404" s="294"/>
      <c r="O404" s="294"/>
    </row>
    <row r="405" spans="14:15">
      <c r="N405" s="294"/>
      <c r="O405" s="294"/>
    </row>
    <row r="406" spans="14:15">
      <c r="N406" s="294"/>
      <c r="O406" s="294"/>
    </row>
    <row r="407" spans="14:15">
      <c r="N407" s="294"/>
      <c r="O407" s="294"/>
    </row>
    <row r="408" spans="14:15">
      <c r="N408" s="294"/>
      <c r="O408" s="294"/>
    </row>
    <row r="409" spans="14:15">
      <c r="N409" s="294"/>
      <c r="O409" s="294"/>
    </row>
    <row r="410" spans="14:15">
      <c r="N410" s="294"/>
      <c r="O410" s="294"/>
    </row>
    <row r="411" spans="14:15">
      <c r="N411" s="294"/>
      <c r="O411" s="294"/>
    </row>
    <row r="412" spans="14:15">
      <c r="N412" s="294"/>
      <c r="O412" s="294"/>
    </row>
    <row r="413" spans="14:15">
      <c r="N413" s="294"/>
      <c r="O413" s="294"/>
    </row>
    <row r="414" spans="14:15">
      <c r="N414" s="294"/>
      <c r="O414" s="294"/>
    </row>
    <row r="415" spans="14:15">
      <c r="N415" s="294"/>
      <c r="O415" s="294"/>
    </row>
    <row r="416" spans="14:15">
      <c r="N416" s="294"/>
      <c r="O416" s="294"/>
    </row>
    <row r="417" spans="14:15">
      <c r="N417" s="294"/>
      <c r="O417" s="294"/>
    </row>
    <row r="418" spans="14:15">
      <c r="N418" s="294"/>
      <c r="O418" s="294"/>
    </row>
    <row r="419" spans="14:15">
      <c r="N419" s="294"/>
      <c r="O419" s="294"/>
    </row>
    <row r="420" spans="14:15">
      <c r="N420" s="294"/>
      <c r="O420" s="294"/>
    </row>
    <row r="421" spans="14:15">
      <c r="N421" s="294"/>
      <c r="O421" s="294"/>
    </row>
    <row r="422" spans="14:15">
      <c r="N422" s="294"/>
      <c r="O422" s="294"/>
    </row>
    <row r="423" spans="14:15">
      <c r="N423" s="294"/>
      <c r="O423" s="294"/>
    </row>
    <row r="424" spans="14:15">
      <c r="N424" s="294"/>
      <c r="O424" s="294"/>
    </row>
    <row r="425" spans="14:15">
      <c r="N425" s="294"/>
      <c r="O425" s="294"/>
    </row>
    <row r="426" spans="14:15">
      <c r="N426" s="294"/>
      <c r="O426" s="294"/>
    </row>
    <row r="427" spans="14:15">
      <c r="N427" s="294"/>
      <c r="O427" s="294"/>
    </row>
    <row r="428" spans="14:15">
      <c r="N428" s="294"/>
      <c r="O428" s="294"/>
    </row>
    <row r="429" spans="14:15">
      <c r="N429" s="294"/>
      <c r="O429" s="294"/>
    </row>
    <row r="430" spans="14:15">
      <c r="N430" s="294"/>
      <c r="O430" s="294"/>
    </row>
    <row r="431" spans="14:15">
      <c r="N431" s="294"/>
      <c r="O431" s="294"/>
    </row>
    <row r="432" spans="14:15">
      <c r="N432" s="294"/>
      <c r="O432" s="294"/>
    </row>
    <row r="433" spans="14:15">
      <c r="N433" s="294"/>
      <c r="O433" s="294"/>
    </row>
    <row r="434" spans="14:15">
      <c r="N434" s="294"/>
      <c r="O434" s="294"/>
    </row>
    <row r="435" spans="14:15">
      <c r="N435" s="294"/>
      <c r="O435" s="294"/>
    </row>
    <row r="436" spans="14:15">
      <c r="N436" s="294"/>
      <c r="O436" s="294"/>
    </row>
    <row r="437" spans="14:15">
      <c r="N437" s="294"/>
      <c r="O437" s="294"/>
    </row>
    <row r="438" spans="14:15">
      <c r="N438" s="294"/>
      <c r="O438" s="294"/>
    </row>
    <row r="439" spans="14:15">
      <c r="N439" s="294"/>
      <c r="O439" s="294"/>
    </row>
    <row r="440" spans="14:15">
      <c r="N440" s="294"/>
      <c r="O440" s="294"/>
    </row>
    <row r="441" spans="14:15">
      <c r="N441" s="294"/>
      <c r="O441" s="294"/>
    </row>
    <row r="442" spans="14:15">
      <c r="N442" s="294"/>
      <c r="O442" s="294"/>
    </row>
    <row r="443" spans="14:15">
      <c r="N443" s="294"/>
      <c r="O443" s="294"/>
    </row>
    <row r="444" spans="14:15">
      <c r="N444" s="294"/>
      <c r="O444" s="294"/>
    </row>
    <row r="445" spans="14:15">
      <c r="N445" s="294"/>
      <c r="O445" s="294"/>
    </row>
    <row r="446" spans="14:15">
      <c r="N446" s="294"/>
      <c r="O446" s="294"/>
    </row>
    <row r="447" spans="14:15">
      <c r="N447" s="294"/>
      <c r="O447" s="294"/>
    </row>
    <row r="448" spans="14:15">
      <c r="N448" s="294"/>
      <c r="O448" s="294"/>
    </row>
    <row r="449" spans="14:15">
      <c r="N449" s="294"/>
      <c r="O449" s="294"/>
    </row>
    <row r="450" spans="14:15">
      <c r="N450" s="294"/>
      <c r="O450" s="294"/>
    </row>
    <row r="451" spans="14:15">
      <c r="N451" s="294"/>
      <c r="O451" s="294"/>
    </row>
    <row r="452" spans="14:15">
      <c r="N452" s="294"/>
      <c r="O452" s="294"/>
    </row>
    <row r="453" spans="14:15">
      <c r="N453" s="294"/>
      <c r="O453" s="294"/>
    </row>
    <row r="454" spans="14:15">
      <c r="N454" s="294"/>
      <c r="O454" s="294"/>
    </row>
    <row r="455" spans="14:15">
      <c r="N455" s="294"/>
      <c r="O455" s="294"/>
    </row>
    <row r="456" spans="14:15">
      <c r="N456" s="294"/>
      <c r="O456" s="294"/>
    </row>
    <row r="457" spans="14:15">
      <c r="N457" s="294"/>
      <c r="O457" s="294"/>
    </row>
    <row r="458" spans="14:15">
      <c r="N458" s="294"/>
      <c r="O458" s="294"/>
    </row>
    <row r="459" spans="14:15">
      <c r="N459" s="294"/>
      <c r="O459" s="294"/>
    </row>
    <row r="460" spans="14:15">
      <c r="N460" s="294"/>
      <c r="O460" s="294"/>
    </row>
    <row r="461" spans="14:15">
      <c r="N461" s="294"/>
      <c r="O461" s="294"/>
    </row>
    <row r="462" spans="14:15">
      <c r="N462" s="294"/>
      <c r="O462" s="294"/>
    </row>
    <row r="463" spans="14:15">
      <c r="N463" s="294"/>
      <c r="O463" s="294"/>
    </row>
    <row r="464" spans="14:15">
      <c r="N464" s="294"/>
      <c r="O464" s="294"/>
    </row>
    <row r="465" spans="14:15">
      <c r="N465" s="294"/>
      <c r="O465" s="294"/>
    </row>
    <row r="466" spans="14:15">
      <c r="N466" s="294"/>
      <c r="O466" s="294"/>
    </row>
    <row r="467" spans="14:15">
      <c r="N467" s="294"/>
      <c r="O467" s="294"/>
    </row>
    <row r="468" spans="14:15">
      <c r="N468" s="294"/>
      <c r="O468" s="294"/>
    </row>
    <row r="469" spans="14:15">
      <c r="N469" s="294"/>
      <c r="O469" s="294"/>
    </row>
    <row r="470" spans="14:15">
      <c r="N470" s="294"/>
      <c r="O470" s="294"/>
    </row>
    <row r="471" spans="14:15">
      <c r="N471" s="294"/>
      <c r="O471" s="294"/>
    </row>
    <row r="472" spans="14:15">
      <c r="N472" s="294"/>
      <c r="O472" s="294"/>
    </row>
    <row r="473" spans="14:15">
      <c r="N473" s="294"/>
      <c r="O473" s="294"/>
    </row>
    <row r="474" spans="14:15">
      <c r="N474" s="294"/>
      <c r="O474" s="294"/>
    </row>
    <row r="475" spans="14:15">
      <c r="N475" s="294"/>
      <c r="O475" s="294"/>
    </row>
    <row r="476" spans="14:15">
      <c r="N476" s="294"/>
      <c r="O476" s="294"/>
    </row>
    <row r="477" spans="14:15">
      <c r="N477" s="294"/>
      <c r="O477" s="294"/>
    </row>
    <row r="478" spans="14:15">
      <c r="N478" s="294"/>
      <c r="O478" s="294"/>
    </row>
    <row r="479" spans="14:15">
      <c r="N479" s="294"/>
      <c r="O479" s="294"/>
    </row>
    <row r="480" spans="14:15">
      <c r="N480" s="294"/>
      <c r="O480" s="294"/>
    </row>
    <row r="481" spans="14:15">
      <c r="N481" s="294"/>
      <c r="O481" s="294"/>
    </row>
    <row r="482" spans="14:15">
      <c r="N482" s="294"/>
      <c r="O482" s="294"/>
    </row>
    <row r="483" spans="14:15">
      <c r="N483" s="294"/>
      <c r="O483" s="294"/>
    </row>
    <row r="484" spans="14:15">
      <c r="N484" s="294"/>
      <c r="O484" s="294"/>
    </row>
    <row r="485" spans="14:15">
      <c r="N485" s="294"/>
      <c r="O485" s="294"/>
    </row>
    <row r="486" spans="14:15">
      <c r="N486" s="294"/>
      <c r="O486" s="294"/>
    </row>
    <row r="487" spans="14:15">
      <c r="N487" s="294"/>
      <c r="O487" s="294"/>
    </row>
    <row r="488" spans="14:15">
      <c r="N488" s="294"/>
      <c r="O488" s="294"/>
    </row>
    <row r="489" spans="14:15">
      <c r="N489" s="294"/>
      <c r="O489" s="294"/>
    </row>
    <row r="490" spans="14:15">
      <c r="N490" s="294"/>
      <c r="O490" s="294"/>
    </row>
    <row r="491" spans="14:15">
      <c r="N491" s="294"/>
      <c r="O491" s="294"/>
    </row>
    <row r="492" spans="14:15">
      <c r="N492" s="294"/>
      <c r="O492" s="294"/>
    </row>
    <row r="493" spans="14:15">
      <c r="N493" s="294"/>
      <c r="O493" s="294"/>
    </row>
    <row r="494" spans="14:15">
      <c r="N494" s="294"/>
      <c r="O494" s="294"/>
    </row>
    <row r="495" spans="14:15">
      <c r="N495" s="294"/>
      <c r="O495" s="294"/>
    </row>
    <row r="496" spans="14:15">
      <c r="N496" s="294"/>
      <c r="O496" s="294"/>
    </row>
    <row r="497" spans="14:15">
      <c r="N497" s="294"/>
      <c r="O497" s="294"/>
    </row>
    <row r="498" spans="14:15">
      <c r="N498" s="294"/>
      <c r="O498" s="294"/>
    </row>
    <row r="499" spans="14:15">
      <c r="N499" s="294"/>
    </row>
    <row r="500" spans="14:15">
      <c r="N500" s="294"/>
    </row>
    <row r="501" spans="14:15">
      <c r="N501" s="294"/>
    </row>
    <row r="502" spans="14:15">
      <c r="N502" s="294"/>
    </row>
    <row r="503" spans="14:15">
      <c r="N503" s="294"/>
    </row>
    <row r="504" spans="14:15">
      <c r="N504" s="294"/>
    </row>
    <row r="505" spans="14:15">
      <c r="N505" s="294"/>
    </row>
    <row r="506" spans="14:15">
      <c r="N506" s="294"/>
    </row>
    <row r="507" spans="14:15">
      <c r="N507" s="294"/>
    </row>
    <row r="508" spans="14:15">
      <c r="N508" s="294"/>
    </row>
    <row r="509" spans="14:15">
      <c r="N509" s="294"/>
    </row>
    <row r="510" spans="14:15">
      <c r="N510" s="294"/>
    </row>
    <row r="511" spans="14:15">
      <c r="N511" s="294"/>
    </row>
    <row r="512" spans="14:15">
      <c r="N512" s="294"/>
    </row>
    <row r="513" spans="14:14">
      <c r="N513" s="294"/>
    </row>
    <row r="514" spans="14:14">
      <c r="N514" s="294"/>
    </row>
    <row r="515" spans="14:14">
      <c r="N515" s="294"/>
    </row>
    <row r="516" spans="14:14">
      <c r="N516" s="294"/>
    </row>
    <row r="517" spans="14:14">
      <c r="N517" s="294"/>
    </row>
    <row r="518" spans="14:14">
      <c r="N518" s="294"/>
    </row>
    <row r="519" spans="14:14">
      <c r="N519" s="294"/>
    </row>
    <row r="520" spans="14:14">
      <c r="N520" s="294"/>
    </row>
    <row r="521" spans="14:14">
      <c r="N521" s="294"/>
    </row>
    <row r="522" spans="14:14">
      <c r="N522" s="294"/>
    </row>
    <row r="523" spans="14:14">
      <c r="N523" s="294"/>
    </row>
    <row r="524" spans="14:14">
      <c r="N524" s="294"/>
    </row>
    <row r="525" spans="14:14">
      <c r="N525" s="294"/>
    </row>
    <row r="526" spans="14:14">
      <c r="N526" s="294"/>
    </row>
    <row r="527" spans="14:14">
      <c r="N527" s="294"/>
    </row>
    <row r="528" spans="14:14">
      <c r="N528" s="294"/>
    </row>
    <row r="529" spans="14:14">
      <c r="N529" s="294"/>
    </row>
    <row r="530" spans="14:14">
      <c r="N530" s="294"/>
    </row>
    <row r="531" spans="14:14">
      <c r="N531" s="294"/>
    </row>
    <row r="532" spans="14:14">
      <c r="N532" s="294"/>
    </row>
    <row r="533" spans="14:14">
      <c r="N533" s="294"/>
    </row>
    <row r="534" spans="14:14">
      <c r="N534" s="294"/>
    </row>
    <row r="535" spans="14:14">
      <c r="N535" s="294"/>
    </row>
    <row r="536" spans="14:14">
      <c r="N536" s="294"/>
    </row>
    <row r="537" spans="14:14">
      <c r="N537" s="294"/>
    </row>
    <row r="538" spans="14:14">
      <c r="N538" s="294"/>
    </row>
    <row r="539" spans="14:14">
      <c r="N539" s="294"/>
    </row>
    <row r="540" spans="14:14">
      <c r="N540" s="294"/>
    </row>
    <row r="541" spans="14:14">
      <c r="N541" s="294"/>
    </row>
    <row r="542" spans="14:14">
      <c r="N542" s="294"/>
    </row>
    <row r="543" spans="14:14">
      <c r="N543" s="294"/>
    </row>
    <row r="544" spans="14:14">
      <c r="N544" s="294"/>
    </row>
    <row r="545" spans="14:14">
      <c r="N545" s="294"/>
    </row>
    <row r="546" spans="14:14">
      <c r="N546" s="294"/>
    </row>
    <row r="547" spans="14:14">
      <c r="N547" s="294"/>
    </row>
    <row r="548" spans="14:14">
      <c r="N548" s="294"/>
    </row>
    <row r="549" spans="14:14">
      <c r="N549" s="294"/>
    </row>
    <row r="550" spans="14:14">
      <c r="N550" s="294"/>
    </row>
    <row r="551" spans="14:14">
      <c r="N551" s="294"/>
    </row>
    <row r="552" spans="14:14">
      <c r="N552" s="294"/>
    </row>
    <row r="553" spans="14:14">
      <c r="N553" s="294"/>
    </row>
    <row r="554" spans="14:14">
      <c r="N554" s="294"/>
    </row>
    <row r="555" spans="14:14">
      <c r="N555" s="294"/>
    </row>
    <row r="556" spans="14:14">
      <c r="N556" s="294"/>
    </row>
    <row r="557" spans="14:14">
      <c r="N557" s="294"/>
    </row>
    <row r="558" spans="14:14">
      <c r="N558" s="294"/>
    </row>
    <row r="559" spans="14:14">
      <c r="N559" s="294"/>
    </row>
    <row r="560" spans="14:14">
      <c r="N560" s="294"/>
    </row>
    <row r="561" spans="14:14">
      <c r="N561" s="294"/>
    </row>
    <row r="562" spans="14:14">
      <c r="N562" s="294"/>
    </row>
    <row r="563" spans="14:14">
      <c r="N563" s="294"/>
    </row>
    <row r="564" spans="14:14">
      <c r="N564" s="294"/>
    </row>
    <row r="565" spans="14:14">
      <c r="N565" s="294"/>
    </row>
    <row r="566" spans="14:14">
      <c r="N566" s="294"/>
    </row>
    <row r="567" spans="14:14">
      <c r="N567" s="294"/>
    </row>
    <row r="568" spans="14:14">
      <c r="N568" s="294"/>
    </row>
    <row r="569" spans="14:14">
      <c r="N569" s="294"/>
    </row>
    <row r="570" spans="14:14">
      <c r="N570" s="294"/>
    </row>
    <row r="571" spans="14:14">
      <c r="N571" s="294"/>
    </row>
    <row r="572" spans="14:14">
      <c r="N572" s="294"/>
    </row>
    <row r="573" spans="14:14">
      <c r="N573" s="294"/>
    </row>
    <row r="574" spans="14:14">
      <c r="N574" s="294"/>
    </row>
    <row r="575" spans="14:14">
      <c r="N575" s="294"/>
    </row>
    <row r="576" spans="14:14">
      <c r="N576" s="294"/>
    </row>
    <row r="577" spans="14:14">
      <c r="N577" s="294"/>
    </row>
    <row r="578" spans="14:14">
      <c r="N578" s="294"/>
    </row>
    <row r="579" spans="14:14">
      <c r="N579" s="294"/>
    </row>
    <row r="580" spans="14:14">
      <c r="N580" s="294"/>
    </row>
    <row r="581" spans="14:14">
      <c r="N581" s="294"/>
    </row>
    <row r="582" spans="14:14">
      <c r="N582" s="294"/>
    </row>
    <row r="583" spans="14:14">
      <c r="N583" s="294"/>
    </row>
    <row r="584" spans="14:14">
      <c r="N584" s="294"/>
    </row>
    <row r="585" spans="14:14">
      <c r="N585" s="294"/>
    </row>
    <row r="586" spans="14:14">
      <c r="N586" s="294"/>
    </row>
    <row r="587" spans="14:14">
      <c r="N587" s="294"/>
    </row>
    <row r="588" spans="14:14">
      <c r="N588" s="294"/>
    </row>
    <row r="589" spans="14:14">
      <c r="N589" s="294"/>
    </row>
    <row r="590" spans="14:14">
      <c r="N590" s="294"/>
    </row>
    <row r="591" spans="14:14">
      <c r="N591" s="294"/>
    </row>
    <row r="592" spans="14:14">
      <c r="N592" s="294"/>
    </row>
    <row r="593" spans="14:14">
      <c r="N593" s="294"/>
    </row>
    <row r="594" spans="14:14">
      <c r="N594" s="294"/>
    </row>
    <row r="595" spans="14:14">
      <c r="N595" s="294"/>
    </row>
    <row r="596" spans="14:14">
      <c r="N596" s="294"/>
    </row>
    <row r="597" spans="14:14">
      <c r="N597" s="294"/>
    </row>
    <row r="598" spans="14:14">
      <c r="N598" s="294"/>
    </row>
    <row r="599" spans="14:14">
      <c r="N599" s="294"/>
    </row>
    <row r="600" spans="14:14">
      <c r="N600" s="294"/>
    </row>
    <row r="601" spans="14:14">
      <c r="N601" s="294"/>
    </row>
    <row r="602" spans="14:14">
      <c r="N602" s="294"/>
    </row>
    <row r="603" spans="14:14">
      <c r="N603" s="294"/>
    </row>
    <row r="604" spans="14:14">
      <c r="N604" s="294"/>
    </row>
    <row r="605" spans="14:14">
      <c r="N605" s="294"/>
    </row>
    <row r="606" spans="14:14">
      <c r="N606" s="294"/>
    </row>
    <row r="607" spans="14:14">
      <c r="N607" s="294"/>
    </row>
    <row r="608" spans="14:14">
      <c r="N608" s="294"/>
    </row>
    <row r="609" spans="14:14">
      <c r="N609" s="294"/>
    </row>
    <row r="610" spans="14:14">
      <c r="N610" s="294"/>
    </row>
    <row r="611" spans="14:14">
      <c r="N611" s="294"/>
    </row>
    <row r="612" spans="14:14">
      <c r="N612" s="294"/>
    </row>
    <row r="613" spans="14:14">
      <c r="N613" s="294"/>
    </row>
    <row r="614" spans="14:14">
      <c r="N614" s="294"/>
    </row>
    <row r="615" spans="14:14">
      <c r="N615" s="294"/>
    </row>
    <row r="616" spans="14:14">
      <c r="N616" s="294"/>
    </row>
    <row r="617" spans="14:14">
      <c r="N617" s="294"/>
    </row>
    <row r="618" spans="14:14">
      <c r="N618" s="294"/>
    </row>
    <row r="619" spans="14:14">
      <c r="N619" s="294"/>
    </row>
    <row r="620" spans="14:14">
      <c r="N620" s="294"/>
    </row>
    <row r="621" spans="14:14">
      <c r="N621" s="294"/>
    </row>
    <row r="622" spans="14:14">
      <c r="N622" s="294"/>
    </row>
    <row r="623" spans="14:14">
      <c r="N623" s="294"/>
    </row>
    <row r="624" spans="14:14">
      <c r="N624" s="294"/>
    </row>
    <row r="625" spans="14:14">
      <c r="N625" s="294"/>
    </row>
    <row r="626" spans="14:14">
      <c r="N626" s="294"/>
    </row>
    <row r="627" spans="14:14">
      <c r="N627" s="294"/>
    </row>
    <row r="628" spans="14:14">
      <c r="N628" s="294"/>
    </row>
    <row r="629" spans="14:14">
      <c r="N629" s="294"/>
    </row>
    <row r="630" spans="14:14">
      <c r="N630" s="294"/>
    </row>
    <row r="631" spans="14:14">
      <c r="N631" s="294"/>
    </row>
    <row r="632" spans="14:14">
      <c r="N632" s="294"/>
    </row>
    <row r="633" spans="14:14">
      <c r="N633" s="294"/>
    </row>
    <row r="634" spans="14:14">
      <c r="N634" s="294"/>
    </row>
    <row r="635" spans="14:14">
      <c r="N635" s="294"/>
    </row>
    <row r="636" spans="14:14">
      <c r="N636" s="294"/>
    </row>
    <row r="637" spans="14:14">
      <c r="N637" s="294"/>
    </row>
    <row r="638" spans="14:14">
      <c r="N638" s="294"/>
    </row>
    <row r="639" spans="14:14">
      <c r="N639" s="294"/>
    </row>
    <row r="640" spans="14:14">
      <c r="N640" s="294"/>
    </row>
    <row r="641" spans="14:14">
      <c r="N641" s="294"/>
    </row>
    <row r="642" spans="14:14">
      <c r="N642" s="294"/>
    </row>
    <row r="643" spans="14:14">
      <c r="N643" s="294"/>
    </row>
    <row r="644" spans="14:14">
      <c r="N644" s="294"/>
    </row>
    <row r="645" spans="14:14">
      <c r="N645" s="294"/>
    </row>
    <row r="646" spans="14:14">
      <c r="N646" s="294"/>
    </row>
    <row r="647" spans="14:14">
      <c r="N647" s="294"/>
    </row>
    <row r="648" spans="14:14">
      <c r="N648" s="294"/>
    </row>
    <row r="649" spans="14:14">
      <c r="N649" s="294"/>
    </row>
    <row r="650" spans="14:14">
      <c r="N650" s="294"/>
    </row>
    <row r="651" spans="14:14">
      <c r="N651" s="294"/>
    </row>
  </sheetData>
  <autoFilter ref="A2:M83" xr:uid="{00000000-0009-0000-0000-000017000000}"/>
  <mergeCells count="24">
    <mergeCell ref="F2:F3"/>
    <mergeCell ref="L84:L89"/>
    <mergeCell ref="M2:M3"/>
    <mergeCell ref="L79:M79"/>
    <mergeCell ref="L80:M80"/>
    <mergeCell ref="L81:M81"/>
    <mergeCell ref="L82:M82"/>
    <mergeCell ref="L83:M83"/>
    <mergeCell ref="BA2:BA3"/>
    <mergeCell ref="A76:I76"/>
    <mergeCell ref="L76:M76"/>
    <mergeCell ref="L77:M77"/>
    <mergeCell ref="L78:M78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X3">
    <cfRule type="containsText" dxfId="3833" priority="425" operator="containsText" text="日">
      <formula>NOT(ISERROR(SEARCH("日",N3)))</formula>
    </cfRule>
    <cfRule type="containsText" dxfId="3832" priority="426" operator="containsText" text="六">
      <formula>NOT(ISERROR(SEARCH("六",N3)))</formula>
    </cfRule>
  </conditionalFormatting>
  <conditionalFormatting sqref="N76:X76">
    <cfRule type="containsText" dxfId="3831" priority="421" operator="containsText" text="日">
      <formula>NOT(ISERROR(SEARCH("日",N76)))</formula>
    </cfRule>
    <cfRule type="containsText" dxfId="3830" priority="422" operator="containsText" text="六">
      <formula>NOT(ISERROR(SEARCH("六",N76)))</formula>
    </cfRule>
  </conditionalFormatting>
  <conditionalFormatting sqref="N83:X83">
    <cfRule type="cellIs" dxfId="3829" priority="408" operator="greaterThan">
      <formula>0</formula>
    </cfRule>
  </conditionalFormatting>
  <conditionalFormatting sqref="G45:G75 G43 G4:G41">
    <cfRule type="cellIs" dxfId="3828" priority="414" operator="equal">
      <formula>"重要不紧急"</formula>
    </cfRule>
    <cfRule type="cellIs" dxfId="3827" priority="415" operator="equal">
      <formula>"重要且紧急"</formula>
    </cfRule>
    <cfRule type="cellIs" dxfId="3826" priority="416" operator="equal">
      <formula>"紧急不重要"</formula>
    </cfRule>
  </conditionalFormatting>
  <conditionalFormatting sqref="L43 L45:L75 L4:L41">
    <cfRule type="containsText" dxfId="3825" priority="417" operator="containsText" text="进行中">
      <formula>NOT(ISERROR(SEARCH("进行中",L4)))</formula>
    </cfRule>
    <cfRule type="containsText" dxfId="3824" priority="418" operator="containsText" text="延迟">
      <formula>NOT(ISERROR(SEARCH("延迟",L4)))</formula>
    </cfRule>
    <cfRule type="containsText" dxfId="3823" priority="419" operator="containsText" text="已完成">
      <formula>NOT(ISERROR(SEARCH("已完成",L4)))</formula>
    </cfRule>
    <cfRule type="containsText" dxfId="3822" priority="420" operator="containsText" text="已中止">
      <formula>NOT(ISERROR(SEARCH("已中止",L4)))</formula>
    </cfRule>
  </conditionalFormatting>
  <conditionalFormatting sqref="M45:M75 M43 M4:M41">
    <cfRule type="dataBar" priority="40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{08A14CFA-3100-401F-B077-E4D5673E703F}</x14:id>
        </ext>
      </extLst>
    </cfRule>
    <cfRule type="dataBar" priority="4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{7E59A43E-BDBB-4A6C-BA34-5646FFED78B4}</x14:id>
        </ext>
      </extLst>
    </cfRule>
  </conditionalFormatting>
  <conditionalFormatting sqref="A75:X75 BA45:BA75 A45:X56 BA43 A43:X43 F57:X74 A4:AK41 AZ4:BA41">
    <cfRule type="expression" dxfId="3821" priority="411">
      <formula>CELL("row")=ROW()</formula>
    </cfRule>
    <cfRule type="expression" dxfId="3820" priority="412">
      <formula>$A4&lt;&gt;""</formula>
    </cfRule>
  </conditionalFormatting>
  <conditionalFormatting sqref="N45:X75 N43:X43 N4:AK41 AZ4:AZ41">
    <cfRule type="cellIs" dxfId="3819" priority="413" operator="greaterThan">
      <formula>0</formula>
    </cfRule>
  </conditionalFormatting>
  <conditionalFormatting sqref="J77:K83">
    <cfRule type="expression" dxfId="3818" priority="406">
      <formula>CELL("row")=ROW()</formula>
    </cfRule>
    <cfRule type="expression" dxfId="3817" priority="407">
      <formula>$A77&lt;&gt;""</formula>
    </cfRule>
  </conditionalFormatting>
  <conditionalFormatting sqref="N77:X82">
    <cfRule type="cellIs" dxfId="3816" priority="423" operator="greaterThanOrEqual">
      <formula>8</formula>
    </cfRule>
    <cfRule type="cellIs" dxfId="3815" priority="424" operator="between">
      <formula>0.01</formula>
      <formula>7.99</formula>
    </cfRule>
  </conditionalFormatting>
  <conditionalFormatting sqref="N652:X1048576 O499:X651 P386:X498 Q374:X385 R304:X373 S200:X303 T178:X199 U131:X177 V119:X130 W107:X118 X95:X106">
    <cfRule type="cellIs" dxfId="3814" priority="427" operator="between">
      <formula>6</formula>
      <formula>24</formula>
    </cfRule>
    <cfRule type="cellIs" dxfId="3813" priority="428" operator="between">
      <formula>4</formula>
      <formula>6</formula>
    </cfRule>
    <cfRule type="cellIs" dxfId="3812" priority="429" operator="between">
      <formula>0.01</formula>
      <formula>3</formula>
    </cfRule>
  </conditionalFormatting>
  <conditionalFormatting sqref="N84:X89">
    <cfRule type="cellIs" dxfId="3811" priority="405" operator="greaterThan">
      <formula>0</formula>
    </cfRule>
  </conditionalFormatting>
  <conditionalFormatting sqref="Y3:AC3 AE3">
    <cfRule type="containsText" dxfId="3810" priority="400" operator="containsText" text="日">
      <formula>NOT(ISERROR(SEARCH("日",Y3)))</formula>
    </cfRule>
    <cfRule type="containsText" dxfId="3809" priority="401" operator="containsText" text="六">
      <formula>NOT(ISERROR(SEARCH("六",Y3)))</formula>
    </cfRule>
  </conditionalFormatting>
  <conditionalFormatting sqref="Y76:AC76 AE76">
    <cfRule type="containsText" dxfId="3808" priority="396" operator="containsText" text="日">
      <formula>NOT(ISERROR(SEARCH("日",Y76)))</formula>
    </cfRule>
    <cfRule type="containsText" dxfId="3807" priority="397" operator="containsText" text="六">
      <formula>NOT(ISERROR(SEARCH("六",Y76)))</formula>
    </cfRule>
  </conditionalFormatting>
  <conditionalFormatting sqref="Y83:AC83 AE83">
    <cfRule type="cellIs" dxfId="3806" priority="392" operator="greaterThan">
      <formula>0</formula>
    </cfRule>
  </conditionalFormatting>
  <conditionalFormatting sqref="AE45:AE75 Y45:AC75 AE43 Y43:AC43">
    <cfRule type="expression" dxfId="3805" priority="393">
      <formula>CELL("row")=ROW()</formula>
    </cfRule>
    <cfRule type="expression" dxfId="3804" priority="394">
      <formula>$A43&lt;&gt;""</formula>
    </cfRule>
  </conditionalFormatting>
  <conditionalFormatting sqref="AE45:AE75 Y45:AC75 AE43 Y43:AC43">
    <cfRule type="cellIs" dxfId="3803" priority="395" operator="greaterThan">
      <formula>0</formula>
    </cfRule>
  </conditionalFormatting>
  <conditionalFormatting sqref="Y77:AC82 AE77:AE82">
    <cfRule type="cellIs" dxfId="3802" priority="398" operator="greaterThanOrEqual">
      <formula>8</formula>
    </cfRule>
    <cfRule type="cellIs" dxfId="3801" priority="399" operator="between">
      <formula>0.01</formula>
      <formula>7.99</formula>
    </cfRule>
  </conditionalFormatting>
  <conditionalFormatting sqref="Y386:AC1048576 Z374:AC385 AA304:AC373 AB200:AC303 AC178:AC199 AE131:AE1048576">
    <cfRule type="cellIs" dxfId="3800" priority="402" operator="between">
      <formula>6</formula>
      <formula>24</formula>
    </cfRule>
    <cfRule type="cellIs" dxfId="3799" priority="403" operator="between">
      <formula>4</formula>
      <formula>6</formula>
    </cfRule>
    <cfRule type="cellIs" dxfId="3798" priority="404" operator="between">
      <formula>0.01</formula>
      <formula>3</formula>
    </cfRule>
  </conditionalFormatting>
  <conditionalFormatting sqref="Y84:AC89 AE84:AE89">
    <cfRule type="cellIs" dxfId="3797" priority="391" operator="greaterThan">
      <formula>0</formula>
    </cfRule>
  </conditionalFormatting>
  <conditionalFormatting sqref="AD3">
    <cfRule type="containsText" dxfId="3796" priority="386" operator="containsText" text="日">
      <formula>NOT(ISERROR(SEARCH("日",AD3)))</formula>
    </cfRule>
    <cfRule type="containsText" dxfId="3795" priority="387" operator="containsText" text="六">
      <formula>NOT(ISERROR(SEARCH("六",AD3)))</formula>
    </cfRule>
  </conditionalFormatting>
  <conditionalFormatting sqref="AD76">
    <cfRule type="containsText" dxfId="3794" priority="382" operator="containsText" text="日">
      <formula>NOT(ISERROR(SEARCH("日",AD76)))</formula>
    </cfRule>
    <cfRule type="containsText" dxfId="3793" priority="383" operator="containsText" text="六">
      <formula>NOT(ISERROR(SEARCH("六",AD76)))</formula>
    </cfRule>
  </conditionalFormatting>
  <conditionalFormatting sqref="AD83">
    <cfRule type="cellIs" dxfId="3792" priority="378" operator="greaterThan">
      <formula>0</formula>
    </cfRule>
  </conditionalFormatting>
  <conditionalFormatting sqref="AD45:AD75 AD43">
    <cfRule type="expression" dxfId="3791" priority="379">
      <formula>CELL("row")=ROW()</formula>
    </cfRule>
    <cfRule type="expression" dxfId="3790" priority="380">
      <formula>$A43&lt;&gt;""</formula>
    </cfRule>
  </conditionalFormatting>
  <conditionalFormatting sqref="AD45:AD75 AD43">
    <cfRule type="cellIs" dxfId="3789" priority="381" operator="greaterThan">
      <formula>0</formula>
    </cfRule>
  </conditionalFormatting>
  <conditionalFormatting sqref="AD77:AD82">
    <cfRule type="cellIs" dxfId="3788" priority="384" operator="greaterThanOrEqual">
      <formula>8</formula>
    </cfRule>
    <cfRule type="cellIs" dxfId="3787" priority="385" operator="between">
      <formula>0.01</formula>
      <formula>7.99</formula>
    </cfRule>
  </conditionalFormatting>
  <conditionalFormatting sqref="AD178:AD1048576">
    <cfRule type="cellIs" dxfId="3786" priority="388" operator="between">
      <formula>6</formula>
      <formula>24</formula>
    </cfRule>
    <cfRule type="cellIs" dxfId="3785" priority="389" operator="between">
      <formula>4</formula>
      <formula>6</formula>
    </cfRule>
    <cfRule type="cellIs" dxfId="3784" priority="390" operator="between">
      <formula>0.01</formula>
      <formula>3</formula>
    </cfRule>
  </conditionalFormatting>
  <conditionalFormatting sqref="AD84:AD89">
    <cfRule type="cellIs" dxfId="3783" priority="377" operator="greaterThan">
      <formula>0</formula>
    </cfRule>
  </conditionalFormatting>
  <conditionalFormatting sqref="AF3:AJ3 AZ3">
    <cfRule type="containsText" dxfId="3782" priority="372" operator="containsText" text="日">
      <formula>NOT(ISERROR(SEARCH("日",AF3)))</formula>
    </cfRule>
    <cfRule type="containsText" dxfId="3781" priority="373" operator="containsText" text="六">
      <formula>NOT(ISERROR(SEARCH("六",AF3)))</formula>
    </cfRule>
  </conditionalFormatting>
  <conditionalFormatting sqref="AF76:AJ76 AZ76">
    <cfRule type="containsText" dxfId="3780" priority="368" operator="containsText" text="日">
      <formula>NOT(ISERROR(SEARCH("日",AF76)))</formula>
    </cfRule>
    <cfRule type="containsText" dxfId="3779" priority="369" operator="containsText" text="六">
      <formula>NOT(ISERROR(SEARCH("六",AF76)))</formula>
    </cfRule>
  </conditionalFormatting>
  <conditionalFormatting sqref="AF83:AJ83 AZ83">
    <cfRule type="cellIs" dxfId="3778" priority="364" operator="greaterThan">
      <formula>0</formula>
    </cfRule>
  </conditionalFormatting>
  <conditionalFormatting sqref="AZ45:AZ75 AF45:AJ75 AZ43 AF43:AJ43">
    <cfRule type="expression" dxfId="3777" priority="365">
      <formula>CELL("row")=ROW()</formula>
    </cfRule>
    <cfRule type="expression" dxfId="3776" priority="366">
      <formula>$A43&lt;&gt;""</formula>
    </cfRule>
  </conditionalFormatting>
  <conditionalFormatting sqref="AZ45:AZ75 AF45:AJ75 AZ43 AF43:AJ43">
    <cfRule type="cellIs" dxfId="3775" priority="367" operator="greaterThan">
      <formula>0</formula>
    </cfRule>
  </conditionalFormatting>
  <conditionalFormatting sqref="AF77:AJ82 AZ77:AZ82">
    <cfRule type="cellIs" dxfId="3774" priority="370" operator="greaterThanOrEqual">
      <formula>8</formula>
    </cfRule>
    <cfRule type="cellIs" dxfId="3773" priority="371" operator="between">
      <formula>0.01</formula>
      <formula>7.99</formula>
    </cfRule>
  </conditionalFormatting>
  <conditionalFormatting sqref="AF386:AJ1048576 AG374:AJ385 AH304:AJ373 AI200:AJ303 AJ178:AJ199 AZ131:AZ1048576">
    <cfRule type="cellIs" dxfId="3772" priority="374" operator="between">
      <formula>6</formula>
      <formula>24</formula>
    </cfRule>
    <cfRule type="cellIs" dxfId="3771" priority="375" operator="between">
      <formula>4</formula>
      <formula>6</formula>
    </cfRule>
    <cfRule type="cellIs" dxfId="3770" priority="376" operator="between">
      <formula>0.01</formula>
      <formula>3</formula>
    </cfRule>
  </conditionalFormatting>
  <conditionalFormatting sqref="AF84:AJ89 AZ84:AZ89">
    <cfRule type="cellIs" dxfId="3769" priority="363" operator="greaterThan">
      <formula>0</formula>
    </cfRule>
  </conditionalFormatting>
  <conditionalFormatting sqref="AK3">
    <cfRule type="containsText" dxfId="3768" priority="358" operator="containsText" text="日">
      <formula>NOT(ISERROR(SEARCH("日",AK3)))</formula>
    </cfRule>
    <cfRule type="containsText" dxfId="3767" priority="359" operator="containsText" text="六">
      <formula>NOT(ISERROR(SEARCH("六",AK3)))</formula>
    </cfRule>
  </conditionalFormatting>
  <conditionalFormatting sqref="AK76">
    <cfRule type="containsText" dxfId="3766" priority="354" operator="containsText" text="日">
      <formula>NOT(ISERROR(SEARCH("日",AK76)))</formula>
    </cfRule>
    <cfRule type="containsText" dxfId="3765" priority="355" operator="containsText" text="六">
      <formula>NOT(ISERROR(SEARCH("六",AK76)))</formula>
    </cfRule>
  </conditionalFormatting>
  <conditionalFormatting sqref="AK83">
    <cfRule type="cellIs" dxfId="3764" priority="350" operator="greaterThan">
      <formula>0</formula>
    </cfRule>
  </conditionalFormatting>
  <conditionalFormatting sqref="AK45:AK75 AK43">
    <cfRule type="expression" dxfId="3763" priority="351">
      <formula>CELL("row")=ROW()</formula>
    </cfRule>
    <cfRule type="expression" dxfId="3762" priority="352">
      <formula>$A43&lt;&gt;""</formula>
    </cfRule>
  </conditionalFormatting>
  <conditionalFormatting sqref="AK45:AK75 AK43">
    <cfRule type="cellIs" dxfId="3761" priority="353" operator="greaterThan">
      <formula>0</formula>
    </cfRule>
  </conditionalFormatting>
  <conditionalFormatting sqref="AK77:AK82">
    <cfRule type="cellIs" dxfId="3760" priority="356" operator="greaterThanOrEqual">
      <formula>8</formula>
    </cfRule>
    <cfRule type="cellIs" dxfId="3759" priority="357" operator="between">
      <formula>0.01</formula>
      <formula>7.99</formula>
    </cfRule>
  </conditionalFormatting>
  <conditionalFormatting sqref="AK178:AK1048576">
    <cfRule type="cellIs" dxfId="3758" priority="360" operator="between">
      <formula>6</formula>
      <formula>24</formula>
    </cfRule>
    <cfRule type="cellIs" dxfId="3757" priority="361" operator="between">
      <formula>4</formula>
      <formula>6</formula>
    </cfRule>
    <cfRule type="cellIs" dxfId="3756" priority="362" operator="between">
      <formula>0.01</formula>
      <formula>3</formula>
    </cfRule>
  </conditionalFormatting>
  <conditionalFormatting sqref="AK84:AK89">
    <cfRule type="cellIs" dxfId="3755" priority="349" operator="greaterThan">
      <formula>0</formula>
    </cfRule>
  </conditionalFormatting>
  <conditionalFormatting sqref="A57:B74 D57:E74">
    <cfRule type="expression" dxfId="3754" priority="347">
      <formula>CELL("row")=ROW()</formula>
    </cfRule>
    <cfRule type="expression" dxfId="3753" priority="348">
      <formula>$A57&lt;&gt;""</formula>
    </cfRule>
  </conditionalFormatting>
  <conditionalFormatting sqref="C57:C73">
    <cfRule type="expression" dxfId="3752" priority="345">
      <formula>CELL("row")=ROW()</formula>
    </cfRule>
    <cfRule type="expression" dxfId="3751" priority="346">
      <formula>$A56&lt;&gt;""</formula>
    </cfRule>
  </conditionalFormatting>
  <conditionalFormatting sqref="G44">
    <cfRule type="cellIs" dxfId="3750" priority="336" operator="equal">
      <formula>"重要不紧急"</formula>
    </cfRule>
    <cfRule type="cellIs" dxfId="3749" priority="337" operator="equal">
      <formula>"重要且紧急"</formula>
    </cfRule>
    <cfRule type="cellIs" dxfId="3748" priority="338" operator="equal">
      <formula>"紧急不重要"</formula>
    </cfRule>
  </conditionalFormatting>
  <conditionalFormatting sqref="L44">
    <cfRule type="containsText" dxfId="3747" priority="339" operator="containsText" text="进行中">
      <formula>NOT(ISERROR(SEARCH("进行中",L44)))</formula>
    </cfRule>
    <cfRule type="containsText" dxfId="3746" priority="340" operator="containsText" text="延迟">
      <formula>NOT(ISERROR(SEARCH("延迟",L44)))</formula>
    </cfRule>
    <cfRule type="containsText" dxfId="3745" priority="341" operator="containsText" text="已完成">
      <formula>NOT(ISERROR(SEARCH("已完成",L44)))</formula>
    </cfRule>
    <cfRule type="containsText" dxfId="3744" priority="342" operator="containsText" text="已中止">
      <formula>NOT(ISERROR(SEARCH("已中止",L44)))</formula>
    </cfRule>
  </conditionalFormatting>
  <conditionalFormatting sqref="A44:B44 D44:AK44 AZ44:BB44">
    <cfRule type="expression" dxfId="3743" priority="333">
      <formula>CELL("row")=ROW()</formula>
    </cfRule>
    <cfRule type="expression" dxfId="3742" priority="334">
      <formula>$A44&lt;&gt;""</formula>
    </cfRule>
  </conditionalFormatting>
  <conditionalFormatting sqref="N44:AK44 AZ44:BA44">
    <cfRule type="cellIs" dxfId="3741" priority="335" operator="greaterThan">
      <formula>0</formula>
    </cfRule>
  </conditionalFormatting>
  <conditionalFormatting sqref="C44">
    <cfRule type="expression" dxfId="3740" priority="331">
      <formula>CELL("row")=ROW()</formula>
    </cfRule>
    <cfRule type="expression" dxfId="3739" priority="332">
      <formula>$A43&lt;&gt;""</formula>
    </cfRule>
  </conditionalFormatting>
  <conditionalFormatting sqref="M44">
    <cfRule type="dataBar" priority="3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{5CAD4CD9-7521-4279-9D59-61FD7880CDC2}</x14:id>
        </ext>
      </extLst>
    </cfRule>
    <cfRule type="dataBar" priority="3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{332AAD73-FE19-43B2-80A9-325296E17D27}</x14:id>
        </ext>
      </extLst>
    </cfRule>
  </conditionalFormatting>
  <conditionalFormatting sqref="G42">
    <cfRule type="cellIs" dxfId="3738" priority="324" operator="equal">
      <formula>"重要不紧急"</formula>
    </cfRule>
    <cfRule type="cellIs" dxfId="3737" priority="325" operator="equal">
      <formula>"重要且紧急"</formula>
    </cfRule>
    <cfRule type="cellIs" dxfId="3736" priority="326" operator="equal">
      <formula>"紧急不重要"</formula>
    </cfRule>
  </conditionalFormatting>
  <conditionalFormatting sqref="L42">
    <cfRule type="containsText" dxfId="3735" priority="327" operator="containsText" text="进行中">
      <formula>NOT(ISERROR(SEARCH("进行中",L42)))</formula>
    </cfRule>
    <cfRule type="containsText" dxfId="3734" priority="328" operator="containsText" text="延迟">
      <formula>NOT(ISERROR(SEARCH("延迟",L42)))</formula>
    </cfRule>
    <cfRule type="containsText" dxfId="3733" priority="329" operator="containsText" text="已完成">
      <formula>NOT(ISERROR(SEARCH("已完成",L42)))</formula>
    </cfRule>
    <cfRule type="containsText" dxfId="3732" priority="330" operator="containsText" text="已中止">
      <formula>NOT(ISERROR(SEARCH("已中止",L42)))</formula>
    </cfRule>
  </conditionalFormatting>
  <conditionalFormatting sqref="M42">
    <cfRule type="dataBar" priority="3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{36D7C0DB-C429-4052-8C0D-E6F1D67C212B}</x14:id>
        </ext>
      </extLst>
    </cfRule>
    <cfRule type="dataBar" priority="3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{1F07DEE0-7C58-41A9-A179-E78196DE48E4}</x14:id>
        </ext>
      </extLst>
    </cfRule>
  </conditionalFormatting>
  <conditionalFormatting sqref="F42:X42 BA42">
    <cfRule type="expression" dxfId="3731" priority="321">
      <formula>CELL("row")=ROW()</formula>
    </cfRule>
    <cfRule type="expression" dxfId="3730" priority="322">
      <formula>$A42&lt;&gt;""</formula>
    </cfRule>
  </conditionalFormatting>
  <conditionalFormatting sqref="N42:X42">
    <cfRule type="cellIs" dxfId="3729" priority="323" operator="greaterThan">
      <formula>0</formula>
    </cfRule>
  </conditionalFormatting>
  <conditionalFormatting sqref="AE42 Y42:AC42">
    <cfRule type="expression" dxfId="3728" priority="316">
      <formula>CELL("row")=ROW()</formula>
    </cfRule>
    <cfRule type="expression" dxfId="3727" priority="317">
      <formula>$A42&lt;&gt;""</formula>
    </cfRule>
  </conditionalFormatting>
  <conditionalFormatting sqref="AE42 Y42:AC42">
    <cfRule type="cellIs" dxfId="3726" priority="318" operator="greaterThan">
      <formula>0</formula>
    </cfRule>
  </conditionalFormatting>
  <conditionalFormatting sqref="AD42">
    <cfRule type="expression" dxfId="3725" priority="313">
      <formula>CELL("row")=ROW()</formula>
    </cfRule>
    <cfRule type="expression" dxfId="3724" priority="314">
      <formula>$A42&lt;&gt;""</formula>
    </cfRule>
  </conditionalFormatting>
  <conditionalFormatting sqref="AD42">
    <cfRule type="cellIs" dxfId="3723" priority="315" operator="greaterThan">
      <formula>0</formula>
    </cfRule>
  </conditionalFormatting>
  <conditionalFormatting sqref="AZ42 AF42:AJ42">
    <cfRule type="expression" dxfId="3722" priority="310">
      <formula>CELL("row")=ROW()</formula>
    </cfRule>
    <cfRule type="expression" dxfId="3721" priority="311">
      <formula>$A42&lt;&gt;""</formula>
    </cfRule>
  </conditionalFormatting>
  <conditionalFormatting sqref="AZ42 AF42:AJ42">
    <cfRule type="cellIs" dxfId="3720" priority="312" operator="greaterThan">
      <formula>0</formula>
    </cfRule>
  </conditionalFormatting>
  <conditionalFormatting sqref="AK42">
    <cfRule type="expression" dxfId="3719" priority="307">
      <formula>CELL("row")=ROW()</formula>
    </cfRule>
    <cfRule type="expression" dxfId="3718" priority="308">
      <formula>$A42&lt;&gt;""</formula>
    </cfRule>
  </conditionalFormatting>
  <conditionalFormatting sqref="AK42">
    <cfRule type="cellIs" dxfId="3717" priority="309" operator="greaterThan">
      <formula>0</formula>
    </cfRule>
  </conditionalFormatting>
  <conditionalFormatting sqref="A42:B42 D42:E42">
    <cfRule type="expression" dxfId="3716" priority="305">
      <formula>CELL("row")=ROW()</formula>
    </cfRule>
    <cfRule type="expression" dxfId="3715" priority="306">
      <formula>$A42&lt;&gt;""</formula>
    </cfRule>
  </conditionalFormatting>
  <conditionalFormatting sqref="C42">
    <cfRule type="expression" dxfId="3714" priority="303">
      <formula>CELL("row")=ROW()</formula>
    </cfRule>
    <cfRule type="expression" dxfId="3713" priority="304">
      <formula>$A39&lt;&gt;""</formula>
    </cfRule>
  </conditionalFormatting>
  <conditionalFormatting sqref="C74">
    <cfRule type="expression" dxfId="3712" priority="2783">
      <formula>CELL("row")=ROW()</formula>
    </cfRule>
    <cfRule type="expression" dxfId="3711" priority="2784">
      <formula>$A72&lt;&gt;""</formula>
    </cfRule>
  </conditionalFormatting>
  <conditionalFormatting sqref="AL4:AL22 AL29:AL41 AY4:AY41">
    <cfRule type="expression" dxfId="3710" priority="300">
      <formula>CELL("row")=ROW()</formula>
    </cfRule>
    <cfRule type="expression" dxfId="3709" priority="301">
      <formula>$A4&lt;&gt;""</formula>
    </cfRule>
  </conditionalFormatting>
  <conditionalFormatting sqref="AL4:AL22 AL29:AL41 AY4:AY41">
    <cfRule type="cellIs" dxfId="3708" priority="302" operator="greaterThan">
      <formula>0</formula>
    </cfRule>
  </conditionalFormatting>
  <conditionalFormatting sqref="AL3 AY3">
    <cfRule type="containsText" dxfId="3707" priority="295" operator="containsText" text="日">
      <formula>NOT(ISERROR(SEARCH("日",AL3)))</formula>
    </cfRule>
    <cfRule type="containsText" dxfId="3706" priority="296" operator="containsText" text="六">
      <formula>NOT(ISERROR(SEARCH("六",AL3)))</formula>
    </cfRule>
  </conditionalFormatting>
  <conditionalFormatting sqref="AL76 AY76">
    <cfRule type="containsText" dxfId="3705" priority="291" operator="containsText" text="日">
      <formula>NOT(ISERROR(SEARCH("日",AL76)))</formula>
    </cfRule>
    <cfRule type="containsText" dxfId="3704" priority="292" operator="containsText" text="六">
      <formula>NOT(ISERROR(SEARCH("六",AL76)))</formula>
    </cfRule>
  </conditionalFormatting>
  <conditionalFormatting sqref="AL83 AY83">
    <cfRule type="cellIs" dxfId="3703" priority="287" operator="greaterThan">
      <formula>0</formula>
    </cfRule>
  </conditionalFormatting>
  <conditionalFormatting sqref="AL45:AL75 AL43 AY43 AY45:AY75">
    <cfRule type="expression" dxfId="3702" priority="288">
      <formula>CELL("row")=ROW()</formula>
    </cfRule>
    <cfRule type="expression" dxfId="3701" priority="289">
      <formula>$A43&lt;&gt;""</formula>
    </cfRule>
  </conditionalFormatting>
  <conditionalFormatting sqref="AL45:AL75 AL43 AY43 AY45:AY75">
    <cfRule type="cellIs" dxfId="3700" priority="290" operator="greaterThan">
      <formula>0</formula>
    </cfRule>
  </conditionalFormatting>
  <conditionalFormatting sqref="AL77:AL82 AY77:AY82">
    <cfRule type="cellIs" dxfId="3699" priority="293" operator="greaterThanOrEqual">
      <formula>8</formula>
    </cfRule>
    <cfRule type="cellIs" dxfId="3698" priority="294" operator="between">
      <formula>0.01</formula>
      <formula>7.99</formula>
    </cfRule>
  </conditionalFormatting>
  <conditionalFormatting sqref="AL386:AL1048576 AY374:AY1048576">
    <cfRule type="cellIs" dxfId="3697" priority="297" operator="between">
      <formula>6</formula>
      <formula>24</formula>
    </cfRule>
    <cfRule type="cellIs" dxfId="3696" priority="298" operator="between">
      <formula>4</formula>
      <formula>6</formula>
    </cfRule>
    <cfRule type="cellIs" dxfId="3695" priority="299" operator="between">
      <formula>0.01</formula>
      <formula>3</formula>
    </cfRule>
  </conditionalFormatting>
  <conditionalFormatting sqref="AL84:AL89 AY84:AY89">
    <cfRule type="cellIs" dxfId="3694" priority="286" operator="greaterThan">
      <formula>0</formula>
    </cfRule>
  </conditionalFormatting>
  <conditionalFormatting sqref="AL44 AY44">
    <cfRule type="expression" dxfId="3693" priority="283">
      <formula>CELL("row")=ROW()</formula>
    </cfRule>
    <cfRule type="expression" dxfId="3692" priority="284">
      <formula>$A44&lt;&gt;""</formula>
    </cfRule>
  </conditionalFormatting>
  <conditionalFormatting sqref="AL44 AY44">
    <cfRule type="cellIs" dxfId="3691" priority="285" operator="greaterThan">
      <formula>0</formula>
    </cfRule>
  </conditionalFormatting>
  <conditionalFormatting sqref="AL42 AY42">
    <cfRule type="expression" dxfId="3690" priority="280">
      <formula>CELL("row")=ROW()</formula>
    </cfRule>
    <cfRule type="expression" dxfId="3689" priority="281">
      <formula>$A42&lt;&gt;""</formula>
    </cfRule>
  </conditionalFormatting>
  <conditionalFormatting sqref="AL42 AY42">
    <cfRule type="cellIs" dxfId="3688" priority="282" operator="greaterThan">
      <formula>0</formula>
    </cfRule>
  </conditionalFormatting>
  <conditionalFormatting sqref="AL23:AL28">
    <cfRule type="expression" dxfId="3687" priority="277">
      <formula>CELL("row")=ROW()</formula>
    </cfRule>
    <cfRule type="expression" dxfId="3686" priority="278">
      <formula>$A23&lt;&gt;""</formula>
    </cfRule>
  </conditionalFormatting>
  <conditionalFormatting sqref="AL23:AL28">
    <cfRule type="cellIs" dxfId="3685" priority="279" operator="greaterThan">
      <formula>0</formula>
    </cfRule>
  </conditionalFormatting>
  <conditionalFormatting sqref="AX4:AX41">
    <cfRule type="expression" dxfId="3684" priority="274">
      <formula>CELL("row")=ROW()</formula>
    </cfRule>
    <cfRule type="expression" dxfId="3683" priority="275">
      <formula>$A4&lt;&gt;""</formula>
    </cfRule>
  </conditionalFormatting>
  <conditionalFormatting sqref="AX4:AX41">
    <cfRule type="cellIs" dxfId="3682" priority="276" operator="greaterThan">
      <formula>0</formula>
    </cfRule>
  </conditionalFormatting>
  <conditionalFormatting sqref="AX3">
    <cfRule type="containsText" dxfId="3681" priority="269" operator="containsText" text="日">
      <formula>NOT(ISERROR(SEARCH("日",AX3)))</formula>
    </cfRule>
    <cfRule type="containsText" dxfId="3680" priority="270" operator="containsText" text="六">
      <formula>NOT(ISERROR(SEARCH("六",AX3)))</formula>
    </cfRule>
  </conditionalFormatting>
  <conditionalFormatting sqref="AX76">
    <cfRule type="containsText" dxfId="3679" priority="265" operator="containsText" text="日">
      <formula>NOT(ISERROR(SEARCH("日",AX76)))</formula>
    </cfRule>
    <cfRule type="containsText" dxfId="3678" priority="266" operator="containsText" text="六">
      <formula>NOT(ISERROR(SEARCH("六",AX76)))</formula>
    </cfRule>
  </conditionalFormatting>
  <conditionalFormatting sqref="AX83">
    <cfRule type="cellIs" dxfId="3677" priority="261" operator="greaterThan">
      <formula>0</formula>
    </cfRule>
  </conditionalFormatting>
  <conditionalFormatting sqref="AX45:AX75 AX43">
    <cfRule type="expression" dxfId="3676" priority="262">
      <formula>CELL("row")=ROW()</formula>
    </cfRule>
    <cfRule type="expression" dxfId="3675" priority="263">
      <formula>$A43&lt;&gt;""</formula>
    </cfRule>
  </conditionalFormatting>
  <conditionalFormatting sqref="AX45:AX75 AX43">
    <cfRule type="cellIs" dxfId="3674" priority="264" operator="greaterThan">
      <formula>0</formula>
    </cfRule>
  </conditionalFormatting>
  <conditionalFormatting sqref="AX77:AX82">
    <cfRule type="cellIs" dxfId="3673" priority="267" operator="greaterThanOrEqual">
      <formula>8</formula>
    </cfRule>
    <cfRule type="cellIs" dxfId="3672" priority="268" operator="between">
      <formula>0.01</formula>
      <formula>7.99</formula>
    </cfRule>
  </conditionalFormatting>
  <conditionalFormatting sqref="AX131:AX1048576">
    <cfRule type="cellIs" dxfId="3671" priority="271" operator="between">
      <formula>6</formula>
      <formula>24</formula>
    </cfRule>
    <cfRule type="cellIs" dxfId="3670" priority="272" operator="between">
      <formula>4</formula>
      <formula>6</formula>
    </cfRule>
    <cfRule type="cellIs" dxfId="3669" priority="273" operator="between">
      <formula>0.01</formula>
      <formula>3</formula>
    </cfRule>
  </conditionalFormatting>
  <conditionalFormatting sqref="AX84:AX89">
    <cfRule type="cellIs" dxfId="3668" priority="260" operator="greaterThan">
      <formula>0</formula>
    </cfRule>
  </conditionalFormatting>
  <conditionalFormatting sqref="AX44">
    <cfRule type="expression" dxfId="3667" priority="257">
      <formula>CELL("row")=ROW()</formula>
    </cfRule>
    <cfRule type="expression" dxfId="3666" priority="258">
      <formula>$A44&lt;&gt;""</formula>
    </cfRule>
  </conditionalFormatting>
  <conditionalFormatting sqref="AX44">
    <cfRule type="cellIs" dxfId="3665" priority="259" operator="greaterThan">
      <formula>0</formula>
    </cfRule>
  </conditionalFormatting>
  <conditionalFormatting sqref="AX42">
    <cfRule type="expression" dxfId="3664" priority="254">
      <formula>CELL("row")=ROW()</formula>
    </cfRule>
    <cfRule type="expression" dxfId="3663" priority="255">
      <formula>$A42&lt;&gt;""</formula>
    </cfRule>
  </conditionalFormatting>
  <conditionalFormatting sqref="AX42">
    <cfRule type="cellIs" dxfId="3662" priority="256" operator="greaterThan">
      <formula>0</formula>
    </cfRule>
  </conditionalFormatting>
  <conditionalFormatting sqref="AW4:AW41">
    <cfRule type="expression" dxfId="3661" priority="251">
      <formula>CELL("row")=ROW()</formula>
    </cfRule>
    <cfRule type="expression" dxfId="3660" priority="252">
      <formula>$A4&lt;&gt;""</formula>
    </cfRule>
  </conditionalFormatting>
  <conditionalFormatting sqref="AW4:AW41">
    <cfRule type="cellIs" dxfId="3659" priority="253" operator="greaterThan">
      <formula>0</formula>
    </cfRule>
  </conditionalFormatting>
  <conditionalFormatting sqref="AW3">
    <cfRule type="containsText" dxfId="3658" priority="246" operator="containsText" text="日">
      <formula>NOT(ISERROR(SEARCH("日",AW3)))</formula>
    </cfRule>
    <cfRule type="containsText" dxfId="3657" priority="247" operator="containsText" text="六">
      <formula>NOT(ISERROR(SEARCH("六",AW3)))</formula>
    </cfRule>
  </conditionalFormatting>
  <conditionalFormatting sqref="AW76">
    <cfRule type="containsText" dxfId="3656" priority="242" operator="containsText" text="日">
      <formula>NOT(ISERROR(SEARCH("日",AW76)))</formula>
    </cfRule>
    <cfRule type="containsText" dxfId="3655" priority="243" operator="containsText" text="六">
      <formula>NOT(ISERROR(SEARCH("六",AW76)))</formula>
    </cfRule>
  </conditionalFormatting>
  <conditionalFormatting sqref="AW83">
    <cfRule type="cellIs" dxfId="3654" priority="238" operator="greaterThan">
      <formula>0</formula>
    </cfRule>
  </conditionalFormatting>
  <conditionalFormatting sqref="AW43 AW45:AW75">
    <cfRule type="expression" dxfId="3653" priority="239">
      <formula>CELL("row")=ROW()</formula>
    </cfRule>
    <cfRule type="expression" dxfId="3652" priority="240">
      <formula>$A43&lt;&gt;""</formula>
    </cfRule>
  </conditionalFormatting>
  <conditionalFormatting sqref="AW43 AW45:AW75">
    <cfRule type="cellIs" dxfId="3651" priority="241" operator="greaterThan">
      <formula>0</formula>
    </cfRule>
  </conditionalFormatting>
  <conditionalFormatting sqref="AW77:AW82">
    <cfRule type="cellIs" dxfId="3650" priority="244" operator="greaterThanOrEqual">
      <formula>8</formula>
    </cfRule>
    <cfRule type="cellIs" dxfId="3649" priority="245" operator="between">
      <formula>0.01</formula>
      <formula>7.99</formula>
    </cfRule>
  </conditionalFormatting>
  <conditionalFormatting sqref="AW374:AW1048576">
    <cfRule type="cellIs" dxfId="3648" priority="248" operator="between">
      <formula>6</formula>
      <formula>24</formula>
    </cfRule>
    <cfRule type="cellIs" dxfId="3647" priority="249" operator="between">
      <formula>4</formula>
      <formula>6</formula>
    </cfRule>
    <cfRule type="cellIs" dxfId="3646" priority="250" operator="between">
      <formula>0.01</formula>
      <formula>3</formula>
    </cfRule>
  </conditionalFormatting>
  <conditionalFormatting sqref="AW84:AW89">
    <cfRule type="cellIs" dxfId="3645" priority="237" operator="greaterThan">
      <formula>0</formula>
    </cfRule>
  </conditionalFormatting>
  <conditionalFormatting sqref="AW44">
    <cfRule type="expression" dxfId="3644" priority="234">
      <formula>CELL("row")=ROW()</formula>
    </cfRule>
    <cfRule type="expression" dxfId="3643" priority="235">
      <formula>$A44&lt;&gt;""</formula>
    </cfRule>
  </conditionalFormatting>
  <conditionalFormatting sqref="AW44">
    <cfRule type="cellIs" dxfId="3642" priority="236" operator="greaterThan">
      <formula>0</formula>
    </cfRule>
  </conditionalFormatting>
  <conditionalFormatting sqref="AW42">
    <cfRule type="expression" dxfId="3641" priority="231">
      <formula>CELL("row")=ROW()</formula>
    </cfRule>
    <cfRule type="expression" dxfId="3640" priority="232">
      <formula>$A42&lt;&gt;""</formula>
    </cfRule>
  </conditionalFormatting>
  <conditionalFormatting sqref="AW42">
    <cfRule type="cellIs" dxfId="3639" priority="233" operator="greaterThan">
      <formula>0</formula>
    </cfRule>
  </conditionalFormatting>
  <conditionalFormatting sqref="AV4:AV41">
    <cfRule type="expression" dxfId="3638" priority="228">
      <formula>CELL("row")=ROW()</formula>
    </cfRule>
    <cfRule type="expression" dxfId="3637" priority="229">
      <formula>$A4&lt;&gt;""</formula>
    </cfRule>
  </conditionalFormatting>
  <conditionalFormatting sqref="AV4:AV41">
    <cfRule type="cellIs" dxfId="3636" priority="230" operator="greaterThan">
      <formula>0</formula>
    </cfRule>
  </conditionalFormatting>
  <conditionalFormatting sqref="AV3">
    <cfRule type="containsText" dxfId="3635" priority="223" operator="containsText" text="日">
      <formula>NOT(ISERROR(SEARCH("日",AV3)))</formula>
    </cfRule>
    <cfRule type="containsText" dxfId="3634" priority="224" operator="containsText" text="六">
      <formula>NOT(ISERROR(SEARCH("六",AV3)))</formula>
    </cfRule>
  </conditionalFormatting>
  <conditionalFormatting sqref="AV76">
    <cfRule type="containsText" dxfId="3633" priority="219" operator="containsText" text="日">
      <formula>NOT(ISERROR(SEARCH("日",AV76)))</formula>
    </cfRule>
    <cfRule type="containsText" dxfId="3632" priority="220" operator="containsText" text="六">
      <formula>NOT(ISERROR(SEARCH("六",AV76)))</formula>
    </cfRule>
  </conditionalFormatting>
  <conditionalFormatting sqref="AV83">
    <cfRule type="cellIs" dxfId="3631" priority="215" operator="greaterThan">
      <formula>0</formula>
    </cfRule>
  </conditionalFormatting>
  <conditionalFormatting sqref="AV45:AV75 AV43">
    <cfRule type="expression" dxfId="3630" priority="216">
      <formula>CELL("row")=ROW()</formula>
    </cfRule>
    <cfRule type="expression" dxfId="3629" priority="217">
      <formula>$A43&lt;&gt;""</formula>
    </cfRule>
  </conditionalFormatting>
  <conditionalFormatting sqref="AV45:AV75 AV43">
    <cfRule type="cellIs" dxfId="3628" priority="218" operator="greaterThan">
      <formula>0</formula>
    </cfRule>
  </conditionalFormatting>
  <conditionalFormatting sqref="AV77:AV82">
    <cfRule type="cellIs" dxfId="3627" priority="221" operator="greaterThanOrEqual">
      <formula>8</formula>
    </cfRule>
    <cfRule type="cellIs" dxfId="3626" priority="222" operator="between">
      <formula>0.01</formula>
      <formula>7.99</formula>
    </cfRule>
  </conditionalFormatting>
  <conditionalFormatting sqref="AV131:AV1048576">
    <cfRule type="cellIs" dxfId="3625" priority="225" operator="between">
      <formula>6</formula>
      <formula>24</formula>
    </cfRule>
    <cfRule type="cellIs" dxfId="3624" priority="226" operator="between">
      <formula>4</formula>
      <formula>6</formula>
    </cfRule>
    <cfRule type="cellIs" dxfId="3623" priority="227" operator="between">
      <formula>0.01</formula>
      <formula>3</formula>
    </cfRule>
  </conditionalFormatting>
  <conditionalFormatting sqref="AV84:AV89">
    <cfRule type="cellIs" dxfId="3622" priority="214" operator="greaterThan">
      <formula>0</formula>
    </cfRule>
  </conditionalFormatting>
  <conditionalFormatting sqref="AV44">
    <cfRule type="expression" dxfId="3621" priority="211">
      <formula>CELL("row")=ROW()</formula>
    </cfRule>
    <cfRule type="expression" dxfId="3620" priority="212">
      <formula>$A44&lt;&gt;""</formula>
    </cfRule>
  </conditionalFormatting>
  <conditionalFormatting sqref="AV44">
    <cfRule type="cellIs" dxfId="3619" priority="213" operator="greaterThan">
      <formula>0</formula>
    </cfRule>
  </conditionalFormatting>
  <conditionalFormatting sqref="AV42">
    <cfRule type="expression" dxfId="3618" priority="208">
      <formula>CELL("row")=ROW()</formula>
    </cfRule>
    <cfRule type="expression" dxfId="3617" priority="209">
      <formula>$A42&lt;&gt;""</formula>
    </cfRule>
  </conditionalFormatting>
  <conditionalFormatting sqref="AV42">
    <cfRule type="cellIs" dxfId="3616" priority="210" operator="greaterThan">
      <formula>0</formula>
    </cfRule>
  </conditionalFormatting>
  <conditionalFormatting sqref="AU4:AU41">
    <cfRule type="expression" dxfId="3615" priority="205">
      <formula>CELL("row")=ROW()</formula>
    </cfRule>
    <cfRule type="expression" dxfId="3614" priority="206">
      <formula>$A4&lt;&gt;""</formula>
    </cfRule>
  </conditionalFormatting>
  <conditionalFormatting sqref="AU4:AU41">
    <cfRule type="cellIs" dxfId="3613" priority="207" operator="greaterThan">
      <formula>0</formula>
    </cfRule>
  </conditionalFormatting>
  <conditionalFormatting sqref="AU3">
    <cfRule type="containsText" dxfId="3612" priority="200" operator="containsText" text="日">
      <formula>NOT(ISERROR(SEARCH("日",AU3)))</formula>
    </cfRule>
    <cfRule type="containsText" dxfId="3611" priority="201" operator="containsText" text="六">
      <formula>NOT(ISERROR(SEARCH("六",AU3)))</formula>
    </cfRule>
  </conditionalFormatting>
  <conditionalFormatting sqref="AU76">
    <cfRule type="containsText" dxfId="3610" priority="196" operator="containsText" text="日">
      <formula>NOT(ISERROR(SEARCH("日",AU76)))</formula>
    </cfRule>
    <cfRule type="containsText" dxfId="3609" priority="197" operator="containsText" text="六">
      <formula>NOT(ISERROR(SEARCH("六",AU76)))</formula>
    </cfRule>
  </conditionalFormatting>
  <conditionalFormatting sqref="AU83">
    <cfRule type="cellIs" dxfId="3608" priority="192" operator="greaterThan">
      <formula>0</formula>
    </cfRule>
  </conditionalFormatting>
  <conditionalFormatting sqref="AU43 AU45:AU75">
    <cfRule type="expression" dxfId="3607" priority="193">
      <formula>CELL("row")=ROW()</formula>
    </cfRule>
    <cfRule type="expression" dxfId="3606" priority="194">
      <formula>$A43&lt;&gt;""</formula>
    </cfRule>
  </conditionalFormatting>
  <conditionalFormatting sqref="AU43 AU45:AU75">
    <cfRule type="cellIs" dxfId="3605" priority="195" operator="greaterThan">
      <formula>0</formula>
    </cfRule>
  </conditionalFormatting>
  <conditionalFormatting sqref="AU77:AU82">
    <cfRule type="cellIs" dxfId="3604" priority="198" operator="greaterThanOrEqual">
      <formula>8</formula>
    </cfRule>
    <cfRule type="cellIs" dxfId="3603" priority="199" operator="between">
      <formula>0.01</formula>
      <formula>7.99</formula>
    </cfRule>
  </conditionalFormatting>
  <conditionalFormatting sqref="AU374:AU1048576">
    <cfRule type="cellIs" dxfId="3602" priority="202" operator="between">
      <formula>6</formula>
      <formula>24</formula>
    </cfRule>
    <cfRule type="cellIs" dxfId="3601" priority="203" operator="between">
      <formula>4</formula>
      <formula>6</formula>
    </cfRule>
    <cfRule type="cellIs" dxfId="3600" priority="204" operator="between">
      <formula>0.01</formula>
      <formula>3</formula>
    </cfRule>
  </conditionalFormatting>
  <conditionalFormatting sqref="AU84:AU89">
    <cfRule type="cellIs" dxfId="3599" priority="191" operator="greaterThan">
      <formula>0</formula>
    </cfRule>
  </conditionalFormatting>
  <conditionalFormatting sqref="AU44">
    <cfRule type="expression" dxfId="3598" priority="188">
      <formula>CELL("row")=ROW()</formula>
    </cfRule>
    <cfRule type="expression" dxfId="3597" priority="189">
      <formula>$A44&lt;&gt;""</formula>
    </cfRule>
  </conditionalFormatting>
  <conditionalFormatting sqref="AU44">
    <cfRule type="cellIs" dxfId="3596" priority="190" operator="greaterThan">
      <formula>0</formula>
    </cfRule>
  </conditionalFormatting>
  <conditionalFormatting sqref="AU42">
    <cfRule type="expression" dxfId="3595" priority="185">
      <formula>CELL("row")=ROW()</formula>
    </cfRule>
    <cfRule type="expression" dxfId="3594" priority="186">
      <formula>$A42&lt;&gt;""</formula>
    </cfRule>
  </conditionalFormatting>
  <conditionalFormatting sqref="AU42">
    <cfRule type="cellIs" dxfId="3593" priority="187" operator="greaterThan">
      <formula>0</formula>
    </cfRule>
  </conditionalFormatting>
  <conditionalFormatting sqref="AT4:AT41">
    <cfRule type="expression" dxfId="3592" priority="182">
      <formula>CELL("row")=ROW()</formula>
    </cfRule>
    <cfRule type="expression" dxfId="3591" priority="183">
      <formula>$A4&lt;&gt;""</formula>
    </cfRule>
  </conditionalFormatting>
  <conditionalFormatting sqref="AT4:AT41">
    <cfRule type="cellIs" dxfId="3590" priority="184" operator="greaterThan">
      <formula>0</formula>
    </cfRule>
  </conditionalFormatting>
  <conditionalFormatting sqref="AT3">
    <cfRule type="containsText" dxfId="3589" priority="177" operator="containsText" text="日">
      <formula>NOT(ISERROR(SEARCH("日",AT3)))</formula>
    </cfRule>
    <cfRule type="containsText" dxfId="3588" priority="178" operator="containsText" text="六">
      <formula>NOT(ISERROR(SEARCH("六",AT3)))</formula>
    </cfRule>
  </conditionalFormatting>
  <conditionalFormatting sqref="AT76">
    <cfRule type="containsText" dxfId="3587" priority="173" operator="containsText" text="日">
      <formula>NOT(ISERROR(SEARCH("日",AT76)))</formula>
    </cfRule>
    <cfRule type="containsText" dxfId="3586" priority="174" operator="containsText" text="六">
      <formula>NOT(ISERROR(SEARCH("六",AT76)))</formula>
    </cfRule>
  </conditionalFormatting>
  <conditionalFormatting sqref="AT83">
    <cfRule type="cellIs" dxfId="3585" priority="169" operator="greaterThan">
      <formula>0</formula>
    </cfRule>
  </conditionalFormatting>
  <conditionalFormatting sqref="AT45:AT75 AT43">
    <cfRule type="expression" dxfId="3584" priority="170">
      <formula>CELL("row")=ROW()</formula>
    </cfRule>
    <cfRule type="expression" dxfId="3583" priority="171">
      <formula>$A43&lt;&gt;""</formula>
    </cfRule>
  </conditionalFormatting>
  <conditionalFormatting sqref="AT45:AT75 AT43">
    <cfRule type="cellIs" dxfId="3582" priority="172" operator="greaterThan">
      <formula>0</formula>
    </cfRule>
  </conditionalFormatting>
  <conditionalFormatting sqref="AT77:AT82">
    <cfRule type="cellIs" dxfId="3581" priority="175" operator="greaterThanOrEqual">
      <formula>8</formula>
    </cfRule>
    <cfRule type="cellIs" dxfId="3580" priority="176" operator="between">
      <formula>0.01</formula>
      <formula>7.99</formula>
    </cfRule>
  </conditionalFormatting>
  <conditionalFormatting sqref="AT131:AT1048576">
    <cfRule type="cellIs" dxfId="3579" priority="179" operator="between">
      <formula>6</formula>
      <formula>24</formula>
    </cfRule>
    <cfRule type="cellIs" dxfId="3578" priority="180" operator="between">
      <formula>4</formula>
      <formula>6</formula>
    </cfRule>
    <cfRule type="cellIs" dxfId="3577" priority="181" operator="between">
      <formula>0.01</formula>
      <formula>3</formula>
    </cfRule>
  </conditionalFormatting>
  <conditionalFormatting sqref="AT84:AT89">
    <cfRule type="cellIs" dxfId="3576" priority="168" operator="greaterThan">
      <formula>0</formula>
    </cfRule>
  </conditionalFormatting>
  <conditionalFormatting sqref="AT44">
    <cfRule type="expression" dxfId="3575" priority="165">
      <formula>CELL("row")=ROW()</formula>
    </cfRule>
    <cfRule type="expression" dxfId="3574" priority="166">
      <formula>$A44&lt;&gt;""</formula>
    </cfRule>
  </conditionalFormatting>
  <conditionalFormatting sqref="AT44">
    <cfRule type="cellIs" dxfId="3573" priority="167" operator="greaterThan">
      <formula>0</formula>
    </cfRule>
  </conditionalFormatting>
  <conditionalFormatting sqref="AT42">
    <cfRule type="expression" dxfId="3572" priority="162">
      <formula>CELL("row")=ROW()</formula>
    </cfRule>
    <cfRule type="expression" dxfId="3571" priority="163">
      <formula>$A42&lt;&gt;""</formula>
    </cfRule>
  </conditionalFormatting>
  <conditionalFormatting sqref="AT42">
    <cfRule type="cellIs" dxfId="3570" priority="164" operator="greaterThan">
      <formula>0</formula>
    </cfRule>
  </conditionalFormatting>
  <conditionalFormatting sqref="AM4:AM41">
    <cfRule type="expression" dxfId="3569" priority="159">
      <formula>CELL("row")=ROW()</formula>
    </cfRule>
    <cfRule type="expression" dxfId="3568" priority="160">
      <formula>$A4&lt;&gt;""</formula>
    </cfRule>
  </conditionalFormatting>
  <conditionalFormatting sqref="AM4:AM41">
    <cfRule type="cellIs" dxfId="3567" priority="161" operator="greaterThan">
      <formula>0</formula>
    </cfRule>
  </conditionalFormatting>
  <conditionalFormatting sqref="AM3">
    <cfRule type="containsText" dxfId="3566" priority="154" operator="containsText" text="日">
      <formula>NOT(ISERROR(SEARCH("日",AM3)))</formula>
    </cfRule>
    <cfRule type="containsText" dxfId="3565" priority="155" operator="containsText" text="六">
      <formula>NOT(ISERROR(SEARCH("六",AM3)))</formula>
    </cfRule>
  </conditionalFormatting>
  <conditionalFormatting sqref="AM76">
    <cfRule type="containsText" dxfId="3564" priority="150" operator="containsText" text="日">
      <formula>NOT(ISERROR(SEARCH("日",AM76)))</formula>
    </cfRule>
    <cfRule type="containsText" dxfId="3563" priority="151" operator="containsText" text="六">
      <formula>NOT(ISERROR(SEARCH("六",AM76)))</formula>
    </cfRule>
  </conditionalFormatting>
  <conditionalFormatting sqref="AM83">
    <cfRule type="cellIs" dxfId="3562" priority="146" operator="greaterThan">
      <formula>0</formula>
    </cfRule>
  </conditionalFormatting>
  <conditionalFormatting sqref="AM43 AM45:AM75">
    <cfRule type="expression" dxfId="3561" priority="147">
      <formula>CELL("row")=ROW()</formula>
    </cfRule>
    <cfRule type="expression" dxfId="3560" priority="148">
      <formula>$A43&lt;&gt;""</formula>
    </cfRule>
  </conditionalFormatting>
  <conditionalFormatting sqref="AM43 AM45:AM75">
    <cfRule type="cellIs" dxfId="3559" priority="149" operator="greaterThan">
      <formula>0</formula>
    </cfRule>
  </conditionalFormatting>
  <conditionalFormatting sqref="AM77:AM82">
    <cfRule type="cellIs" dxfId="3558" priority="152" operator="greaterThanOrEqual">
      <formula>8</formula>
    </cfRule>
    <cfRule type="cellIs" dxfId="3557" priority="153" operator="between">
      <formula>0.01</formula>
      <formula>7.99</formula>
    </cfRule>
  </conditionalFormatting>
  <conditionalFormatting sqref="AM374:AM1048576">
    <cfRule type="cellIs" dxfId="3556" priority="156" operator="between">
      <formula>6</formula>
      <formula>24</formula>
    </cfRule>
    <cfRule type="cellIs" dxfId="3555" priority="157" operator="between">
      <formula>4</formula>
      <formula>6</formula>
    </cfRule>
    <cfRule type="cellIs" dxfId="3554" priority="158" operator="between">
      <formula>0.01</formula>
      <formula>3</formula>
    </cfRule>
  </conditionalFormatting>
  <conditionalFormatting sqref="AM84:AM89">
    <cfRule type="cellIs" dxfId="3553" priority="145" operator="greaterThan">
      <formula>0</formula>
    </cfRule>
  </conditionalFormatting>
  <conditionalFormatting sqref="AM44">
    <cfRule type="expression" dxfId="3552" priority="142">
      <formula>CELL("row")=ROW()</formula>
    </cfRule>
    <cfRule type="expression" dxfId="3551" priority="143">
      <formula>$A44&lt;&gt;""</formula>
    </cfRule>
  </conditionalFormatting>
  <conditionalFormatting sqref="AM44">
    <cfRule type="cellIs" dxfId="3550" priority="144" operator="greaterThan">
      <formula>0</formula>
    </cfRule>
  </conditionalFormatting>
  <conditionalFormatting sqref="AM42">
    <cfRule type="expression" dxfId="3549" priority="139">
      <formula>CELL("row")=ROW()</formula>
    </cfRule>
    <cfRule type="expression" dxfId="3548" priority="140">
      <formula>$A42&lt;&gt;""</formula>
    </cfRule>
  </conditionalFormatting>
  <conditionalFormatting sqref="AM42">
    <cfRule type="cellIs" dxfId="3547" priority="141" operator="greaterThan">
      <formula>0</formula>
    </cfRule>
  </conditionalFormatting>
  <conditionalFormatting sqref="AS4:AS41">
    <cfRule type="expression" dxfId="3546" priority="136">
      <formula>CELL("row")=ROW()</formula>
    </cfRule>
    <cfRule type="expression" dxfId="3545" priority="137">
      <formula>$A4&lt;&gt;""</formula>
    </cfRule>
  </conditionalFormatting>
  <conditionalFormatting sqref="AS4:AS41">
    <cfRule type="cellIs" dxfId="3544" priority="138" operator="greaterThan">
      <formula>0</formula>
    </cfRule>
  </conditionalFormatting>
  <conditionalFormatting sqref="AS3">
    <cfRule type="containsText" dxfId="3543" priority="131" operator="containsText" text="日">
      <formula>NOT(ISERROR(SEARCH("日",AS3)))</formula>
    </cfRule>
    <cfRule type="containsText" dxfId="3542" priority="132" operator="containsText" text="六">
      <formula>NOT(ISERROR(SEARCH("六",AS3)))</formula>
    </cfRule>
  </conditionalFormatting>
  <conditionalFormatting sqref="AS76">
    <cfRule type="containsText" dxfId="3541" priority="127" operator="containsText" text="日">
      <formula>NOT(ISERROR(SEARCH("日",AS76)))</formula>
    </cfRule>
    <cfRule type="containsText" dxfId="3540" priority="128" operator="containsText" text="六">
      <formula>NOT(ISERROR(SEARCH("六",AS76)))</formula>
    </cfRule>
  </conditionalFormatting>
  <conditionalFormatting sqref="AS83">
    <cfRule type="cellIs" dxfId="3539" priority="123" operator="greaterThan">
      <formula>0</formula>
    </cfRule>
  </conditionalFormatting>
  <conditionalFormatting sqref="AS45:AS75 AS43">
    <cfRule type="expression" dxfId="3538" priority="124">
      <formula>CELL("row")=ROW()</formula>
    </cfRule>
    <cfRule type="expression" dxfId="3537" priority="125">
      <formula>$A43&lt;&gt;""</formula>
    </cfRule>
  </conditionalFormatting>
  <conditionalFormatting sqref="AS45:AS75 AS43">
    <cfRule type="cellIs" dxfId="3536" priority="126" operator="greaterThan">
      <formula>0</formula>
    </cfRule>
  </conditionalFormatting>
  <conditionalFormatting sqref="AS77:AS82">
    <cfRule type="cellIs" dxfId="3535" priority="129" operator="greaterThanOrEqual">
      <formula>8</formula>
    </cfRule>
    <cfRule type="cellIs" dxfId="3534" priority="130" operator="between">
      <formula>0.01</formula>
      <formula>7.99</formula>
    </cfRule>
  </conditionalFormatting>
  <conditionalFormatting sqref="AS131:AS1048576">
    <cfRule type="cellIs" dxfId="3533" priority="133" operator="between">
      <formula>6</formula>
      <formula>24</formula>
    </cfRule>
    <cfRule type="cellIs" dxfId="3532" priority="134" operator="between">
      <formula>4</formula>
      <formula>6</formula>
    </cfRule>
    <cfRule type="cellIs" dxfId="3531" priority="135" operator="between">
      <formula>0.01</formula>
      <formula>3</formula>
    </cfRule>
  </conditionalFormatting>
  <conditionalFormatting sqref="AS84:AS89">
    <cfRule type="cellIs" dxfId="3530" priority="122" operator="greaterThan">
      <formula>0</formula>
    </cfRule>
  </conditionalFormatting>
  <conditionalFormatting sqref="AS44">
    <cfRule type="expression" dxfId="3529" priority="119">
      <formula>CELL("row")=ROW()</formula>
    </cfRule>
    <cfRule type="expression" dxfId="3528" priority="120">
      <formula>$A44&lt;&gt;""</formula>
    </cfRule>
  </conditionalFormatting>
  <conditionalFormatting sqref="AS44">
    <cfRule type="cellIs" dxfId="3527" priority="121" operator="greaterThan">
      <formula>0</formula>
    </cfRule>
  </conditionalFormatting>
  <conditionalFormatting sqref="AS42">
    <cfRule type="expression" dxfId="3526" priority="116">
      <formula>CELL("row")=ROW()</formula>
    </cfRule>
    <cfRule type="expression" dxfId="3525" priority="117">
      <formula>$A42&lt;&gt;""</formula>
    </cfRule>
  </conditionalFormatting>
  <conditionalFormatting sqref="AS42">
    <cfRule type="cellIs" dxfId="3524" priority="118" operator="greaterThan">
      <formula>0</formula>
    </cfRule>
  </conditionalFormatting>
  <conditionalFormatting sqref="AR4:AR41">
    <cfRule type="expression" dxfId="3523" priority="113">
      <formula>CELL("row")=ROW()</formula>
    </cfRule>
    <cfRule type="expression" dxfId="3522" priority="114">
      <formula>$A4&lt;&gt;""</formula>
    </cfRule>
  </conditionalFormatting>
  <conditionalFormatting sqref="AR4:AR41">
    <cfRule type="cellIs" dxfId="3521" priority="115" operator="greaterThan">
      <formula>0</formula>
    </cfRule>
  </conditionalFormatting>
  <conditionalFormatting sqref="AR3">
    <cfRule type="containsText" dxfId="3520" priority="108" operator="containsText" text="日">
      <formula>NOT(ISERROR(SEARCH("日",AR3)))</formula>
    </cfRule>
    <cfRule type="containsText" dxfId="3519" priority="109" operator="containsText" text="六">
      <formula>NOT(ISERROR(SEARCH("六",AR3)))</formula>
    </cfRule>
  </conditionalFormatting>
  <conditionalFormatting sqref="AR76">
    <cfRule type="containsText" dxfId="3518" priority="104" operator="containsText" text="日">
      <formula>NOT(ISERROR(SEARCH("日",AR76)))</formula>
    </cfRule>
    <cfRule type="containsText" dxfId="3517" priority="105" operator="containsText" text="六">
      <formula>NOT(ISERROR(SEARCH("六",AR76)))</formula>
    </cfRule>
  </conditionalFormatting>
  <conditionalFormatting sqref="AR83">
    <cfRule type="cellIs" dxfId="3516" priority="100" operator="greaterThan">
      <formula>0</formula>
    </cfRule>
  </conditionalFormatting>
  <conditionalFormatting sqref="AR43 AR45:AR75">
    <cfRule type="expression" dxfId="3515" priority="101">
      <formula>CELL("row")=ROW()</formula>
    </cfRule>
    <cfRule type="expression" dxfId="3514" priority="102">
      <formula>$A43&lt;&gt;""</formula>
    </cfRule>
  </conditionalFormatting>
  <conditionalFormatting sqref="AR43 AR45:AR75">
    <cfRule type="cellIs" dxfId="3513" priority="103" operator="greaterThan">
      <formula>0</formula>
    </cfRule>
  </conditionalFormatting>
  <conditionalFormatting sqref="AR77:AR82">
    <cfRule type="cellIs" dxfId="3512" priority="106" operator="greaterThanOrEqual">
      <formula>8</formula>
    </cfRule>
    <cfRule type="cellIs" dxfId="3511" priority="107" operator="between">
      <formula>0.01</formula>
      <formula>7.99</formula>
    </cfRule>
  </conditionalFormatting>
  <conditionalFormatting sqref="AR374:AR1048576">
    <cfRule type="cellIs" dxfId="3510" priority="110" operator="between">
      <formula>6</formula>
      <formula>24</formula>
    </cfRule>
    <cfRule type="cellIs" dxfId="3509" priority="111" operator="between">
      <formula>4</formula>
      <formula>6</formula>
    </cfRule>
    <cfRule type="cellIs" dxfId="3508" priority="112" operator="between">
      <formula>0.01</formula>
      <formula>3</formula>
    </cfRule>
  </conditionalFormatting>
  <conditionalFormatting sqref="AR84:AR89">
    <cfRule type="cellIs" dxfId="3507" priority="99" operator="greaterThan">
      <formula>0</formula>
    </cfRule>
  </conditionalFormatting>
  <conditionalFormatting sqref="AR44">
    <cfRule type="expression" dxfId="3506" priority="96">
      <formula>CELL("row")=ROW()</formula>
    </cfRule>
    <cfRule type="expression" dxfId="3505" priority="97">
      <formula>$A44&lt;&gt;""</formula>
    </cfRule>
  </conditionalFormatting>
  <conditionalFormatting sqref="AR44">
    <cfRule type="cellIs" dxfId="3504" priority="98" operator="greaterThan">
      <formula>0</formula>
    </cfRule>
  </conditionalFormatting>
  <conditionalFormatting sqref="AR42">
    <cfRule type="expression" dxfId="3503" priority="93">
      <formula>CELL("row")=ROW()</formula>
    </cfRule>
    <cfRule type="expression" dxfId="3502" priority="94">
      <formula>$A42&lt;&gt;""</formula>
    </cfRule>
  </conditionalFormatting>
  <conditionalFormatting sqref="AR42">
    <cfRule type="cellIs" dxfId="3501" priority="95" operator="greaterThan">
      <formula>0</formula>
    </cfRule>
  </conditionalFormatting>
  <conditionalFormatting sqref="AQ4:AQ41">
    <cfRule type="expression" dxfId="3500" priority="90">
      <formula>CELL("row")=ROW()</formula>
    </cfRule>
    <cfRule type="expression" dxfId="3499" priority="91">
      <formula>$A4&lt;&gt;""</formula>
    </cfRule>
  </conditionalFormatting>
  <conditionalFormatting sqref="AQ4:AQ41">
    <cfRule type="cellIs" dxfId="3498" priority="92" operator="greaterThan">
      <formula>0</formula>
    </cfRule>
  </conditionalFormatting>
  <conditionalFormatting sqref="AQ3">
    <cfRule type="containsText" dxfId="3497" priority="85" operator="containsText" text="日">
      <formula>NOT(ISERROR(SEARCH("日",AQ3)))</formula>
    </cfRule>
    <cfRule type="containsText" dxfId="3496" priority="86" operator="containsText" text="六">
      <formula>NOT(ISERROR(SEARCH("六",AQ3)))</formula>
    </cfRule>
  </conditionalFormatting>
  <conditionalFormatting sqref="AQ76">
    <cfRule type="containsText" dxfId="3495" priority="81" operator="containsText" text="日">
      <formula>NOT(ISERROR(SEARCH("日",AQ76)))</formula>
    </cfRule>
    <cfRule type="containsText" dxfId="3494" priority="82" operator="containsText" text="六">
      <formula>NOT(ISERROR(SEARCH("六",AQ76)))</formula>
    </cfRule>
  </conditionalFormatting>
  <conditionalFormatting sqref="AQ83">
    <cfRule type="cellIs" dxfId="3493" priority="77" operator="greaterThan">
      <formula>0</formula>
    </cfRule>
  </conditionalFormatting>
  <conditionalFormatting sqref="AQ45:AQ75 AQ43">
    <cfRule type="expression" dxfId="3492" priority="78">
      <formula>CELL("row")=ROW()</formula>
    </cfRule>
    <cfRule type="expression" dxfId="3491" priority="79">
      <formula>$A43&lt;&gt;""</formula>
    </cfRule>
  </conditionalFormatting>
  <conditionalFormatting sqref="AQ45:AQ75 AQ43">
    <cfRule type="cellIs" dxfId="3490" priority="80" operator="greaterThan">
      <formula>0</formula>
    </cfRule>
  </conditionalFormatting>
  <conditionalFormatting sqref="AQ77:AQ82">
    <cfRule type="cellIs" dxfId="3489" priority="83" operator="greaterThanOrEqual">
      <formula>8</formula>
    </cfRule>
    <cfRule type="cellIs" dxfId="3488" priority="84" operator="between">
      <formula>0.01</formula>
      <formula>7.99</formula>
    </cfRule>
  </conditionalFormatting>
  <conditionalFormatting sqref="AQ131:AQ1048576">
    <cfRule type="cellIs" dxfId="3487" priority="87" operator="between">
      <formula>6</formula>
      <formula>24</formula>
    </cfRule>
    <cfRule type="cellIs" dxfId="3486" priority="88" operator="between">
      <formula>4</formula>
      <formula>6</formula>
    </cfRule>
    <cfRule type="cellIs" dxfId="3485" priority="89" operator="between">
      <formula>0.01</formula>
      <formula>3</formula>
    </cfRule>
  </conditionalFormatting>
  <conditionalFormatting sqref="AQ84:AQ89">
    <cfRule type="cellIs" dxfId="3484" priority="76" operator="greaterThan">
      <formula>0</formula>
    </cfRule>
  </conditionalFormatting>
  <conditionalFormatting sqref="AQ44">
    <cfRule type="expression" dxfId="3483" priority="73">
      <formula>CELL("row")=ROW()</formula>
    </cfRule>
    <cfRule type="expression" dxfId="3482" priority="74">
      <formula>$A44&lt;&gt;""</formula>
    </cfRule>
  </conditionalFormatting>
  <conditionalFormatting sqref="AQ44">
    <cfRule type="cellIs" dxfId="3481" priority="75" operator="greaterThan">
      <formula>0</formula>
    </cfRule>
  </conditionalFormatting>
  <conditionalFormatting sqref="AQ42">
    <cfRule type="expression" dxfId="3480" priority="70">
      <formula>CELL("row")=ROW()</formula>
    </cfRule>
    <cfRule type="expression" dxfId="3479" priority="71">
      <formula>$A42&lt;&gt;""</formula>
    </cfRule>
  </conditionalFormatting>
  <conditionalFormatting sqref="AQ42">
    <cfRule type="cellIs" dxfId="3478" priority="72" operator="greaterThan">
      <formula>0</formula>
    </cfRule>
  </conditionalFormatting>
  <conditionalFormatting sqref="AP4:AP41">
    <cfRule type="expression" dxfId="3477" priority="67">
      <formula>CELL("row")=ROW()</formula>
    </cfRule>
    <cfRule type="expression" dxfId="3476" priority="68">
      <formula>$A4&lt;&gt;""</formula>
    </cfRule>
  </conditionalFormatting>
  <conditionalFormatting sqref="AP4:AP41">
    <cfRule type="cellIs" dxfId="3475" priority="69" operator="greaterThan">
      <formula>0</formula>
    </cfRule>
  </conditionalFormatting>
  <conditionalFormatting sqref="AP3">
    <cfRule type="containsText" dxfId="3474" priority="62" operator="containsText" text="日">
      <formula>NOT(ISERROR(SEARCH("日",AP3)))</formula>
    </cfRule>
    <cfRule type="containsText" dxfId="3473" priority="63" operator="containsText" text="六">
      <formula>NOT(ISERROR(SEARCH("六",AP3)))</formula>
    </cfRule>
  </conditionalFormatting>
  <conditionalFormatting sqref="AP76">
    <cfRule type="containsText" dxfId="3472" priority="58" operator="containsText" text="日">
      <formula>NOT(ISERROR(SEARCH("日",AP76)))</formula>
    </cfRule>
    <cfRule type="containsText" dxfId="3471" priority="59" operator="containsText" text="六">
      <formula>NOT(ISERROR(SEARCH("六",AP76)))</formula>
    </cfRule>
  </conditionalFormatting>
  <conditionalFormatting sqref="AP83">
    <cfRule type="cellIs" dxfId="3470" priority="54" operator="greaterThan">
      <formula>0</formula>
    </cfRule>
  </conditionalFormatting>
  <conditionalFormatting sqref="AP43 AP45:AP75">
    <cfRule type="expression" dxfId="3469" priority="55">
      <formula>CELL("row")=ROW()</formula>
    </cfRule>
    <cfRule type="expression" dxfId="3468" priority="56">
      <formula>$A43&lt;&gt;""</formula>
    </cfRule>
  </conditionalFormatting>
  <conditionalFormatting sqref="AP43 AP45:AP75">
    <cfRule type="cellIs" dxfId="3467" priority="57" operator="greaterThan">
      <formula>0</formula>
    </cfRule>
  </conditionalFormatting>
  <conditionalFormatting sqref="AP77:AP82">
    <cfRule type="cellIs" dxfId="3466" priority="60" operator="greaterThanOrEqual">
      <formula>8</formula>
    </cfRule>
    <cfRule type="cellIs" dxfId="3465" priority="61" operator="between">
      <formula>0.01</formula>
      <formula>7.99</formula>
    </cfRule>
  </conditionalFormatting>
  <conditionalFormatting sqref="AP374:AP1048576">
    <cfRule type="cellIs" dxfId="3464" priority="64" operator="between">
      <formula>6</formula>
      <formula>24</formula>
    </cfRule>
    <cfRule type="cellIs" dxfId="3463" priority="65" operator="between">
      <formula>4</formula>
      <formula>6</formula>
    </cfRule>
    <cfRule type="cellIs" dxfId="3462" priority="66" operator="between">
      <formula>0.01</formula>
      <formula>3</formula>
    </cfRule>
  </conditionalFormatting>
  <conditionalFormatting sqref="AP84:AP89">
    <cfRule type="cellIs" dxfId="3461" priority="53" operator="greaterThan">
      <formula>0</formula>
    </cfRule>
  </conditionalFormatting>
  <conditionalFormatting sqref="AP44">
    <cfRule type="expression" dxfId="3460" priority="50">
      <formula>CELL("row")=ROW()</formula>
    </cfRule>
    <cfRule type="expression" dxfId="3459" priority="51">
      <formula>$A44&lt;&gt;""</formula>
    </cfRule>
  </conditionalFormatting>
  <conditionalFormatting sqref="AP44">
    <cfRule type="cellIs" dxfId="3458" priority="52" operator="greaterThan">
      <formula>0</formula>
    </cfRule>
  </conditionalFormatting>
  <conditionalFormatting sqref="AP42">
    <cfRule type="expression" dxfId="3457" priority="47">
      <formula>CELL("row")=ROW()</formula>
    </cfRule>
    <cfRule type="expression" dxfId="3456" priority="48">
      <formula>$A42&lt;&gt;""</formula>
    </cfRule>
  </conditionalFormatting>
  <conditionalFormatting sqref="AP42">
    <cfRule type="cellIs" dxfId="3455" priority="49" operator="greaterThan">
      <formula>0</formula>
    </cfRule>
  </conditionalFormatting>
  <conditionalFormatting sqref="AO4:AO41">
    <cfRule type="expression" dxfId="3454" priority="44">
      <formula>CELL("row")=ROW()</formula>
    </cfRule>
    <cfRule type="expression" dxfId="3453" priority="45">
      <formula>$A4&lt;&gt;""</formula>
    </cfRule>
  </conditionalFormatting>
  <conditionalFormatting sqref="AO4:AO41">
    <cfRule type="cellIs" dxfId="3452" priority="46" operator="greaterThan">
      <formula>0</formula>
    </cfRule>
  </conditionalFormatting>
  <conditionalFormatting sqref="AO3">
    <cfRule type="containsText" dxfId="3451" priority="39" operator="containsText" text="日">
      <formula>NOT(ISERROR(SEARCH("日",AO3)))</formula>
    </cfRule>
    <cfRule type="containsText" dxfId="3450" priority="40" operator="containsText" text="六">
      <formula>NOT(ISERROR(SEARCH("六",AO3)))</formula>
    </cfRule>
  </conditionalFormatting>
  <conditionalFormatting sqref="AO76">
    <cfRule type="containsText" dxfId="3449" priority="35" operator="containsText" text="日">
      <formula>NOT(ISERROR(SEARCH("日",AO76)))</formula>
    </cfRule>
    <cfRule type="containsText" dxfId="3448" priority="36" operator="containsText" text="六">
      <formula>NOT(ISERROR(SEARCH("六",AO76)))</formula>
    </cfRule>
  </conditionalFormatting>
  <conditionalFormatting sqref="AO83">
    <cfRule type="cellIs" dxfId="3447" priority="31" operator="greaterThan">
      <formula>0</formula>
    </cfRule>
  </conditionalFormatting>
  <conditionalFormatting sqref="AO45:AO75 AO43">
    <cfRule type="expression" dxfId="3446" priority="32">
      <formula>CELL("row")=ROW()</formula>
    </cfRule>
    <cfRule type="expression" dxfId="3445" priority="33">
      <formula>$A43&lt;&gt;""</formula>
    </cfRule>
  </conditionalFormatting>
  <conditionalFormatting sqref="AO45:AO75 AO43">
    <cfRule type="cellIs" dxfId="3444" priority="34" operator="greaterThan">
      <formula>0</formula>
    </cfRule>
  </conditionalFormatting>
  <conditionalFormatting sqref="AO77:AO82">
    <cfRule type="cellIs" dxfId="3443" priority="37" operator="greaterThanOrEqual">
      <formula>8</formula>
    </cfRule>
    <cfRule type="cellIs" dxfId="3442" priority="38" operator="between">
      <formula>0.01</formula>
      <formula>7.99</formula>
    </cfRule>
  </conditionalFormatting>
  <conditionalFormatting sqref="AO131:AO1048576">
    <cfRule type="cellIs" dxfId="3441" priority="41" operator="between">
      <formula>6</formula>
      <formula>24</formula>
    </cfRule>
    <cfRule type="cellIs" dxfId="3440" priority="42" operator="between">
      <formula>4</formula>
      <formula>6</formula>
    </cfRule>
    <cfRule type="cellIs" dxfId="3439" priority="43" operator="between">
      <formula>0.01</formula>
      <formula>3</formula>
    </cfRule>
  </conditionalFormatting>
  <conditionalFormatting sqref="AO84:AO89">
    <cfRule type="cellIs" dxfId="3438" priority="30" operator="greaterThan">
      <formula>0</formula>
    </cfRule>
  </conditionalFormatting>
  <conditionalFormatting sqref="AO44">
    <cfRule type="expression" dxfId="3437" priority="27">
      <formula>CELL("row")=ROW()</formula>
    </cfRule>
    <cfRule type="expression" dxfId="3436" priority="28">
      <formula>$A44&lt;&gt;""</formula>
    </cfRule>
  </conditionalFormatting>
  <conditionalFormatting sqref="AO44">
    <cfRule type="cellIs" dxfId="3435" priority="29" operator="greaterThan">
      <formula>0</formula>
    </cfRule>
  </conditionalFormatting>
  <conditionalFormatting sqref="AO42">
    <cfRule type="expression" dxfId="3434" priority="24">
      <formula>CELL("row")=ROW()</formula>
    </cfRule>
    <cfRule type="expression" dxfId="3433" priority="25">
      <formula>$A42&lt;&gt;""</formula>
    </cfRule>
  </conditionalFormatting>
  <conditionalFormatting sqref="AO42">
    <cfRule type="cellIs" dxfId="3432" priority="26" operator="greaterThan">
      <formula>0</formula>
    </cfRule>
  </conditionalFormatting>
  <conditionalFormatting sqref="AN4:AN41">
    <cfRule type="expression" dxfId="3431" priority="21">
      <formula>CELL("row")=ROW()</formula>
    </cfRule>
    <cfRule type="expression" dxfId="3430" priority="22">
      <formula>$A4&lt;&gt;""</formula>
    </cfRule>
  </conditionalFormatting>
  <conditionalFormatting sqref="AN4:AN41">
    <cfRule type="cellIs" dxfId="3429" priority="23" operator="greaterThan">
      <formula>0</formula>
    </cfRule>
  </conditionalFormatting>
  <conditionalFormatting sqref="AN3">
    <cfRule type="containsText" dxfId="3428" priority="16" operator="containsText" text="日">
      <formula>NOT(ISERROR(SEARCH("日",AN3)))</formula>
    </cfRule>
    <cfRule type="containsText" dxfId="3427" priority="17" operator="containsText" text="六">
      <formula>NOT(ISERROR(SEARCH("六",AN3)))</formula>
    </cfRule>
  </conditionalFormatting>
  <conditionalFormatting sqref="AN76">
    <cfRule type="containsText" dxfId="3426" priority="12" operator="containsText" text="日">
      <formula>NOT(ISERROR(SEARCH("日",AN76)))</formula>
    </cfRule>
    <cfRule type="containsText" dxfId="3425" priority="13" operator="containsText" text="六">
      <formula>NOT(ISERROR(SEARCH("六",AN76)))</formula>
    </cfRule>
  </conditionalFormatting>
  <conditionalFormatting sqref="AN83">
    <cfRule type="cellIs" dxfId="3424" priority="8" operator="greaterThan">
      <formula>0</formula>
    </cfRule>
  </conditionalFormatting>
  <conditionalFormatting sqref="AN43 AN45:AN75">
    <cfRule type="expression" dxfId="3423" priority="9">
      <formula>CELL("row")=ROW()</formula>
    </cfRule>
    <cfRule type="expression" dxfId="3422" priority="10">
      <formula>$A43&lt;&gt;""</formula>
    </cfRule>
  </conditionalFormatting>
  <conditionalFormatting sqref="AN43 AN45:AN75">
    <cfRule type="cellIs" dxfId="3421" priority="11" operator="greaterThan">
      <formula>0</formula>
    </cfRule>
  </conditionalFormatting>
  <conditionalFormatting sqref="AN77:AN82">
    <cfRule type="cellIs" dxfId="3420" priority="14" operator="greaterThanOrEqual">
      <formula>8</formula>
    </cfRule>
    <cfRule type="cellIs" dxfId="3419" priority="15" operator="between">
      <formula>0.01</formula>
      <formula>7.99</formula>
    </cfRule>
  </conditionalFormatting>
  <conditionalFormatting sqref="AN374:AN1048576">
    <cfRule type="cellIs" dxfId="3418" priority="18" operator="between">
      <formula>6</formula>
      <formula>24</formula>
    </cfRule>
    <cfRule type="cellIs" dxfId="3417" priority="19" operator="between">
      <formula>4</formula>
      <formula>6</formula>
    </cfRule>
    <cfRule type="cellIs" dxfId="3416" priority="20" operator="between">
      <formula>0.01</formula>
      <formula>3</formula>
    </cfRule>
  </conditionalFormatting>
  <conditionalFormatting sqref="AN84:AN89">
    <cfRule type="cellIs" dxfId="3415" priority="7" operator="greaterThan">
      <formula>0</formula>
    </cfRule>
  </conditionalFormatting>
  <conditionalFormatting sqref="AN44">
    <cfRule type="expression" dxfId="3414" priority="4">
      <formula>CELL("row")=ROW()</formula>
    </cfRule>
    <cfRule type="expression" dxfId="3413" priority="5">
      <formula>$A44&lt;&gt;""</formula>
    </cfRule>
  </conditionalFormatting>
  <conditionalFormatting sqref="AN44">
    <cfRule type="cellIs" dxfId="3412" priority="6" operator="greaterThan">
      <formula>0</formula>
    </cfRule>
  </conditionalFormatting>
  <conditionalFormatting sqref="AN42">
    <cfRule type="expression" dxfId="3411" priority="1">
      <formula>CELL("row")=ROW()</formula>
    </cfRule>
    <cfRule type="expression" dxfId="3410" priority="2">
      <formula>$A42&lt;&gt;""</formula>
    </cfRule>
  </conditionalFormatting>
  <conditionalFormatting sqref="AN42">
    <cfRule type="cellIs" dxfId="3409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A14CFA-3100-401F-B077-E4D5673E703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E59A43E-BDBB-4A6C-BA34-5646FFED78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M45:M75 M43 M4:M41</xm:sqref>
        </x14:conditionalFormatting>
        <x14:conditionalFormatting xmlns:xm="http://schemas.microsoft.com/office/excel/2006/main">
          <x14:cfRule type="dataBar" id="{5CAD4CD9-7521-4279-9D59-61FD7880CDC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2AAD73-FE19-43B2-80A9-325296E17D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36D7C0DB-C429-4052-8C0D-E6F1D67C212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F07DEE0-7C58-41A9-A179-E78196DE4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700-000000000000}">
          <x14:formula1>
            <xm:f>Data!$H$2:$H$6</xm:f>
          </x14:formula1>
          <xm:sqref>G4:G75</xm:sqref>
        </x14:dataValidation>
        <x14:dataValidation type="list" allowBlank="1" showInputMessage="1" showErrorMessage="1" xr:uid="{00000000-0002-0000-1700-000001000000}">
          <x14:formula1>
            <xm:f>Data!$I$2:$I$7</xm:f>
          </x14:formula1>
          <xm:sqref>L4:L75</xm:sqref>
        </x14:dataValidation>
        <x14:dataValidation type="list" allowBlank="1" showInputMessage="1" showErrorMessage="1" xr:uid="{00000000-0002-0000-1700-000002000000}">
          <x14:formula1>
            <xm:f>Data!$J$2:$J$11</xm:f>
          </x14:formula1>
          <xm:sqref>F4:F75</xm:sqref>
        </x14:dataValidation>
        <x14:dataValidation type="list" allowBlank="1" showInputMessage="1" showErrorMessage="1" xr:uid="{00000000-0002-0000-1700-000003000000}">
          <x14:formula1>
            <xm:f>Data!$A$2:$A$25</xm:f>
          </x14:formula1>
          <xm:sqref>D4:D75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656"/>
  <sheetViews>
    <sheetView zoomScale="115" zoomScaleNormal="115" workbookViewId="0">
      <pane xSplit="6" ySplit="3" topLeftCell="AK37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AK1" sqref="AK1:AU1048576"/>
    </sheetView>
  </sheetViews>
  <sheetFormatPr defaultColWidth="9" defaultRowHeight="14.25"/>
  <cols>
    <col min="1" max="1" width="21" customWidth="1"/>
    <col min="2" max="2" width="4.75" customWidth="1"/>
    <col min="3" max="3" width="4.125" style="5" customWidth="1"/>
    <col min="4" max="4" width="9.25" customWidth="1"/>
    <col min="5" max="5" width="16.75" customWidth="1"/>
    <col min="6" max="6" width="8.25" style="5" customWidth="1"/>
    <col min="7" max="7" width="10" customWidth="1"/>
    <col min="8" max="8" width="9.625" customWidth="1"/>
    <col min="9" max="9" width="9.875" customWidth="1"/>
    <col min="10" max="10" width="5.25" style="294" customWidth="1"/>
    <col min="11" max="11" width="10.625" style="377" customWidth="1"/>
    <col min="12" max="12" width="6.875" customWidth="1"/>
    <col min="13" max="13" width="5.875" customWidth="1"/>
    <col min="14" max="20" width="3.125" style="384" customWidth="1"/>
    <col min="21" max="21" width="3.125" style="384" hidden="1" customWidth="1"/>
    <col min="22" max="23" width="3.125" style="384" customWidth="1"/>
    <col min="24" max="26" width="3.125" style="410" customWidth="1"/>
    <col min="27" max="27" width="5.75" style="410" customWidth="1"/>
    <col min="28" max="28" width="5.5" style="410" customWidth="1"/>
    <col min="29" max="36" width="3.125" style="410" customWidth="1"/>
    <col min="37" max="47" width="3.125" style="437" customWidth="1"/>
    <col min="48" max="48" width="3.125" style="296" hidden="1" customWidth="1"/>
    <col min="49" max="49" width="37.75" customWidth="1"/>
    <col min="50" max="56" width="15.625" customWidth="1"/>
    <col min="57" max="58" width="19.875" customWidth="1"/>
    <col min="59" max="59" width="6.75" customWidth="1"/>
    <col min="60" max="60" width="8.25" customWidth="1"/>
    <col min="61" max="62" width="10.875" customWidth="1"/>
    <col min="63" max="63" width="5.25" customWidth="1"/>
  </cols>
  <sheetData>
    <row r="1" spans="1:59" s="1" customFormat="1">
      <c r="A1" s="6" t="s">
        <v>186</v>
      </c>
      <c r="B1" s="7" t="s">
        <v>1490</v>
      </c>
      <c r="C1" s="8"/>
      <c r="D1" s="7"/>
      <c r="F1" s="9"/>
      <c r="G1" s="6" t="s">
        <v>69</v>
      </c>
      <c r="H1" s="10">
        <f>VLOOKUP(B1,与!A4:C10001,2,FALSE)</f>
        <v>43156</v>
      </c>
      <c r="I1" s="10">
        <f>VLOOKUP(B1,与!A4:C10001,3,FALSE)</f>
        <v>43189</v>
      </c>
      <c r="J1" s="288"/>
      <c r="K1" s="378"/>
      <c r="L1" s="15"/>
      <c r="M1" s="15"/>
      <c r="N1" s="380"/>
      <c r="O1" s="380"/>
      <c r="P1" s="380"/>
      <c r="Q1" s="380"/>
      <c r="R1" s="380"/>
      <c r="S1" s="380"/>
      <c r="T1" s="380"/>
      <c r="U1" s="380"/>
      <c r="V1" s="380"/>
      <c r="W1" s="380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405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287"/>
      <c r="AW1" s="15"/>
    </row>
    <row r="2" spans="1:59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35" t="s">
        <v>189</v>
      </c>
      <c r="K2" s="535" t="s">
        <v>190</v>
      </c>
      <c r="L2" s="527" t="s">
        <v>4</v>
      </c>
      <c r="M2" s="527" t="s">
        <v>191</v>
      </c>
      <c r="N2" s="381">
        <f>DAY(H1)</f>
        <v>25</v>
      </c>
      <c r="O2" s="381">
        <f t="shared" ref="O2:AV2" si="0">DAY($H$1+(COLUMN(O2)-COLUMN($N$2)))</f>
        <v>26</v>
      </c>
      <c r="P2" s="381">
        <f t="shared" si="0"/>
        <v>27</v>
      </c>
      <c r="Q2" s="381">
        <f t="shared" si="0"/>
        <v>28</v>
      </c>
      <c r="R2" s="381">
        <f t="shared" si="0"/>
        <v>1</v>
      </c>
      <c r="S2" s="381">
        <f t="shared" si="0"/>
        <v>2</v>
      </c>
      <c r="T2" s="381">
        <f t="shared" si="0"/>
        <v>3</v>
      </c>
      <c r="U2" s="381">
        <f t="shared" si="0"/>
        <v>4</v>
      </c>
      <c r="V2" s="381">
        <f t="shared" si="0"/>
        <v>5</v>
      </c>
      <c r="W2" s="381">
        <f t="shared" si="0"/>
        <v>6</v>
      </c>
      <c r="X2" s="406">
        <f t="shared" si="0"/>
        <v>7</v>
      </c>
      <c r="Y2" s="406">
        <f t="shared" si="0"/>
        <v>8</v>
      </c>
      <c r="Z2" s="406">
        <f t="shared" si="0"/>
        <v>9</v>
      </c>
      <c r="AA2" s="406">
        <f t="shared" si="0"/>
        <v>10</v>
      </c>
      <c r="AB2" s="406">
        <f t="shared" si="0"/>
        <v>11</v>
      </c>
      <c r="AC2" s="406">
        <f t="shared" si="0"/>
        <v>12</v>
      </c>
      <c r="AD2" s="406">
        <f t="shared" si="0"/>
        <v>13</v>
      </c>
      <c r="AE2" s="406">
        <f t="shared" si="0"/>
        <v>14</v>
      </c>
      <c r="AF2" s="406">
        <f t="shared" si="0"/>
        <v>15</v>
      </c>
      <c r="AG2" s="406">
        <f t="shared" si="0"/>
        <v>16</v>
      </c>
      <c r="AH2" s="406">
        <f t="shared" si="0"/>
        <v>17</v>
      </c>
      <c r="AI2" s="406">
        <f t="shared" si="0"/>
        <v>18</v>
      </c>
      <c r="AJ2" s="406">
        <f t="shared" si="0"/>
        <v>19</v>
      </c>
      <c r="AK2" s="434">
        <f t="shared" si="0"/>
        <v>20</v>
      </c>
      <c r="AL2" s="434">
        <f t="shared" si="0"/>
        <v>21</v>
      </c>
      <c r="AM2" s="434">
        <f t="shared" si="0"/>
        <v>22</v>
      </c>
      <c r="AN2" s="434">
        <f t="shared" si="0"/>
        <v>23</v>
      </c>
      <c r="AO2" s="434">
        <f t="shared" si="0"/>
        <v>24</v>
      </c>
      <c r="AP2" s="434">
        <f t="shared" si="0"/>
        <v>25</v>
      </c>
      <c r="AQ2" s="434">
        <f t="shared" si="0"/>
        <v>26</v>
      </c>
      <c r="AR2" s="434">
        <f t="shared" si="0"/>
        <v>27</v>
      </c>
      <c r="AS2" s="434">
        <f t="shared" si="0"/>
        <v>28</v>
      </c>
      <c r="AT2" s="434">
        <f t="shared" si="0"/>
        <v>29</v>
      </c>
      <c r="AU2" s="434">
        <f t="shared" si="0"/>
        <v>30</v>
      </c>
      <c r="AV2" s="289">
        <f t="shared" si="0"/>
        <v>31</v>
      </c>
      <c r="AW2" s="527" t="s">
        <v>6</v>
      </c>
      <c r="AX2"/>
      <c r="AY2"/>
      <c r="AZ2"/>
      <c r="BA2"/>
      <c r="BB2"/>
      <c r="BC2"/>
      <c r="BD2"/>
      <c r="BE2"/>
      <c r="BF2"/>
      <c r="BG2"/>
    </row>
    <row r="3" spans="1:59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36"/>
      <c r="K3" s="536"/>
      <c r="L3" s="527"/>
      <c r="M3" s="527"/>
      <c r="N3" s="382" t="str">
        <f>MID("一二三四五六日",WEEKDAY($H$1,2),1)</f>
        <v>日</v>
      </c>
      <c r="O3" s="382" t="str">
        <f t="shared" ref="O3:AV3" si="1">MID("一二三四五六日",WEEKDAY($H$1+(COLUMN(O2)-COLUMN($N$2)),2),1)</f>
        <v>一</v>
      </c>
      <c r="P3" s="382" t="str">
        <f t="shared" si="1"/>
        <v>二</v>
      </c>
      <c r="Q3" s="382" t="str">
        <f t="shared" si="1"/>
        <v>三</v>
      </c>
      <c r="R3" s="382" t="str">
        <f t="shared" si="1"/>
        <v>四</v>
      </c>
      <c r="S3" s="382" t="str">
        <f t="shared" si="1"/>
        <v>五</v>
      </c>
      <c r="T3" s="382" t="str">
        <f t="shared" si="1"/>
        <v>六</v>
      </c>
      <c r="U3" s="382" t="str">
        <f t="shared" si="1"/>
        <v>日</v>
      </c>
      <c r="V3" s="382" t="str">
        <f t="shared" si="1"/>
        <v>一</v>
      </c>
      <c r="W3" s="382" t="str">
        <f t="shared" si="1"/>
        <v>二</v>
      </c>
      <c r="X3" s="407" t="str">
        <f t="shared" si="1"/>
        <v>三</v>
      </c>
      <c r="Y3" s="407" t="str">
        <f t="shared" si="1"/>
        <v>四</v>
      </c>
      <c r="Z3" s="407" t="str">
        <f t="shared" si="1"/>
        <v>五</v>
      </c>
      <c r="AA3" s="407" t="str">
        <f t="shared" si="1"/>
        <v>六</v>
      </c>
      <c r="AB3" s="407" t="str">
        <f t="shared" si="1"/>
        <v>日</v>
      </c>
      <c r="AC3" s="407" t="str">
        <f t="shared" si="1"/>
        <v>一</v>
      </c>
      <c r="AD3" s="407" t="str">
        <f t="shared" si="1"/>
        <v>二</v>
      </c>
      <c r="AE3" s="407" t="str">
        <f t="shared" si="1"/>
        <v>三</v>
      </c>
      <c r="AF3" s="407" t="str">
        <f t="shared" si="1"/>
        <v>四</v>
      </c>
      <c r="AG3" s="407" t="str">
        <f t="shared" si="1"/>
        <v>五</v>
      </c>
      <c r="AH3" s="407" t="str">
        <f t="shared" si="1"/>
        <v>六</v>
      </c>
      <c r="AI3" s="407" t="str">
        <f t="shared" si="1"/>
        <v>日</v>
      </c>
      <c r="AJ3" s="407" t="str">
        <f t="shared" si="1"/>
        <v>一</v>
      </c>
      <c r="AK3" s="435" t="str">
        <f t="shared" si="1"/>
        <v>二</v>
      </c>
      <c r="AL3" s="435" t="str">
        <f t="shared" si="1"/>
        <v>三</v>
      </c>
      <c r="AM3" s="435" t="str">
        <f t="shared" si="1"/>
        <v>四</v>
      </c>
      <c r="AN3" s="435" t="str">
        <f t="shared" si="1"/>
        <v>五</v>
      </c>
      <c r="AO3" s="435" t="str">
        <f t="shared" si="1"/>
        <v>六</v>
      </c>
      <c r="AP3" s="435" t="str">
        <f t="shared" si="1"/>
        <v>日</v>
      </c>
      <c r="AQ3" s="435" t="str">
        <f t="shared" si="1"/>
        <v>一</v>
      </c>
      <c r="AR3" s="435" t="str">
        <f t="shared" si="1"/>
        <v>二</v>
      </c>
      <c r="AS3" s="435" t="str">
        <f t="shared" si="1"/>
        <v>三</v>
      </c>
      <c r="AT3" s="435" t="str">
        <f t="shared" si="1"/>
        <v>四</v>
      </c>
      <c r="AU3" s="435" t="str">
        <f t="shared" si="1"/>
        <v>五</v>
      </c>
      <c r="AV3" s="290" t="str">
        <f t="shared" si="1"/>
        <v>六</v>
      </c>
      <c r="AW3" s="527"/>
      <c r="AX3"/>
      <c r="AY3"/>
      <c r="AZ3"/>
      <c r="BA3"/>
      <c r="BB3"/>
      <c r="BC3"/>
      <c r="BD3"/>
      <c r="BE3"/>
      <c r="BF3"/>
      <c r="BG3"/>
    </row>
    <row r="4" spans="1:59">
      <c r="A4" s="24" t="s">
        <v>724</v>
      </c>
      <c r="B4" s="12" t="str">
        <f>IF(A4="","",IFERROR(VLOOKUP(A4,Story!C:D,2,FALSE),""))</f>
        <v>扩展点文件编辑器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68" si="2">IF(E4="","",IF(H4+J4/8&gt;$I$1,$I$1,H4+J4/8))</f>
        <v/>
      </c>
      <c r="J4" s="297"/>
      <c r="K4" s="386">
        <f t="shared" ref="K4:K68" si="3">SUM(N4:AV4)</f>
        <v>0</v>
      </c>
      <c r="L4" s="11" t="s">
        <v>18</v>
      </c>
      <c r="M4" s="16">
        <f t="shared" ref="M4:M64" si="4">IF(L4="未开始",0,IF(L4="已完成",1, 0.1))</f>
        <v>0</v>
      </c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436"/>
      <c r="AL4" s="436"/>
      <c r="AM4" s="436"/>
      <c r="AN4" s="436"/>
      <c r="AO4" s="436"/>
      <c r="AP4" s="436"/>
      <c r="AQ4" s="436"/>
      <c r="AR4" s="436"/>
      <c r="AS4" s="436"/>
      <c r="AT4" s="436"/>
      <c r="AU4" s="436"/>
      <c r="AV4" s="291"/>
      <c r="AW4" s="12"/>
    </row>
    <row r="5" spans="1:59" s="3" customFormat="1">
      <c r="A5" s="11"/>
      <c r="B5" s="12" t="str">
        <f>IF(A5="","",IFERROR(VLOOKUP(A5,Story!C:D,2,FALSE),""))</f>
        <v/>
      </c>
      <c r="C5" s="13"/>
      <c r="D5" s="11" t="s">
        <v>223</v>
      </c>
      <c r="E5" s="56" t="s">
        <v>1495</v>
      </c>
      <c r="F5" s="13" t="s">
        <v>1510</v>
      </c>
      <c r="G5" s="11" t="s">
        <v>207</v>
      </c>
      <c r="H5" s="14">
        <f t="shared" ref="H5:H68" si="5">IF(E5="","",$H$1)</f>
        <v>43156</v>
      </c>
      <c r="I5" s="14">
        <f t="shared" si="2"/>
        <v>43156</v>
      </c>
      <c r="J5" s="297"/>
      <c r="K5" s="386">
        <f t="shared" si="3"/>
        <v>0</v>
      </c>
      <c r="L5" s="11" t="s">
        <v>18</v>
      </c>
      <c r="M5" s="16">
        <f t="shared" si="4"/>
        <v>0</v>
      </c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436"/>
      <c r="AL5" s="436"/>
      <c r="AM5" s="436"/>
      <c r="AN5" s="436"/>
      <c r="AO5" s="436"/>
      <c r="AP5" s="436"/>
      <c r="AQ5" s="436"/>
      <c r="AR5" s="436"/>
      <c r="AS5" s="436"/>
      <c r="AT5" s="436"/>
      <c r="AU5" s="436"/>
      <c r="AV5" s="291"/>
      <c r="AW5" s="12"/>
    </row>
    <row r="6" spans="1:59" s="3" customFormat="1">
      <c r="A6" s="11"/>
      <c r="B6" s="12" t="str">
        <f>IF(A6="","",IFERROR(VLOOKUP(A6,Story!C:D,2,FALSE),""))</f>
        <v/>
      </c>
      <c r="C6" s="13"/>
      <c r="D6" s="11" t="s">
        <v>1497</v>
      </c>
      <c r="E6" s="56" t="s">
        <v>1496</v>
      </c>
      <c r="F6" s="13" t="s">
        <v>1510</v>
      </c>
      <c r="G6" s="11" t="s">
        <v>194</v>
      </c>
      <c r="H6" s="14">
        <f t="shared" si="5"/>
        <v>43156</v>
      </c>
      <c r="I6" s="14">
        <f t="shared" si="2"/>
        <v>43156</v>
      </c>
      <c r="J6" s="297"/>
      <c r="K6" s="386">
        <f t="shared" si="3"/>
        <v>0</v>
      </c>
      <c r="L6" s="11" t="s">
        <v>18</v>
      </c>
      <c r="M6" s="16">
        <f t="shared" si="4"/>
        <v>0</v>
      </c>
      <c r="N6" s="383"/>
      <c r="O6" s="383"/>
      <c r="P6" s="383"/>
      <c r="Q6" s="383"/>
      <c r="R6" s="383"/>
      <c r="S6" s="383"/>
      <c r="T6" s="383"/>
      <c r="U6" s="383"/>
      <c r="V6" s="383"/>
      <c r="W6" s="383"/>
      <c r="X6" s="408"/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36"/>
      <c r="AL6" s="436"/>
      <c r="AM6" s="436"/>
      <c r="AN6" s="436"/>
      <c r="AO6" s="436"/>
      <c r="AP6" s="436"/>
      <c r="AQ6" s="436"/>
      <c r="AR6" s="436"/>
      <c r="AS6" s="436"/>
      <c r="AT6" s="436"/>
      <c r="AU6" s="436"/>
      <c r="AV6" s="291"/>
      <c r="AW6" s="12"/>
    </row>
    <row r="7" spans="1:59" s="3" customFormat="1">
      <c r="A7" s="11"/>
      <c r="B7" s="12"/>
      <c r="C7" s="13"/>
      <c r="D7" s="11" t="s">
        <v>196</v>
      </c>
      <c r="E7" s="56" t="s">
        <v>1534</v>
      </c>
      <c r="F7" s="13" t="s">
        <v>30</v>
      </c>
      <c r="G7" s="11"/>
      <c r="H7" s="14">
        <f t="shared" si="5"/>
        <v>43156</v>
      </c>
      <c r="I7" s="14">
        <f t="shared" si="2"/>
        <v>43156</v>
      </c>
      <c r="J7" s="379"/>
      <c r="K7" s="386"/>
      <c r="L7" s="11" t="s">
        <v>16</v>
      </c>
      <c r="M7" s="16"/>
      <c r="N7" s="383">
        <v>8</v>
      </c>
      <c r="O7" s="383"/>
      <c r="P7" s="383"/>
      <c r="Q7" s="383"/>
      <c r="R7" s="383">
        <v>8</v>
      </c>
      <c r="S7" s="383"/>
      <c r="T7" s="383"/>
      <c r="U7" s="383"/>
      <c r="V7" s="383"/>
      <c r="W7" s="383"/>
      <c r="X7" s="408"/>
      <c r="Y7" s="408"/>
      <c r="Z7" s="408"/>
      <c r="AA7" s="408"/>
      <c r="AB7" s="408"/>
      <c r="AC7" s="408"/>
      <c r="AD7" s="408"/>
      <c r="AE7" s="408"/>
      <c r="AF7" s="408"/>
      <c r="AG7" s="408"/>
      <c r="AH7" s="408"/>
      <c r="AI7" s="408"/>
      <c r="AJ7" s="408"/>
      <c r="AK7" s="436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291"/>
      <c r="AW7" s="12"/>
    </row>
    <row r="8" spans="1:59" s="3" customFormat="1">
      <c r="A8" s="11"/>
      <c r="B8" s="12"/>
      <c r="C8" s="13"/>
      <c r="D8" s="11" t="s">
        <v>235</v>
      </c>
      <c r="E8" s="56" t="s">
        <v>1535</v>
      </c>
      <c r="F8" s="13" t="s">
        <v>30</v>
      </c>
      <c r="G8" s="11"/>
      <c r="H8" s="14">
        <f t="shared" si="5"/>
        <v>43156</v>
      </c>
      <c r="I8" s="14">
        <f t="shared" si="2"/>
        <v>43156</v>
      </c>
      <c r="J8" s="379"/>
      <c r="K8" s="386"/>
      <c r="L8" s="11" t="s">
        <v>16</v>
      </c>
      <c r="M8" s="16"/>
      <c r="N8" s="383"/>
      <c r="O8" s="383"/>
      <c r="P8" s="383"/>
      <c r="Q8" s="383">
        <v>5.5</v>
      </c>
      <c r="R8" s="383"/>
      <c r="S8" s="383"/>
      <c r="T8" s="383"/>
      <c r="U8" s="383"/>
      <c r="V8" s="383"/>
      <c r="W8" s="383"/>
      <c r="X8" s="408"/>
      <c r="Y8" s="408"/>
      <c r="Z8" s="408"/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436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291"/>
      <c r="AW8" s="12"/>
    </row>
    <row r="9" spans="1:59" s="3" customFormat="1">
      <c r="A9" s="11"/>
      <c r="B9" s="12"/>
      <c r="C9" s="13"/>
      <c r="D9" s="11" t="s">
        <v>235</v>
      </c>
      <c r="E9" s="56" t="s">
        <v>1516</v>
      </c>
      <c r="F9" s="13" t="s">
        <v>30</v>
      </c>
      <c r="G9" s="11" t="s">
        <v>218</v>
      </c>
      <c r="H9" s="14">
        <f t="shared" ref="H9:H12" si="6">IF(E9="","",$H$1)</f>
        <v>43156</v>
      </c>
      <c r="I9" s="14">
        <f t="shared" ref="I9:I12" si="7">IF(E9="","",IF(H9+J9/8&gt;$I$1,$I$1,H9+J9/8))</f>
        <v>43156</v>
      </c>
      <c r="J9" s="297"/>
      <c r="K9" s="386">
        <f t="shared" si="3"/>
        <v>17</v>
      </c>
      <c r="L9" s="11" t="s">
        <v>16</v>
      </c>
      <c r="M9" s="16"/>
      <c r="N9" s="383"/>
      <c r="O9" s="383">
        <v>6.5</v>
      </c>
      <c r="P9" s="383">
        <v>8</v>
      </c>
      <c r="Q9" s="383">
        <v>2.5</v>
      </c>
      <c r="R9" s="383"/>
      <c r="S9" s="383"/>
      <c r="T9" s="383"/>
      <c r="U9" s="383"/>
      <c r="V9" s="383"/>
      <c r="W9" s="383"/>
      <c r="X9" s="408"/>
      <c r="Y9" s="408"/>
      <c r="Z9" s="408"/>
      <c r="AA9" s="408"/>
      <c r="AB9" s="408"/>
      <c r="AC9" s="408"/>
      <c r="AD9" s="408"/>
      <c r="AE9" s="408"/>
      <c r="AF9" s="408"/>
      <c r="AG9" s="408"/>
      <c r="AH9" s="408"/>
      <c r="AI9" s="408"/>
      <c r="AJ9" s="408"/>
      <c r="AK9" s="436"/>
      <c r="AL9" s="436"/>
      <c r="AM9" s="436"/>
      <c r="AN9" s="436"/>
      <c r="AO9" s="436"/>
      <c r="AP9" s="436"/>
      <c r="AQ9" s="436"/>
      <c r="AR9" s="436"/>
      <c r="AS9" s="436"/>
      <c r="AT9" s="436"/>
      <c r="AU9" s="436"/>
      <c r="AV9" s="291"/>
      <c r="AW9" s="12"/>
    </row>
    <row r="10" spans="1:59" s="3" customFormat="1">
      <c r="A10" s="11"/>
      <c r="B10" s="12"/>
      <c r="C10" s="13"/>
      <c r="D10" s="11" t="s">
        <v>235</v>
      </c>
      <c r="E10" s="56" t="s">
        <v>1520</v>
      </c>
      <c r="F10" s="13" t="s">
        <v>1510</v>
      </c>
      <c r="G10" s="11"/>
      <c r="H10" s="14">
        <f t="shared" si="6"/>
        <v>43156</v>
      </c>
      <c r="I10" s="14">
        <f t="shared" si="7"/>
        <v>43156</v>
      </c>
      <c r="J10" s="297"/>
      <c r="K10" s="386">
        <f t="shared" si="3"/>
        <v>8</v>
      </c>
      <c r="L10" s="11" t="s">
        <v>16</v>
      </c>
      <c r="M10" s="16"/>
      <c r="N10" s="383"/>
      <c r="O10" s="383"/>
      <c r="P10" s="383">
        <v>8</v>
      </c>
      <c r="Q10" s="383"/>
      <c r="R10" s="383"/>
      <c r="S10" s="383"/>
      <c r="T10" s="383"/>
      <c r="U10" s="383"/>
      <c r="V10" s="383"/>
      <c r="W10" s="383"/>
      <c r="X10" s="408"/>
      <c r="Y10" s="408"/>
      <c r="Z10" s="408"/>
      <c r="AA10" s="408"/>
      <c r="AB10" s="408"/>
      <c r="AC10" s="408"/>
      <c r="AD10" s="408"/>
      <c r="AE10" s="408"/>
      <c r="AF10" s="408"/>
      <c r="AG10" s="408"/>
      <c r="AH10" s="408"/>
      <c r="AI10" s="408"/>
      <c r="AJ10" s="408"/>
      <c r="AK10" s="436"/>
      <c r="AL10" s="436"/>
      <c r="AM10" s="436"/>
      <c r="AN10" s="436"/>
      <c r="AO10" s="436"/>
      <c r="AP10" s="436"/>
      <c r="AQ10" s="436"/>
      <c r="AR10" s="436"/>
      <c r="AS10" s="436"/>
      <c r="AT10" s="436"/>
      <c r="AU10" s="436"/>
      <c r="AV10" s="291"/>
      <c r="AW10" s="12"/>
    </row>
    <row r="11" spans="1:59" s="3" customFormat="1">
      <c r="A11" s="11"/>
      <c r="B11" s="12"/>
      <c r="C11" s="13"/>
      <c r="D11" s="11" t="s">
        <v>235</v>
      </c>
      <c r="E11" s="56" t="s">
        <v>1525</v>
      </c>
      <c r="F11" s="13" t="s">
        <v>233</v>
      </c>
      <c r="G11" s="11"/>
      <c r="H11" s="14">
        <f t="shared" si="6"/>
        <v>43156</v>
      </c>
      <c r="I11" s="14">
        <f t="shared" si="7"/>
        <v>43156</v>
      </c>
      <c r="J11" s="379"/>
      <c r="K11" s="386">
        <f t="shared" si="3"/>
        <v>2.5</v>
      </c>
      <c r="L11" s="11" t="s">
        <v>9</v>
      </c>
      <c r="M11" s="16"/>
      <c r="N11" s="383"/>
      <c r="O11" s="383"/>
      <c r="P11" s="383">
        <v>2.5</v>
      </c>
      <c r="Q11" s="383"/>
      <c r="R11" s="383"/>
      <c r="S11" s="383"/>
      <c r="T11" s="383"/>
      <c r="U11" s="383"/>
      <c r="V11" s="383"/>
      <c r="W11" s="383"/>
      <c r="X11" s="408"/>
      <c r="Y11" s="408"/>
      <c r="Z11" s="408"/>
      <c r="AA11" s="408"/>
      <c r="AB11" s="408"/>
      <c r="AC11" s="408"/>
      <c r="AD11" s="408"/>
      <c r="AE11" s="408"/>
      <c r="AF11" s="408"/>
      <c r="AG11" s="408"/>
      <c r="AH11" s="408"/>
      <c r="AI11" s="408"/>
      <c r="AJ11" s="408"/>
      <c r="AK11" s="436"/>
      <c r="AL11" s="436"/>
      <c r="AM11" s="436"/>
      <c r="AN11" s="436"/>
      <c r="AO11" s="436"/>
      <c r="AP11" s="436"/>
      <c r="AQ11" s="436"/>
      <c r="AR11" s="436"/>
      <c r="AS11" s="436"/>
      <c r="AT11" s="436"/>
      <c r="AU11" s="436"/>
      <c r="AV11" s="291"/>
      <c r="AW11" s="12"/>
    </row>
    <row r="12" spans="1:59" s="3" customFormat="1">
      <c r="A12" s="11"/>
      <c r="B12" s="12"/>
      <c r="C12" s="13"/>
      <c r="D12" s="11" t="s">
        <v>235</v>
      </c>
      <c r="E12" s="56" t="s">
        <v>1527</v>
      </c>
      <c r="F12" s="13" t="s">
        <v>233</v>
      </c>
      <c r="G12" s="11"/>
      <c r="H12" s="14">
        <f t="shared" si="6"/>
        <v>43156</v>
      </c>
      <c r="I12" s="14">
        <f t="shared" si="7"/>
        <v>43156</v>
      </c>
      <c r="J12" s="379"/>
      <c r="K12" s="386">
        <f t="shared" si="3"/>
        <v>8.5</v>
      </c>
      <c r="L12" s="11" t="s">
        <v>16</v>
      </c>
      <c r="M12" s="16"/>
      <c r="N12" s="383"/>
      <c r="O12" s="383"/>
      <c r="P12" s="383">
        <v>2.5</v>
      </c>
      <c r="Q12" s="383">
        <v>6</v>
      </c>
      <c r="R12" s="383"/>
      <c r="S12" s="383"/>
      <c r="T12" s="383"/>
      <c r="U12" s="383"/>
      <c r="V12" s="383"/>
      <c r="W12" s="383"/>
      <c r="X12" s="408"/>
      <c r="Y12" s="408"/>
      <c r="Z12" s="408"/>
      <c r="AA12" s="408"/>
      <c r="AB12" s="408"/>
      <c r="AC12" s="408"/>
      <c r="AD12" s="408"/>
      <c r="AE12" s="408"/>
      <c r="AF12" s="408"/>
      <c r="AG12" s="408"/>
      <c r="AH12" s="408"/>
      <c r="AI12" s="408"/>
      <c r="AJ12" s="408"/>
      <c r="AK12" s="436"/>
      <c r="AL12" s="436"/>
      <c r="AM12" s="436"/>
      <c r="AN12" s="436"/>
      <c r="AO12" s="436"/>
      <c r="AP12" s="436"/>
      <c r="AQ12" s="436"/>
      <c r="AR12" s="436"/>
      <c r="AS12" s="436"/>
      <c r="AT12" s="436"/>
      <c r="AU12" s="436"/>
      <c r="AV12" s="291"/>
      <c r="AW12" s="12"/>
    </row>
    <row r="13" spans="1:59">
      <c r="A13" s="11" t="s">
        <v>176</v>
      </c>
      <c r="B13" s="12" t="str">
        <f>IF(A13="","",IFERROR(VLOOKUP(A13,Story!C:D,2,FALSE),""))</f>
        <v>插件工程向导</v>
      </c>
      <c r="C13" s="13"/>
      <c r="D13" s="11"/>
      <c r="E13" s="12"/>
      <c r="F13" s="13"/>
      <c r="G13" s="11"/>
      <c r="H13" s="14" t="str">
        <f t="shared" si="5"/>
        <v/>
      </c>
      <c r="I13" s="14" t="str">
        <f t="shared" si="2"/>
        <v/>
      </c>
      <c r="J13" s="297"/>
      <c r="K13" s="386">
        <f t="shared" si="3"/>
        <v>0</v>
      </c>
      <c r="L13" s="11" t="s">
        <v>16</v>
      </c>
      <c r="M13" s="16">
        <f t="shared" si="4"/>
        <v>0.1</v>
      </c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408"/>
      <c r="Y13" s="408"/>
      <c r="Z13" s="408"/>
      <c r="AA13" s="408"/>
      <c r="AB13" s="408"/>
      <c r="AC13" s="408"/>
      <c r="AD13" s="408"/>
      <c r="AE13" s="408"/>
      <c r="AF13" s="408"/>
      <c r="AG13" s="408"/>
      <c r="AH13" s="408"/>
      <c r="AI13" s="408"/>
      <c r="AJ13" s="408"/>
      <c r="AK13" s="436"/>
      <c r="AL13" s="436"/>
      <c r="AM13" s="436"/>
      <c r="AN13" s="436"/>
      <c r="AO13" s="436"/>
      <c r="AP13" s="436"/>
      <c r="AQ13" s="436"/>
      <c r="AR13" s="436"/>
      <c r="AS13" s="436"/>
      <c r="AT13" s="436"/>
      <c r="AU13" s="436"/>
      <c r="AV13" s="291"/>
      <c r="AW13" s="12"/>
    </row>
    <row r="14" spans="1:59" s="3" customFormat="1">
      <c r="A14" s="11"/>
      <c r="B14" s="12" t="str">
        <f>IF(A14="","",IFERROR(VLOOKUP(A14,Story!C:D,2,FALSE),""))</f>
        <v/>
      </c>
      <c r="C14" s="13"/>
      <c r="D14" s="11" t="s">
        <v>196</v>
      </c>
      <c r="E14" s="56" t="s">
        <v>1514</v>
      </c>
      <c r="F14" s="13" t="s">
        <v>1510</v>
      </c>
      <c r="G14" s="11" t="s">
        <v>207</v>
      </c>
      <c r="H14" s="14">
        <f t="shared" si="5"/>
        <v>43156</v>
      </c>
      <c r="I14" s="14">
        <f t="shared" si="2"/>
        <v>43156</v>
      </c>
      <c r="J14" s="297"/>
      <c r="K14" s="386">
        <f t="shared" si="3"/>
        <v>0</v>
      </c>
      <c r="L14" s="11" t="s">
        <v>16</v>
      </c>
      <c r="M14" s="16">
        <f t="shared" si="4"/>
        <v>0.1</v>
      </c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408"/>
      <c r="Y14" s="408"/>
      <c r="Z14" s="408"/>
      <c r="AA14" s="408"/>
      <c r="AB14" s="408"/>
      <c r="AC14" s="408"/>
      <c r="AD14" s="408"/>
      <c r="AE14" s="408"/>
      <c r="AF14" s="408"/>
      <c r="AG14" s="408"/>
      <c r="AH14" s="408"/>
      <c r="AI14" s="408"/>
      <c r="AJ14" s="408"/>
      <c r="AK14" s="436"/>
      <c r="AL14" s="436"/>
      <c r="AM14" s="436"/>
      <c r="AN14" s="436"/>
      <c r="AO14" s="436"/>
      <c r="AP14" s="436"/>
      <c r="AQ14" s="436"/>
      <c r="AR14" s="436"/>
      <c r="AS14" s="436"/>
      <c r="AT14" s="436"/>
      <c r="AU14" s="436"/>
      <c r="AV14" s="291"/>
      <c r="AW14" s="12"/>
    </row>
    <row r="15" spans="1:59" s="3" customFormat="1">
      <c r="A15" s="24" t="s">
        <v>1559</v>
      </c>
      <c r="B15" s="12" t="str">
        <f>IF(A15="","",IFERROR(VLOOKUP(A15,Story!C:D,2,FALSE),""))</f>
        <v>Qt远程调用库</v>
      </c>
      <c r="C15" s="13"/>
      <c r="D15" s="11"/>
      <c r="E15" s="12"/>
      <c r="F15" s="13"/>
      <c r="G15" s="11"/>
      <c r="H15" s="14" t="str">
        <f t="shared" si="5"/>
        <v/>
      </c>
      <c r="I15" s="14" t="str">
        <f t="shared" si="2"/>
        <v/>
      </c>
      <c r="J15" s="297"/>
      <c r="K15" s="386">
        <f t="shared" si="3"/>
        <v>0</v>
      </c>
      <c r="L15" s="11" t="s">
        <v>16</v>
      </c>
      <c r="M15" s="16">
        <f t="shared" si="4"/>
        <v>0.1</v>
      </c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408"/>
      <c r="Y15" s="408"/>
      <c r="Z15" s="408"/>
      <c r="AA15" s="408"/>
      <c r="AB15" s="408"/>
      <c r="AC15" s="408"/>
      <c r="AD15" s="408"/>
      <c r="AE15" s="408"/>
      <c r="AF15" s="408"/>
      <c r="AG15" s="408"/>
      <c r="AH15" s="408"/>
      <c r="AI15" s="408"/>
      <c r="AJ15" s="408"/>
      <c r="AK15" s="436"/>
      <c r="AL15" s="436"/>
      <c r="AM15" s="436"/>
      <c r="AN15" s="436"/>
      <c r="AO15" s="436"/>
      <c r="AP15" s="436"/>
      <c r="AQ15" s="436"/>
      <c r="AR15" s="436"/>
      <c r="AS15" s="436"/>
      <c r="AT15" s="436"/>
      <c r="AU15" s="436"/>
      <c r="AV15" s="291"/>
      <c r="AW15" s="12"/>
    </row>
    <row r="16" spans="1:59" s="3" customFormat="1">
      <c r="A16" s="11"/>
      <c r="B16" s="12" t="str">
        <f>IF(A16="","",IFERROR(VLOOKUP(A16,Story!C:D,2,FALSE),""))</f>
        <v/>
      </c>
      <c r="C16" s="13"/>
      <c r="D16" s="11"/>
      <c r="E16" s="56" t="s">
        <v>1500</v>
      </c>
      <c r="F16" s="13" t="s">
        <v>59</v>
      </c>
      <c r="G16" s="11"/>
      <c r="H16" s="14">
        <f t="shared" si="5"/>
        <v>43156</v>
      </c>
      <c r="I16" s="14">
        <f t="shared" si="2"/>
        <v>43156</v>
      </c>
      <c r="J16" s="297"/>
      <c r="K16" s="386">
        <f t="shared" si="3"/>
        <v>55</v>
      </c>
      <c r="L16" s="11" t="s">
        <v>16</v>
      </c>
      <c r="M16" s="16">
        <f t="shared" si="4"/>
        <v>0.1</v>
      </c>
      <c r="N16" s="383"/>
      <c r="O16" s="383"/>
      <c r="P16" s="383">
        <v>8</v>
      </c>
      <c r="Q16" s="383">
        <v>5</v>
      </c>
      <c r="R16" s="383">
        <v>8</v>
      </c>
      <c r="S16" s="383">
        <v>7</v>
      </c>
      <c r="T16" s="383">
        <v>8</v>
      </c>
      <c r="U16" s="383"/>
      <c r="V16" s="383">
        <v>7</v>
      </c>
      <c r="W16" s="383">
        <v>4</v>
      </c>
      <c r="X16" s="408">
        <v>8</v>
      </c>
      <c r="Y16" s="408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36"/>
      <c r="AL16" s="436"/>
      <c r="AM16" s="436"/>
      <c r="AN16" s="436"/>
      <c r="AO16" s="436"/>
      <c r="AP16" s="436"/>
      <c r="AQ16" s="436"/>
      <c r="AR16" s="436"/>
      <c r="AS16" s="436"/>
      <c r="AT16" s="436"/>
      <c r="AU16" s="436"/>
      <c r="AV16" s="291"/>
      <c r="AW16" s="12"/>
    </row>
    <row r="17" spans="1:49" s="3" customFormat="1">
      <c r="A17" s="24" t="s">
        <v>655</v>
      </c>
      <c r="B17" s="12" t="str">
        <f>IF(A17="","",IFERROR(VLOOKUP(A17,Story!C:D,2,FALSE),""))</f>
        <v>框架 - 插件管理器</v>
      </c>
      <c r="C17" s="13"/>
      <c r="D17" s="11"/>
      <c r="E17" s="12"/>
      <c r="F17" s="13"/>
      <c r="G17" s="11"/>
      <c r="H17" s="14" t="str">
        <f t="shared" si="5"/>
        <v/>
      </c>
      <c r="I17" s="14" t="str">
        <f t="shared" si="2"/>
        <v/>
      </c>
      <c r="J17" s="297"/>
      <c r="K17" s="386">
        <f t="shared" si="3"/>
        <v>0</v>
      </c>
      <c r="L17" s="11" t="s">
        <v>16</v>
      </c>
      <c r="M17" s="16">
        <f t="shared" si="4"/>
        <v>0.1</v>
      </c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408"/>
      <c r="Y17" s="408"/>
      <c r="Z17" s="408"/>
      <c r="AA17" s="408"/>
      <c r="AB17" s="408"/>
      <c r="AC17" s="408"/>
      <c r="AD17" s="408"/>
      <c r="AE17" s="408"/>
      <c r="AF17" s="408"/>
      <c r="AG17" s="408"/>
      <c r="AH17" s="408"/>
      <c r="AI17" s="408"/>
      <c r="AJ17" s="408"/>
      <c r="AK17" s="436"/>
      <c r="AL17" s="436"/>
      <c r="AM17" s="436"/>
      <c r="AN17" s="436"/>
      <c r="AO17" s="436"/>
      <c r="AP17" s="436"/>
      <c r="AQ17" s="436"/>
      <c r="AR17" s="436"/>
      <c r="AS17" s="436"/>
      <c r="AT17" s="436"/>
      <c r="AU17" s="436"/>
      <c r="AV17" s="291"/>
      <c r="AW17" s="12"/>
    </row>
    <row r="18" spans="1:49" s="3" customFormat="1">
      <c r="A18" s="11"/>
      <c r="B18" s="12" t="str">
        <f>IF(A18="","",IFERROR(VLOOKUP(A18,Story!C:D,2,FALSE),""))</f>
        <v/>
      </c>
      <c r="C18" s="13"/>
      <c r="D18" s="11" t="s">
        <v>326</v>
      </c>
      <c r="E18" s="56" t="s">
        <v>1506</v>
      </c>
      <c r="F18" s="13" t="s">
        <v>77</v>
      </c>
      <c r="G18" s="11" t="s">
        <v>218</v>
      </c>
      <c r="H18" s="14">
        <f t="shared" si="5"/>
        <v>43156</v>
      </c>
      <c r="I18" s="14">
        <f t="shared" si="2"/>
        <v>43156</v>
      </c>
      <c r="J18" s="297"/>
      <c r="K18" s="386">
        <f t="shared" si="3"/>
        <v>0</v>
      </c>
      <c r="L18" s="11" t="s">
        <v>16</v>
      </c>
      <c r="M18" s="16">
        <f t="shared" si="4"/>
        <v>0.1</v>
      </c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408"/>
      <c r="Y18" s="408"/>
      <c r="Z18" s="408"/>
      <c r="AA18" s="408"/>
      <c r="AB18" s="408"/>
      <c r="AC18" s="408"/>
      <c r="AD18" s="408"/>
      <c r="AE18" s="408"/>
      <c r="AF18" s="408"/>
      <c r="AG18" s="408"/>
      <c r="AH18" s="408"/>
      <c r="AI18" s="408"/>
      <c r="AJ18" s="408"/>
      <c r="AK18" s="436"/>
      <c r="AL18" s="436"/>
      <c r="AM18" s="436"/>
      <c r="AN18" s="436"/>
      <c r="AO18" s="436"/>
      <c r="AP18" s="436"/>
      <c r="AQ18" s="436"/>
      <c r="AR18" s="436"/>
      <c r="AS18" s="436"/>
      <c r="AT18" s="436"/>
      <c r="AU18" s="436"/>
      <c r="AV18" s="291"/>
      <c r="AW18" s="12"/>
    </row>
    <row r="19" spans="1:49" s="3" customFormat="1">
      <c r="A19" s="11"/>
      <c r="B19" s="12" t="str">
        <f>IF(A19="","",IFERROR(VLOOKUP(A19,Story!C:D,2,FALSE),""))</f>
        <v/>
      </c>
      <c r="C19" s="13"/>
      <c r="D19" s="11"/>
      <c r="E19" s="12"/>
      <c r="F19" s="13"/>
      <c r="G19" s="11"/>
      <c r="H19" s="14" t="str">
        <f t="shared" si="5"/>
        <v/>
      </c>
      <c r="I19" s="14" t="str">
        <f t="shared" si="2"/>
        <v/>
      </c>
      <c r="J19" s="297"/>
      <c r="K19" s="386">
        <f t="shared" si="3"/>
        <v>0</v>
      </c>
      <c r="L19" s="11" t="s">
        <v>18</v>
      </c>
      <c r="M19" s="16">
        <f t="shared" si="4"/>
        <v>0</v>
      </c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408"/>
      <c r="Y19" s="408"/>
      <c r="Z19" s="408"/>
      <c r="AA19" s="408"/>
      <c r="AB19" s="408"/>
      <c r="AC19" s="408"/>
      <c r="AD19" s="408"/>
      <c r="AE19" s="408"/>
      <c r="AF19" s="408"/>
      <c r="AG19" s="408"/>
      <c r="AH19" s="408"/>
      <c r="AI19" s="408"/>
      <c r="AJ19" s="408"/>
      <c r="AK19" s="436"/>
      <c r="AL19" s="436"/>
      <c r="AM19" s="436"/>
      <c r="AN19" s="436"/>
      <c r="AO19" s="436"/>
      <c r="AP19" s="436"/>
      <c r="AQ19" s="436"/>
      <c r="AR19" s="436"/>
      <c r="AS19" s="436"/>
      <c r="AT19" s="436"/>
      <c r="AU19" s="436"/>
      <c r="AV19" s="291"/>
      <c r="AW19" s="12"/>
    </row>
    <row r="20" spans="1:49" s="3" customFormat="1">
      <c r="A20" s="11"/>
      <c r="B20" s="12"/>
      <c r="C20" s="13"/>
      <c r="D20" s="11" t="s">
        <v>223</v>
      </c>
      <c r="E20" s="56" t="s">
        <v>1519</v>
      </c>
      <c r="F20" s="13"/>
      <c r="G20" s="11"/>
      <c r="H20" s="14"/>
      <c r="I20" s="14"/>
      <c r="J20" s="297"/>
      <c r="K20" s="386">
        <f t="shared" si="3"/>
        <v>0</v>
      </c>
      <c r="L20" s="11" t="s">
        <v>16</v>
      </c>
      <c r="M20" s="16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408"/>
      <c r="Y20" s="408"/>
      <c r="Z20" s="408"/>
      <c r="AA20" s="408"/>
      <c r="AB20" s="408"/>
      <c r="AC20" s="408"/>
      <c r="AD20" s="408"/>
      <c r="AE20" s="408"/>
      <c r="AF20" s="408"/>
      <c r="AG20" s="408"/>
      <c r="AH20" s="408"/>
      <c r="AI20" s="408"/>
      <c r="AJ20" s="408"/>
      <c r="AK20" s="436"/>
      <c r="AL20" s="436"/>
      <c r="AM20" s="436"/>
      <c r="AN20" s="436"/>
      <c r="AO20" s="436"/>
      <c r="AP20" s="436"/>
      <c r="AQ20" s="436"/>
      <c r="AR20" s="436"/>
      <c r="AS20" s="436"/>
      <c r="AT20" s="436"/>
      <c r="AU20" s="436"/>
      <c r="AV20" s="291"/>
      <c r="AW20" s="12"/>
    </row>
    <row r="21" spans="1:49" s="3" customFormat="1">
      <c r="A21" s="11"/>
      <c r="B21" s="12" t="str">
        <f>IF(A21="","",IFERROR(VLOOKUP(A21,Story!C:D,2,FALSE),""))</f>
        <v/>
      </c>
      <c r="C21" s="13"/>
      <c r="D21" s="11" t="s">
        <v>223</v>
      </c>
      <c r="E21" s="56" t="s">
        <v>1518</v>
      </c>
      <c r="F21" s="13"/>
      <c r="G21" s="11"/>
      <c r="H21" s="14">
        <f t="shared" si="5"/>
        <v>43156</v>
      </c>
      <c r="I21" s="14">
        <f t="shared" si="2"/>
        <v>43156</v>
      </c>
      <c r="J21" s="297"/>
      <c r="K21" s="386">
        <f t="shared" si="3"/>
        <v>0</v>
      </c>
      <c r="L21" s="11" t="s">
        <v>16</v>
      </c>
      <c r="M21" s="16">
        <f t="shared" si="4"/>
        <v>0.1</v>
      </c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408"/>
      <c r="Y21" s="408"/>
      <c r="Z21" s="408"/>
      <c r="AA21" s="408"/>
      <c r="AB21" s="408"/>
      <c r="AC21" s="408"/>
      <c r="AD21" s="408"/>
      <c r="AE21" s="408"/>
      <c r="AF21" s="408"/>
      <c r="AG21" s="408"/>
      <c r="AH21" s="408"/>
      <c r="AI21" s="408"/>
      <c r="AJ21" s="408"/>
      <c r="AK21" s="436"/>
      <c r="AL21" s="436"/>
      <c r="AM21" s="436"/>
      <c r="AN21" s="436"/>
      <c r="AO21" s="436"/>
      <c r="AP21" s="436"/>
      <c r="AQ21" s="436"/>
      <c r="AR21" s="436"/>
      <c r="AS21" s="436"/>
      <c r="AT21" s="436"/>
      <c r="AU21" s="436"/>
      <c r="AV21" s="291"/>
      <c r="AW21" s="12"/>
    </row>
    <row r="22" spans="1:49" s="3" customFormat="1">
      <c r="A22" s="11"/>
      <c r="B22" s="12" t="str">
        <f>IF(A22="","",IFERROR(VLOOKUP(A22,Story!C:D,2,FALSE),""))</f>
        <v/>
      </c>
      <c r="C22" s="13"/>
      <c r="D22" s="11" t="s">
        <v>223</v>
      </c>
      <c r="E22" s="56" t="s">
        <v>1517</v>
      </c>
      <c r="F22" s="13"/>
      <c r="G22" s="11"/>
      <c r="H22" s="14">
        <f t="shared" si="5"/>
        <v>43156</v>
      </c>
      <c r="I22" s="14">
        <f t="shared" si="2"/>
        <v>43156</v>
      </c>
      <c r="J22" s="297"/>
      <c r="K22" s="386">
        <f t="shared" si="3"/>
        <v>0</v>
      </c>
      <c r="L22" s="11" t="s">
        <v>16</v>
      </c>
      <c r="M22" s="16">
        <f t="shared" si="4"/>
        <v>0.1</v>
      </c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408"/>
      <c r="Y22" s="408"/>
      <c r="Z22" s="408"/>
      <c r="AA22" s="408"/>
      <c r="AB22" s="408"/>
      <c r="AC22" s="408"/>
      <c r="AD22" s="408"/>
      <c r="AE22" s="408"/>
      <c r="AF22" s="408"/>
      <c r="AG22" s="408"/>
      <c r="AH22" s="408"/>
      <c r="AI22" s="408"/>
      <c r="AJ22" s="408"/>
      <c r="AK22" s="436"/>
      <c r="AL22" s="436"/>
      <c r="AM22" s="436"/>
      <c r="AN22" s="436"/>
      <c r="AO22" s="436"/>
      <c r="AP22" s="436"/>
      <c r="AQ22" s="436"/>
      <c r="AR22" s="436"/>
      <c r="AS22" s="436"/>
      <c r="AT22" s="436"/>
      <c r="AU22" s="436"/>
      <c r="AV22" s="291"/>
      <c r="AW22" s="12"/>
    </row>
    <row r="23" spans="1:49" s="3" customFormat="1">
      <c r="A23" s="11"/>
      <c r="B23" s="12" t="str">
        <f>IF(A23="","",IFERROR(VLOOKUP(A23,Story!C:D,2,FALSE),""))</f>
        <v/>
      </c>
      <c r="C23" s="13"/>
      <c r="D23" s="11"/>
      <c r="E23" s="56" t="s">
        <v>1515</v>
      </c>
      <c r="F23" s="13"/>
      <c r="G23" s="11" t="s">
        <v>218</v>
      </c>
      <c r="H23" s="14">
        <f t="shared" si="5"/>
        <v>43156</v>
      </c>
      <c r="I23" s="14">
        <f t="shared" si="2"/>
        <v>43156</v>
      </c>
      <c r="J23" s="297"/>
      <c r="K23" s="386">
        <f t="shared" si="3"/>
        <v>0</v>
      </c>
      <c r="L23" s="11" t="s">
        <v>16</v>
      </c>
      <c r="M23" s="16">
        <f t="shared" si="4"/>
        <v>0.1</v>
      </c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408"/>
      <c r="Y23" s="408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36"/>
      <c r="AL23" s="436"/>
      <c r="AM23" s="436"/>
      <c r="AN23" s="436"/>
      <c r="AO23" s="436"/>
      <c r="AP23" s="436"/>
      <c r="AQ23" s="436"/>
      <c r="AR23" s="436"/>
      <c r="AS23" s="436"/>
      <c r="AT23" s="436"/>
      <c r="AU23" s="436"/>
      <c r="AV23" s="291"/>
      <c r="AW23" s="12"/>
    </row>
    <row r="24" spans="1:49" s="3" customFormat="1">
      <c r="A24" s="11"/>
      <c r="B24" s="12" t="str">
        <f>IF(A24="","",IFERROR(VLOOKUP(A24,Story!C:D,2,FALSE),""))</f>
        <v/>
      </c>
      <c r="C24" s="13"/>
      <c r="D24" s="24" t="s">
        <v>1513</v>
      </c>
      <c r="E24" s="56" t="s">
        <v>1512</v>
      </c>
      <c r="F24" s="13" t="s">
        <v>77</v>
      </c>
      <c r="G24" s="11" t="s">
        <v>194</v>
      </c>
      <c r="H24" s="14">
        <f t="shared" si="5"/>
        <v>43156</v>
      </c>
      <c r="I24" s="14">
        <f t="shared" si="2"/>
        <v>43156</v>
      </c>
      <c r="J24" s="297"/>
      <c r="K24" s="386">
        <f t="shared" si="3"/>
        <v>0</v>
      </c>
      <c r="L24" s="11" t="s">
        <v>16</v>
      </c>
      <c r="M24" s="16">
        <f t="shared" si="4"/>
        <v>0.1</v>
      </c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408"/>
      <c r="Y24" s="408"/>
      <c r="Z24" s="408"/>
      <c r="AA24" s="408"/>
      <c r="AB24" s="408"/>
      <c r="AC24" s="408"/>
      <c r="AD24" s="408"/>
      <c r="AE24" s="408"/>
      <c r="AF24" s="408"/>
      <c r="AG24" s="408"/>
      <c r="AH24" s="408"/>
      <c r="AI24" s="408"/>
      <c r="AJ24" s="408"/>
      <c r="AK24" s="436"/>
      <c r="AL24" s="436"/>
      <c r="AM24" s="436"/>
      <c r="AN24" s="436"/>
      <c r="AO24" s="436"/>
      <c r="AP24" s="436"/>
      <c r="AQ24" s="436"/>
      <c r="AR24" s="436"/>
      <c r="AS24" s="436"/>
      <c r="AT24" s="436"/>
      <c r="AU24" s="436"/>
      <c r="AV24" s="291"/>
      <c r="AW24" s="12"/>
    </row>
    <row r="25" spans="1:49" s="3" customFormat="1">
      <c r="A25" s="11"/>
      <c r="B25" s="12" t="str">
        <f>IF(A25="","",IFERROR(VLOOKUP(A25,Story!C:D,2,FALSE),""))</f>
        <v/>
      </c>
      <c r="C25" s="13"/>
      <c r="D25" s="11" t="s">
        <v>279</v>
      </c>
      <c r="E25" s="56" t="s">
        <v>1501</v>
      </c>
      <c r="F25" s="13" t="s">
        <v>77</v>
      </c>
      <c r="G25" s="11" t="s">
        <v>218</v>
      </c>
      <c r="H25" s="14">
        <f t="shared" ref="H25" si="8">IF(E25="","",$H$1)</f>
        <v>43156</v>
      </c>
      <c r="I25" s="14">
        <f t="shared" ref="I25" si="9">IF(E25="","",IF(H25+J25/8&gt;$I$1,$I$1,H25+J25/8))</f>
        <v>43156</v>
      </c>
      <c r="J25" s="297"/>
      <c r="K25" s="386">
        <f t="shared" si="3"/>
        <v>2</v>
      </c>
      <c r="L25" s="11" t="s">
        <v>16</v>
      </c>
      <c r="M25" s="16">
        <f t="shared" ref="M25" si="10">IF(L25="未开始",0,IF(L25="已完成",1, 0.1))</f>
        <v>0.1</v>
      </c>
      <c r="N25" s="383"/>
      <c r="O25" s="383"/>
      <c r="P25" s="383">
        <v>2</v>
      </c>
      <c r="Q25" s="383"/>
      <c r="R25" s="383"/>
      <c r="S25" s="383"/>
      <c r="T25" s="383"/>
      <c r="U25" s="383"/>
      <c r="V25" s="383"/>
      <c r="W25" s="383"/>
      <c r="X25" s="408"/>
      <c r="Y25" s="408"/>
      <c r="Z25" s="408"/>
      <c r="AA25" s="408"/>
      <c r="AB25" s="408"/>
      <c r="AC25" s="408"/>
      <c r="AD25" s="408"/>
      <c r="AE25" s="408"/>
      <c r="AF25" s="408"/>
      <c r="AG25" s="408"/>
      <c r="AH25" s="408"/>
      <c r="AI25" s="408"/>
      <c r="AJ25" s="408"/>
      <c r="AK25" s="436"/>
      <c r="AL25" s="436"/>
      <c r="AM25" s="436"/>
      <c r="AN25" s="436"/>
      <c r="AO25" s="436"/>
      <c r="AP25" s="436"/>
      <c r="AQ25" s="436"/>
      <c r="AR25" s="436"/>
      <c r="AS25" s="436"/>
      <c r="AT25" s="436"/>
      <c r="AU25" s="436"/>
      <c r="AV25" s="291"/>
      <c r="AW25" s="12"/>
    </row>
    <row r="26" spans="1:49" s="3" customFormat="1">
      <c r="A26" s="11"/>
      <c r="B26" s="12" t="str">
        <f>IF(A26="","",IFERROR(VLOOKUP(A26,Story!C:D,2,FALSE),""))</f>
        <v/>
      </c>
      <c r="C26" s="13"/>
      <c r="D26" s="11" t="s">
        <v>196</v>
      </c>
      <c r="E26" s="56" t="s">
        <v>1522</v>
      </c>
      <c r="F26" s="13" t="s">
        <v>77</v>
      </c>
      <c r="G26" s="11" t="s">
        <v>218</v>
      </c>
      <c r="H26" s="14">
        <f t="shared" si="5"/>
        <v>43156</v>
      </c>
      <c r="I26" s="14">
        <f t="shared" si="2"/>
        <v>43156</v>
      </c>
      <c r="J26" s="297"/>
      <c r="K26" s="386">
        <f t="shared" si="3"/>
        <v>6</v>
      </c>
      <c r="L26" s="11" t="s">
        <v>16</v>
      </c>
      <c r="M26" s="16">
        <f t="shared" si="4"/>
        <v>0.1</v>
      </c>
      <c r="N26" s="383"/>
      <c r="O26" s="383"/>
      <c r="P26" s="383">
        <v>6</v>
      </c>
      <c r="Q26" s="383"/>
      <c r="R26" s="383"/>
      <c r="S26" s="383"/>
      <c r="T26" s="383"/>
      <c r="U26" s="383"/>
      <c r="V26" s="383"/>
      <c r="W26" s="383"/>
      <c r="X26" s="408"/>
      <c r="Y26" s="408"/>
      <c r="Z26" s="408"/>
      <c r="AA26" s="408"/>
      <c r="AB26" s="408"/>
      <c r="AC26" s="408"/>
      <c r="AD26" s="408"/>
      <c r="AE26" s="408"/>
      <c r="AF26" s="408"/>
      <c r="AG26" s="408"/>
      <c r="AH26" s="408"/>
      <c r="AI26" s="408"/>
      <c r="AJ26" s="408"/>
      <c r="AK26" s="436"/>
      <c r="AL26" s="436"/>
      <c r="AM26" s="436"/>
      <c r="AN26" s="436"/>
      <c r="AO26" s="436"/>
      <c r="AP26" s="436"/>
      <c r="AQ26" s="436"/>
      <c r="AR26" s="436"/>
      <c r="AS26" s="436"/>
      <c r="AT26" s="436"/>
      <c r="AU26" s="436"/>
      <c r="AV26" s="291"/>
      <c r="AW26" s="12"/>
    </row>
    <row r="27" spans="1:49" s="3" customFormat="1">
      <c r="A27" s="11"/>
      <c r="B27" s="12" t="str">
        <f>IF(A27="","",IFERROR(VLOOKUP(A27,Story!C:D,2,FALSE),""))</f>
        <v/>
      </c>
      <c r="C27" s="13"/>
      <c r="D27" s="11" t="s">
        <v>219</v>
      </c>
      <c r="E27" s="56" t="s">
        <v>1502</v>
      </c>
      <c r="F27" s="13" t="s">
        <v>206</v>
      </c>
      <c r="G27" s="11"/>
      <c r="H27" s="14">
        <f t="shared" si="5"/>
        <v>43156</v>
      </c>
      <c r="I27" s="14">
        <f t="shared" si="2"/>
        <v>43156</v>
      </c>
      <c r="J27" s="297"/>
      <c r="K27" s="386">
        <f t="shared" si="3"/>
        <v>0</v>
      </c>
      <c r="L27" s="11" t="s">
        <v>16</v>
      </c>
      <c r="M27" s="16">
        <f t="shared" si="4"/>
        <v>0.1</v>
      </c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408"/>
      <c r="Y27" s="408"/>
      <c r="Z27" s="408"/>
      <c r="AA27" s="408"/>
      <c r="AB27" s="408"/>
      <c r="AC27" s="408"/>
      <c r="AD27" s="408"/>
      <c r="AE27" s="408"/>
      <c r="AF27" s="408"/>
      <c r="AG27" s="408"/>
      <c r="AH27" s="408"/>
      <c r="AI27" s="408"/>
      <c r="AJ27" s="408"/>
      <c r="AK27" s="436"/>
      <c r="AL27" s="436"/>
      <c r="AM27" s="436"/>
      <c r="AN27" s="436"/>
      <c r="AO27" s="436"/>
      <c r="AP27" s="436"/>
      <c r="AQ27" s="436"/>
      <c r="AR27" s="436"/>
      <c r="AS27" s="436"/>
      <c r="AT27" s="436"/>
      <c r="AU27" s="436"/>
      <c r="AV27" s="291"/>
      <c r="AW27" s="12"/>
    </row>
    <row r="28" spans="1:49" s="3" customFormat="1">
      <c r="A28" s="11"/>
      <c r="B28" s="12" t="str">
        <f>IF(A28="","",IFERROR(VLOOKUP(A28,Story!C:D,2,FALSE),""))</f>
        <v/>
      </c>
      <c r="C28" s="13"/>
      <c r="D28" s="11" t="s">
        <v>219</v>
      </c>
      <c r="E28" s="56" t="s">
        <v>1503</v>
      </c>
      <c r="F28" s="13" t="s">
        <v>206</v>
      </c>
      <c r="G28" s="11"/>
      <c r="H28" s="14">
        <f t="shared" si="5"/>
        <v>43156</v>
      </c>
      <c r="I28" s="14">
        <f t="shared" si="2"/>
        <v>43156</v>
      </c>
      <c r="J28" s="297"/>
      <c r="K28" s="386">
        <f t="shared" si="3"/>
        <v>0</v>
      </c>
      <c r="L28" s="11" t="s">
        <v>16</v>
      </c>
      <c r="M28" s="16">
        <f t="shared" si="4"/>
        <v>0.1</v>
      </c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  <c r="AK28" s="436"/>
      <c r="AL28" s="436"/>
      <c r="AM28" s="436"/>
      <c r="AN28" s="436"/>
      <c r="AO28" s="436"/>
      <c r="AP28" s="436"/>
      <c r="AQ28" s="436"/>
      <c r="AR28" s="436"/>
      <c r="AS28" s="436"/>
      <c r="AT28" s="436"/>
      <c r="AU28" s="436"/>
      <c r="AV28" s="291"/>
      <c r="AW28" s="12"/>
    </row>
    <row r="29" spans="1:49" s="3" customFormat="1">
      <c r="A29" s="11"/>
      <c r="B29" s="12" t="str">
        <f>IF(A29="","",IFERROR(VLOOKUP(A29,Story!C:D,2,FALSE),""))</f>
        <v/>
      </c>
      <c r="C29" s="13"/>
      <c r="D29" s="11" t="s">
        <v>279</v>
      </c>
      <c r="E29" s="56" t="s">
        <v>1503</v>
      </c>
      <c r="F29" s="13"/>
      <c r="G29" s="11"/>
      <c r="H29" s="14">
        <f t="shared" si="5"/>
        <v>43156</v>
      </c>
      <c r="I29" s="14">
        <f t="shared" si="2"/>
        <v>43156</v>
      </c>
      <c r="J29" s="297"/>
      <c r="K29" s="386">
        <f t="shared" si="3"/>
        <v>0</v>
      </c>
      <c r="L29" s="11" t="s">
        <v>16</v>
      </c>
      <c r="M29" s="16">
        <f t="shared" si="4"/>
        <v>0.1</v>
      </c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408"/>
      <c r="Y29" s="408"/>
      <c r="Z29" s="408"/>
      <c r="AA29" s="408"/>
      <c r="AB29" s="408"/>
      <c r="AC29" s="408"/>
      <c r="AD29" s="408"/>
      <c r="AE29" s="408"/>
      <c r="AF29" s="408"/>
      <c r="AG29" s="408"/>
      <c r="AH29" s="408"/>
      <c r="AI29" s="408"/>
      <c r="AJ29" s="408"/>
      <c r="AK29" s="436"/>
      <c r="AL29" s="436"/>
      <c r="AM29" s="436"/>
      <c r="AN29" s="436"/>
      <c r="AO29" s="436"/>
      <c r="AP29" s="436"/>
      <c r="AQ29" s="436"/>
      <c r="AR29" s="436"/>
      <c r="AS29" s="436"/>
      <c r="AT29" s="436"/>
      <c r="AU29" s="436"/>
      <c r="AV29" s="291"/>
      <c r="AW29" s="12"/>
    </row>
    <row r="30" spans="1:49" s="3" customFormat="1">
      <c r="A30" s="11"/>
      <c r="B30" s="12" t="str">
        <f>IF(A30="","",IFERROR(VLOOKUP(A30,Story!C:D,2,FALSE),""))</f>
        <v/>
      </c>
      <c r="C30" s="13"/>
      <c r="D30" s="11" t="s">
        <v>219</v>
      </c>
      <c r="E30" s="56" t="s">
        <v>1499</v>
      </c>
      <c r="F30" s="13" t="s">
        <v>206</v>
      </c>
      <c r="G30" s="11"/>
      <c r="H30" s="14">
        <f t="shared" si="5"/>
        <v>43156</v>
      </c>
      <c r="I30" s="14">
        <f t="shared" si="2"/>
        <v>43156</v>
      </c>
      <c r="J30" s="297"/>
      <c r="K30" s="386">
        <f t="shared" si="3"/>
        <v>0</v>
      </c>
      <c r="L30" s="11" t="s">
        <v>16</v>
      </c>
      <c r="M30" s="16">
        <f t="shared" si="4"/>
        <v>0.1</v>
      </c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408"/>
      <c r="Y30" s="408"/>
      <c r="Z30" s="408"/>
      <c r="AA30" s="408"/>
      <c r="AB30" s="408"/>
      <c r="AC30" s="408"/>
      <c r="AD30" s="408"/>
      <c r="AE30" s="408"/>
      <c r="AF30" s="408"/>
      <c r="AG30" s="408"/>
      <c r="AH30" s="408"/>
      <c r="AI30" s="408"/>
      <c r="AJ30" s="408"/>
      <c r="AK30" s="436"/>
      <c r="AL30" s="436"/>
      <c r="AM30" s="436"/>
      <c r="AN30" s="436"/>
      <c r="AO30" s="436"/>
      <c r="AP30" s="436"/>
      <c r="AQ30" s="436"/>
      <c r="AR30" s="436"/>
      <c r="AS30" s="436"/>
      <c r="AT30" s="436"/>
      <c r="AU30" s="436"/>
      <c r="AV30" s="291"/>
      <c r="AW30" s="12"/>
    </row>
    <row r="31" spans="1:49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5"/>
        <v/>
      </c>
      <c r="I31" s="14" t="str">
        <f t="shared" si="2"/>
        <v/>
      </c>
      <c r="J31" s="297"/>
      <c r="K31" s="386">
        <f t="shared" si="3"/>
        <v>0</v>
      </c>
      <c r="L31" s="11" t="s">
        <v>18</v>
      </c>
      <c r="M31" s="16">
        <f t="shared" si="4"/>
        <v>0</v>
      </c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408"/>
      <c r="Y31" s="408"/>
      <c r="Z31" s="408"/>
      <c r="AA31" s="408"/>
      <c r="AB31" s="408"/>
      <c r="AC31" s="408"/>
      <c r="AD31" s="408"/>
      <c r="AE31" s="408"/>
      <c r="AF31" s="408"/>
      <c r="AG31" s="408"/>
      <c r="AH31" s="408"/>
      <c r="AI31" s="408"/>
      <c r="AJ31" s="408"/>
      <c r="AK31" s="436"/>
      <c r="AL31" s="436"/>
      <c r="AM31" s="436"/>
      <c r="AN31" s="436"/>
      <c r="AO31" s="436"/>
      <c r="AP31" s="436"/>
      <c r="AQ31" s="436"/>
      <c r="AR31" s="436"/>
      <c r="AS31" s="436"/>
      <c r="AT31" s="436"/>
      <c r="AU31" s="436"/>
      <c r="AV31" s="291"/>
      <c r="AW31" s="12"/>
    </row>
    <row r="32" spans="1:49" s="3" customFormat="1">
      <c r="A32" s="11"/>
      <c r="B32" s="12"/>
      <c r="C32" s="13"/>
      <c r="D32" s="11" t="s">
        <v>265</v>
      </c>
      <c r="E32" s="56" t="s">
        <v>1532</v>
      </c>
      <c r="F32" s="13" t="s">
        <v>77</v>
      </c>
      <c r="G32" s="11"/>
      <c r="H32" s="14"/>
      <c r="I32" s="14"/>
      <c r="J32" s="379"/>
      <c r="K32" s="386"/>
      <c r="L32" s="11" t="s">
        <v>16</v>
      </c>
      <c r="M32" s="16"/>
      <c r="N32" s="383"/>
      <c r="O32" s="383"/>
      <c r="P32" s="383"/>
      <c r="Q32" s="383"/>
      <c r="R32" s="383">
        <v>4</v>
      </c>
      <c r="S32" s="383"/>
      <c r="T32" s="383"/>
      <c r="U32" s="383"/>
      <c r="V32" s="383"/>
      <c r="W32" s="383"/>
      <c r="X32" s="408"/>
      <c r="Y32" s="408"/>
      <c r="Z32" s="408"/>
      <c r="AA32" s="408"/>
      <c r="AB32" s="408"/>
      <c r="AC32" s="408"/>
      <c r="AD32" s="408"/>
      <c r="AE32" s="408"/>
      <c r="AF32" s="408"/>
      <c r="AG32" s="408"/>
      <c r="AH32" s="408"/>
      <c r="AI32" s="408"/>
      <c r="AJ32" s="408"/>
      <c r="AK32" s="436"/>
      <c r="AL32" s="436"/>
      <c r="AM32" s="436"/>
      <c r="AN32" s="436"/>
      <c r="AO32" s="436"/>
      <c r="AP32" s="436"/>
      <c r="AQ32" s="436"/>
      <c r="AR32" s="436"/>
      <c r="AS32" s="436"/>
      <c r="AT32" s="436"/>
      <c r="AU32" s="436"/>
      <c r="AV32" s="291"/>
      <c r="AW32" s="12"/>
    </row>
    <row r="33" spans="1:49" s="3" customFormat="1">
      <c r="A33" s="11"/>
      <c r="B33" s="12"/>
      <c r="C33" s="13"/>
      <c r="D33" s="11" t="s">
        <v>219</v>
      </c>
      <c r="E33" s="56" t="s">
        <v>1533</v>
      </c>
      <c r="F33" s="13" t="s">
        <v>77</v>
      </c>
      <c r="G33" s="11"/>
      <c r="H33" s="14"/>
      <c r="I33" s="14"/>
      <c r="J33" s="379"/>
      <c r="K33" s="386"/>
      <c r="L33" s="11" t="s">
        <v>16</v>
      </c>
      <c r="M33" s="16"/>
      <c r="N33" s="383"/>
      <c r="O33" s="383"/>
      <c r="P33" s="383"/>
      <c r="Q33" s="383">
        <v>2</v>
      </c>
      <c r="R33" s="383">
        <v>3</v>
      </c>
      <c r="S33" s="383"/>
      <c r="T33" s="383"/>
      <c r="U33" s="383"/>
      <c r="V33" s="383"/>
      <c r="W33" s="383"/>
      <c r="X33" s="408"/>
      <c r="Y33" s="408"/>
      <c r="Z33" s="408"/>
      <c r="AA33" s="408"/>
      <c r="AB33" s="408"/>
      <c r="AC33" s="408"/>
      <c r="AD33" s="408"/>
      <c r="AE33" s="408"/>
      <c r="AF33" s="408"/>
      <c r="AG33" s="408"/>
      <c r="AH33" s="408"/>
      <c r="AI33" s="408"/>
      <c r="AJ33" s="408"/>
      <c r="AK33" s="436"/>
      <c r="AL33" s="436"/>
      <c r="AM33" s="436"/>
      <c r="AN33" s="436"/>
      <c r="AO33" s="436"/>
      <c r="AP33" s="436"/>
      <c r="AQ33" s="436"/>
      <c r="AR33" s="436"/>
      <c r="AS33" s="436"/>
      <c r="AT33" s="436"/>
      <c r="AU33" s="436"/>
      <c r="AV33" s="291"/>
      <c r="AW33" s="12"/>
    </row>
    <row r="34" spans="1:49" s="3" customFormat="1">
      <c r="A34" s="11"/>
      <c r="B34" s="12"/>
      <c r="C34" s="13"/>
      <c r="D34" s="11" t="s">
        <v>196</v>
      </c>
      <c r="E34" s="56" t="s">
        <v>1524</v>
      </c>
      <c r="F34" s="13" t="s">
        <v>77</v>
      </c>
      <c r="G34" s="11"/>
      <c r="H34" s="14"/>
      <c r="I34" s="14"/>
      <c r="J34" s="297"/>
      <c r="K34" s="386">
        <f t="shared" si="3"/>
        <v>14.5</v>
      </c>
      <c r="L34" s="11" t="s">
        <v>16</v>
      </c>
      <c r="M34" s="16"/>
      <c r="N34" s="383">
        <v>8</v>
      </c>
      <c r="O34" s="383">
        <v>6.5</v>
      </c>
      <c r="P34" s="383"/>
      <c r="Q34" s="383"/>
      <c r="R34" s="383"/>
      <c r="S34" s="383"/>
      <c r="T34" s="383"/>
      <c r="U34" s="383"/>
      <c r="V34" s="383"/>
      <c r="W34" s="383"/>
      <c r="X34" s="408"/>
      <c r="Y34" s="408"/>
      <c r="Z34" s="408"/>
      <c r="AA34" s="408"/>
      <c r="AB34" s="408"/>
      <c r="AC34" s="408"/>
      <c r="AD34" s="408"/>
      <c r="AE34" s="408"/>
      <c r="AF34" s="408"/>
      <c r="AG34" s="408"/>
      <c r="AH34" s="408"/>
      <c r="AI34" s="408"/>
      <c r="AJ34" s="408"/>
      <c r="AK34" s="436"/>
      <c r="AL34" s="436"/>
      <c r="AM34" s="436"/>
      <c r="AN34" s="436"/>
      <c r="AO34" s="436"/>
      <c r="AP34" s="436"/>
      <c r="AQ34" s="436"/>
      <c r="AR34" s="436"/>
      <c r="AS34" s="436"/>
      <c r="AT34" s="436"/>
      <c r="AU34" s="436"/>
      <c r="AV34" s="291"/>
      <c r="AW34" s="12"/>
    </row>
    <row r="35" spans="1:49" s="3" customFormat="1">
      <c r="A35" s="11"/>
      <c r="B35" s="12" t="str">
        <f>IF(A35="","",IFERROR(VLOOKUP(A35,Story!C:D,2,FALSE),""))</f>
        <v/>
      </c>
      <c r="C35" s="13"/>
      <c r="D35" s="11" t="s">
        <v>196</v>
      </c>
      <c r="E35" s="56" t="s">
        <v>1504</v>
      </c>
      <c r="F35" s="13" t="s">
        <v>1508</v>
      </c>
      <c r="G35" s="11"/>
      <c r="H35" s="14">
        <f t="shared" si="5"/>
        <v>43156</v>
      </c>
      <c r="I35" s="14">
        <f t="shared" si="2"/>
        <v>43156</v>
      </c>
      <c r="J35" s="297"/>
      <c r="K35" s="386">
        <f t="shared" si="3"/>
        <v>0</v>
      </c>
      <c r="L35" s="11" t="s">
        <v>16</v>
      </c>
      <c r="M35" s="16">
        <f t="shared" si="4"/>
        <v>0.1</v>
      </c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408"/>
      <c r="Y35" s="408"/>
      <c r="Z35" s="408"/>
      <c r="AA35" s="408"/>
      <c r="AB35" s="408"/>
      <c r="AC35" s="408"/>
      <c r="AD35" s="408"/>
      <c r="AE35" s="408"/>
      <c r="AF35" s="408"/>
      <c r="AG35" s="408"/>
      <c r="AH35" s="408"/>
      <c r="AI35" s="408"/>
      <c r="AJ35" s="408"/>
      <c r="AK35" s="436"/>
      <c r="AL35" s="436"/>
      <c r="AM35" s="436"/>
      <c r="AN35" s="436"/>
      <c r="AO35" s="436"/>
      <c r="AP35" s="436"/>
      <c r="AQ35" s="436"/>
      <c r="AR35" s="436"/>
      <c r="AS35" s="436"/>
      <c r="AT35" s="436"/>
      <c r="AU35" s="436"/>
      <c r="AV35" s="291"/>
      <c r="AW35" s="12"/>
    </row>
    <row r="36" spans="1:49" s="3" customFormat="1">
      <c r="A36" s="11"/>
      <c r="B36" s="12" t="str">
        <f>IF(A36="","",IFERROR(VLOOKUP(A36,Story!C:D,2,FALSE),""))</f>
        <v/>
      </c>
      <c r="C36" s="13"/>
      <c r="D36" s="11" t="s">
        <v>196</v>
      </c>
      <c r="E36" s="56" t="s">
        <v>1505</v>
      </c>
      <c r="F36" s="13" t="s">
        <v>1508</v>
      </c>
      <c r="G36" s="11"/>
      <c r="H36" s="14">
        <f t="shared" si="5"/>
        <v>43156</v>
      </c>
      <c r="I36" s="14">
        <f t="shared" si="2"/>
        <v>43156</v>
      </c>
      <c r="J36" s="297"/>
      <c r="K36" s="386">
        <f t="shared" si="3"/>
        <v>8</v>
      </c>
      <c r="L36" s="11" t="s">
        <v>16</v>
      </c>
      <c r="M36" s="16">
        <f t="shared" si="4"/>
        <v>0.1</v>
      </c>
      <c r="N36" s="383"/>
      <c r="O36" s="383"/>
      <c r="P36" s="383">
        <v>8</v>
      </c>
      <c r="Q36" s="383"/>
      <c r="R36" s="383"/>
      <c r="S36" s="383"/>
      <c r="T36" s="383"/>
      <c r="U36" s="383"/>
      <c r="V36" s="383"/>
      <c r="W36" s="383"/>
      <c r="X36" s="408"/>
      <c r="Y36" s="408"/>
      <c r="Z36" s="408"/>
      <c r="AA36" s="408"/>
      <c r="AB36" s="408"/>
      <c r="AC36" s="408"/>
      <c r="AD36" s="408"/>
      <c r="AE36" s="408"/>
      <c r="AF36" s="408"/>
      <c r="AG36" s="408"/>
      <c r="AH36" s="408"/>
      <c r="AI36" s="408"/>
      <c r="AJ36" s="408"/>
      <c r="AK36" s="436"/>
      <c r="AL36" s="436"/>
      <c r="AM36" s="436"/>
      <c r="AN36" s="436"/>
      <c r="AO36" s="436"/>
      <c r="AP36" s="436"/>
      <c r="AQ36" s="436"/>
      <c r="AR36" s="436"/>
      <c r="AS36" s="436"/>
      <c r="AT36" s="436"/>
      <c r="AU36" s="436"/>
      <c r="AV36" s="291"/>
      <c r="AW36" s="12"/>
    </row>
    <row r="37" spans="1:49" s="3" customFormat="1">
      <c r="A37" s="11"/>
      <c r="B37" s="12" t="str">
        <f>IF(A37="","",IFERROR(VLOOKUP(A37,Story!C:D,2,FALSE),""))</f>
        <v/>
      </c>
      <c r="C37" s="13"/>
      <c r="D37" s="11" t="s">
        <v>196</v>
      </c>
      <c r="E37" s="56" t="s">
        <v>1511</v>
      </c>
      <c r="F37" s="13" t="s">
        <v>1508</v>
      </c>
      <c r="G37" s="11"/>
      <c r="H37" s="14">
        <f t="shared" si="5"/>
        <v>43156</v>
      </c>
      <c r="I37" s="14">
        <f t="shared" si="2"/>
        <v>43156</v>
      </c>
      <c r="J37" s="297"/>
      <c r="K37" s="386">
        <f t="shared" si="3"/>
        <v>0</v>
      </c>
      <c r="L37" s="11" t="s">
        <v>16</v>
      </c>
      <c r="M37" s="16">
        <f t="shared" si="4"/>
        <v>0.1</v>
      </c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408"/>
      <c r="Y37" s="408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36"/>
      <c r="AL37" s="436"/>
      <c r="AM37" s="436"/>
      <c r="AN37" s="436"/>
      <c r="AO37" s="436"/>
      <c r="AP37" s="436"/>
      <c r="AQ37" s="436"/>
      <c r="AR37" s="436"/>
      <c r="AS37" s="436"/>
      <c r="AT37" s="436"/>
      <c r="AU37" s="436"/>
      <c r="AV37" s="291"/>
      <c r="AW37" s="12"/>
    </row>
    <row r="38" spans="1:49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5"/>
        <v/>
      </c>
      <c r="I38" s="14" t="str">
        <f t="shared" si="2"/>
        <v/>
      </c>
      <c r="J38" s="297"/>
      <c r="K38" s="386">
        <f t="shared" si="3"/>
        <v>0</v>
      </c>
      <c r="L38" s="11" t="s">
        <v>18</v>
      </c>
      <c r="M38" s="16">
        <f t="shared" si="4"/>
        <v>0</v>
      </c>
      <c r="N38" s="383"/>
      <c r="O38" s="383"/>
      <c r="P38" s="383"/>
      <c r="Q38" s="383"/>
      <c r="R38" s="383"/>
      <c r="S38" s="383"/>
      <c r="T38" s="383"/>
      <c r="U38" s="383"/>
      <c r="V38" s="383"/>
      <c r="W38" s="383"/>
      <c r="X38" s="408"/>
      <c r="Y38" s="408"/>
      <c r="Z38" s="408"/>
      <c r="AA38" s="408"/>
      <c r="AB38" s="408"/>
      <c r="AC38" s="408"/>
      <c r="AD38" s="408"/>
      <c r="AE38" s="408"/>
      <c r="AF38" s="408"/>
      <c r="AG38" s="408"/>
      <c r="AH38" s="408"/>
      <c r="AI38" s="408"/>
      <c r="AJ38" s="408"/>
      <c r="AK38" s="436"/>
      <c r="AL38" s="436"/>
      <c r="AM38" s="436"/>
      <c r="AN38" s="436"/>
      <c r="AO38" s="436"/>
      <c r="AP38" s="436"/>
      <c r="AQ38" s="436"/>
      <c r="AR38" s="436"/>
      <c r="AS38" s="436"/>
      <c r="AT38" s="436"/>
      <c r="AU38" s="436"/>
      <c r="AV38" s="291"/>
      <c r="AW38" s="12"/>
    </row>
    <row r="39" spans="1:49" s="3" customFormat="1">
      <c r="A39" s="11"/>
      <c r="B39" s="12" t="str">
        <f>IF(A39="","",IFERROR(VLOOKUP(A39,Story!C:D,2,FALSE),""))</f>
        <v/>
      </c>
      <c r="C39" s="13"/>
      <c r="D39" s="11"/>
      <c r="E39" s="12"/>
      <c r="F39" s="13"/>
      <c r="G39" s="11"/>
      <c r="H39" s="14" t="str">
        <f t="shared" si="5"/>
        <v/>
      </c>
      <c r="I39" s="14" t="str">
        <f t="shared" si="2"/>
        <v/>
      </c>
      <c r="J39" s="297"/>
      <c r="K39" s="386">
        <f t="shared" si="3"/>
        <v>0</v>
      </c>
      <c r="L39" s="11" t="s">
        <v>18</v>
      </c>
      <c r="M39" s="16">
        <f t="shared" si="4"/>
        <v>0</v>
      </c>
      <c r="N39" s="383"/>
      <c r="O39" s="383"/>
      <c r="P39" s="383"/>
      <c r="Q39" s="383"/>
      <c r="R39" s="383"/>
      <c r="S39" s="383"/>
      <c r="T39" s="383"/>
      <c r="U39" s="383"/>
      <c r="V39" s="383"/>
      <c r="W39" s="383"/>
      <c r="X39" s="408"/>
      <c r="Y39" s="408"/>
      <c r="Z39" s="408"/>
      <c r="AA39" s="408"/>
      <c r="AB39" s="408"/>
      <c r="AC39" s="408"/>
      <c r="AD39" s="408"/>
      <c r="AE39" s="408"/>
      <c r="AF39" s="408"/>
      <c r="AG39" s="408"/>
      <c r="AH39" s="408"/>
      <c r="AI39" s="408"/>
      <c r="AJ39" s="408"/>
      <c r="AK39" s="436"/>
      <c r="AL39" s="436"/>
      <c r="AM39" s="436"/>
      <c r="AN39" s="436"/>
      <c r="AO39" s="436"/>
      <c r="AP39" s="436"/>
      <c r="AQ39" s="436"/>
      <c r="AR39" s="436"/>
      <c r="AS39" s="436"/>
      <c r="AT39" s="436"/>
      <c r="AU39" s="436"/>
      <c r="AV39" s="291"/>
      <c r="AW39" s="12"/>
    </row>
    <row r="40" spans="1:49" s="3" customFormat="1">
      <c r="A40" s="11"/>
      <c r="B40" s="12" t="str">
        <f>IF(A40="","",IFERROR(VLOOKUP(A40,Story!C:D,2,FALSE),""))</f>
        <v/>
      </c>
      <c r="C40" s="13"/>
      <c r="D40" s="11" t="s">
        <v>335</v>
      </c>
      <c r="E40" s="56" t="s">
        <v>1521</v>
      </c>
      <c r="F40" s="13" t="s">
        <v>1507</v>
      </c>
      <c r="G40" s="11"/>
      <c r="H40" s="14">
        <f t="shared" si="5"/>
        <v>43156</v>
      </c>
      <c r="I40" s="14">
        <f t="shared" si="2"/>
        <v>43156</v>
      </c>
      <c r="J40" s="297"/>
      <c r="K40" s="386">
        <f t="shared" si="3"/>
        <v>8</v>
      </c>
      <c r="L40" s="11" t="s">
        <v>16</v>
      </c>
      <c r="M40" s="16">
        <f t="shared" si="4"/>
        <v>0.1</v>
      </c>
      <c r="N40" s="383"/>
      <c r="O40" s="383"/>
      <c r="P40" s="383">
        <v>8</v>
      </c>
      <c r="Q40" s="383"/>
      <c r="R40" s="383"/>
      <c r="S40" s="383"/>
      <c r="T40" s="383"/>
      <c r="U40" s="383"/>
      <c r="V40" s="383"/>
      <c r="W40" s="383"/>
      <c r="X40" s="408"/>
      <c r="Y40" s="408"/>
      <c r="Z40" s="408"/>
      <c r="AA40" s="408"/>
      <c r="AB40" s="408"/>
      <c r="AC40" s="408"/>
      <c r="AD40" s="408"/>
      <c r="AE40" s="408"/>
      <c r="AF40" s="408"/>
      <c r="AG40" s="408"/>
      <c r="AH40" s="408"/>
      <c r="AI40" s="408"/>
      <c r="AJ40" s="408"/>
      <c r="AK40" s="436"/>
      <c r="AL40" s="436"/>
      <c r="AM40" s="436"/>
      <c r="AN40" s="436"/>
      <c r="AO40" s="436"/>
      <c r="AP40" s="436"/>
      <c r="AQ40" s="436"/>
      <c r="AR40" s="436"/>
      <c r="AS40" s="436"/>
      <c r="AT40" s="436"/>
      <c r="AU40" s="436"/>
      <c r="AV40" s="291"/>
      <c r="AW40" s="12"/>
    </row>
    <row r="41" spans="1:49" s="3" customFormat="1">
      <c r="A41" s="11"/>
      <c r="B41" s="12" t="str">
        <f>IF(A41="","",IFERROR(VLOOKUP(A41,Story!C:D,2,FALSE),""))</f>
        <v/>
      </c>
      <c r="C41" s="13"/>
      <c r="D41" s="11" t="s">
        <v>196</v>
      </c>
      <c r="E41" s="56" t="s">
        <v>1448</v>
      </c>
      <c r="F41" s="13" t="s">
        <v>1507</v>
      </c>
      <c r="G41" s="11"/>
      <c r="H41" s="14">
        <f t="shared" si="5"/>
        <v>43156</v>
      </c>
      <c r="I41" s="14">
        <f t="shared" si="2"/>
        <v>43156</v>
      </c>
      <c r="J41" s="297"/>
      <c r="K41" s="386">
        <f t="shared" si="3"/>
        <v>5</v>
      </c>
      <c r="L41" s="11" t="s">
        <v>16</v>
      </c>
      <c r="M41" s="16">
        <f t="shared" si="4"/>
        <v>0.1</v>
      </c>
      <c r="N41" s="383"/>
      <c r="O41" s="383"/>
      <c r="P41" s="383">
        <v>5</v>
      </c>
      <c r="Q41" s="383"/>
      <c r="R41" s="383"/>
      <c r="S41" s="383"/>
      <c r="T41" s="383"/>
      <c r="U41" s="383"/>
      <c r="V41" s="383"/>
      <c r="W41" s="383"/>
      <c r="X41" s="408"/>
      <c r="Y41" s="408"/>
      <c r="Z41" s="408"/>
      <c r="AA41" s="408"/>
      <c r="AB41" s="408"/>
      <c r="AC41" s="408"/>
      <c r="AD41" s="408"/>
      <c r="AE41" s="408"/>
      <c r="AF41" s="408"/>
      <c r="AG41" s="408"/>
      <c r="AH41" s="408"/>
      <c r="AI41" s="408"/>
      <c r="AJ41" s="408"/>
      <c r="AK41" s="436"/>
      <c r="AL41" s="436"/>
      <c r="AM41" s="436"/>
      <c r="AN41" s="436"/>
      <c r="AO41" s="436"/>
      <c r="AP41" s="436"/>
      <c r="AQ41" s="436"/>
      <c r="AR41" s="436"/>
      <c r="AS41" s="436"/>
      <c r="AT41" s="436"/>
      <c r="AU41" s="436"/>
      <c r="AV41" s="291"/>
      <c r="AW41" s="12"/>
    </row>
    <row r="42" spans="1:49" s="3" customFormat="1">
      <c r="A42" s="11"/>
      <c r="B42" s="12" t="str">
        <f>IF(A42="","",IFERROR(VLOOKUP(A42,Story!C:D,2,FALSE),""))</f>
        <v/>
      </c>
      <c r="C42" s="13"/>
      <c r="D42" s="11" t="s">
        <v>196</v>
      </c>
      <c r="E42" s="56" t="s">
        <v>1431</v>
      </c>
      <c r="F42" s="13" t="s">
        <v>1507</v>
      </c>
      <c r="G42" s="11"/>
      <c r="H42" s="14">
        <f t="shared" si="5"/>
        <v>43156</v>
      </c>
      <c r="I42" s="14">
        <f t="shared" si="2"/>
        <v>43156</v>
      </c>
      <c r="J42" s="297"/>
      <c r="K42" s="386">
        <f t="shared" si="3"/>
        <v>0</v>
      </c>
      <c r="L42" s="11" t="s">
        <v>16</v>
      </c>
      <c r="M42" s="16">
        <f t="shared" si="4"/>
        <v>0.1</v>
      </c>
      <c r="N42" s="383"/>
      <c r="O42" s="383"/>
      <c r="P42" s="383"/>
      <c r="Q42" s="383"/>
      <c r="R42" s="383"/>
      <c r="S42" s="383"/>
      <c r="T42" s="383"/>
      <c r="U42" s="383"/>
      <c r="V42" s="383"/>
      <c r="W42" s="383"/>
      <c r="X42" s="408"/>
      <c r="Y42" s="408"/>
      <c r="Z42" s="408"/>
      <c r="AA42" s="408"/>
      <c r="AB42" s="408"/>
      <c r="AC42" s="408"/>
      <c r="AD42" s="408"/>
      <c r="AE42" s="408"/>
      <c r="AF42" s="408"/>
      <c r="AG42" s="408"/>
      <c r="AH42" s="408"/>
      <c r="AI42" s="408"/>
      <c r="AJ42" s="408"/>
      <c r="AK42" s="436"/>
      <c r="AL42" s="436"/>
      <c r="AM42" s="436"/>
      <c r="AN42" s="436"/>
      <c r="AO42" s="436"/>
      <c r="AP42" s="436"/>
      <c r="AQ42" s="436"/>
      <c r="AR42" s="436"/>
      <c r="AS42" s="436"/>
      <c r="AT42" s="436"/>
      <c r="AU42" s="436"/>
      <c r="AV42" s="291"/>
      <c r="AW42" s="12"/>
    </row>
    <row r="43" spans="1:49" s="3" customFormat="1">
      <c r="A43" s="11"/>
      <c r="B43" s="12" t="str">
        <f>IF(A43="","",IFERROR(VLOOKUP(A43,Story!C:D,2,FALSE),""))</f>
        <v/>
      </c>
      <c r="C43" s="13"/>
      <c r="D43" s="11"/>
      <c r="E43" s="12"/>
      <c r="F43" s="13"/>
      <c r="G43" s="11"/>
      <c r="H43" s="14" t="str">
        <f t="shared" si="5"/>
        <v/>
      </c>
      <c r="I43" s="14" t="str">
        <f t="shared" si="2"/>
        <v/>
      </c>
      <c r="J43" s="297"/>
      <c r="K43" s="386">
        <f t="shared" si="3"/>
        <v>0</v>
      </c>
      <c r="L43" s="11" t="s">
        <v>18</v>
      </c>
      <c r="M43" s="16">
        <f t="shared" si="4"/>
        <v>0</v>
      </c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408"/>
      <c r="Y43" s="408"/>
      <c r="Z43" s="408"/>
      <c r="AA43" s="408"/>
      <c r="AB43" s="408"/>
      <c r="AC43" s="408"/>
      <c r="AD43" s="408"/>
      <c r="AE43" s="408"/>
      <c r="AF43" s="408"/>
      <c r="AG43" s="408"/>
      <c r="AH43" s="408"/>
      <c r="AI43" s="408"/>
      <c r="AJ43" s="408"/>
      <c r="AK43" s="436"/>
      <c r="AL43" s="436"/>
      <c r="AM43" s="436"/>
      <c r="AN43" s="436"/>
      <c r="AO43" s="436"/>
      <c r="AP43" s="436"/>
      <c r="AQ43" s="436"/>
      <c r="AR43" s="436"/>
      <c r="AS43" s="436"/>
      <c r="AT43" s="436"/>
      <c r="AU43" s="436"/>
      <c r="AV43" s="291"/>
      <c r="AW43" s="12"/>
    </row>
    <row r="44" spans="1:49" s="3" customFormat="1">
      <c r="A44" s="11"/>
      <c r="B44" s="12" t="str">
        <f>IF(A44="","",IFERROR(VLOOKUP(A44,Story!C:D,2,FALSE),""))</f>
        <v/>
      </c>
      <c r="C44" s="13"/>
      <c r="D44" s="11"/>
      <c r="E44" s="12"/>
      <c r="F44" s="13"/>
      <c r="G44" s="11"/>
      <c r="H44" s="14" t="str">
        <f t="shared" si="5"/>
        <v/>
      </c>
      <c r="I44" s="14" t="str">
        <f t="shared" si="2"/>
        <v/>
      </c>
      <c r="J44" s="297"/>
      <c r="K44" s="386">
        <f t="shared" si="3"/>
        <v>0</v>
      </c>
      <c r="L44" s="11" t="s">
        <v>18</v>
      </c>
      <c r="M44" s="16">
        <f t="shared" si="4"/>
        <v>0</v>
      </c>
      <c r="N44" s="383"/>
      <c r="O44" s="383"/>
      <c r="P44" s="383"/>
      <c r="Q44" s="383"/>
      <c r="R44" s="383"/>
      <c r="S44" s="383"/>
      <c r="T44" s="383"/>
      <c r="U44" s="383"/>
      <c r="V44" s="383"/>
      <c r="W44" s="383"/>
      <c r="X44" s="408"/>
      <c r="Y44" s="408"/>
      <c r="Z44" s="408"/>
      <c r="AA44" s="408"/>
      <c r="AB44" s="408"/>
      <c r="AC44" s="408"/>
      <c r="AD44" s="408"/>
      <c r="AE44" s="408"/>
      <c r="AF44" s="408"/>
      <c r="AG44" s="408"/>
      <c r="AH44" s="408"/>
      <c r="AI44" s="408"/>
      <c r="AJ44" s="408"/>
      <c r="AK44" s="436"/>
      <c r="AL44" s="436"/>
      <c r="AM44" s="436"/>
      <c r="AN44" s="436"/>
      <c r="AO44" s="436"/>
      <c r="AP44" s="436"/>
      <c r="AQ44" s="436"/>
      <c r="AR44" s="436"/>
      <c r="AS44" s="436"/>
      <c r="AT44" s="436"/>
      <c r="AU44" s="436"/>
      <c r="AV44" s="291"/>
      <c r="AW44" s="12"/>
    </row>
    <row r="45" spans="1:49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5"/>
        <v/>
      </c>
      <c r="I45" s="14" t="str">
        <f t="shared" si="2"/>
        <v/>
      </c>
      <c r="J45" s="297"/>
      <c r="K45" s="386">
        <f t="shared" si="3"/>
        <v>0</v>
      </c>
      <c r="L45" s="11" t="s">
        <v>18</v>
      </c>
      <c r="M45" s="16">
        <f t="shared" si="4"/>
        <v>0</v>
      </c>
      <c r="N45" s="383"/>
      <c r="O45" s="383"/>
      <c r="P45" s="383"/>
      <c r="Q45" s="383"/>
      <c r="R45" s="383"/>
      <c r="S45" s="383"/>
      <c r="T45" s="383"/>
      <c r="U45" s="383"/>
      <c r="V45" s="383"/>
      <c r="W45" s="383"/>
      <c r="X45" s="408"/>
      <c r="Y45" s="408"/>
      <c r="Z45" s="408"/>
      <c r="AA45" s="408"/>
      <c r="AB45" s="408"/>
      <c r="AC45" s="408"/>
      <c r="AD45" s="408"/>
      <c r="AE45" s="408"/>
      <c r="AF45" s="408"/>
      <c r="AG45" s="408"/>
      <c r="AH45" s="408"/>
      <c r="AI45" s="408"/>
      <c r="AJ45" s="408"/>
      <c r="AK45" s="436"/>
      <c r="AL45" s="436"/>
      <c r="AM45" s="436"/>
      <c r="AN45" s="436"/>
      <c r="AO45" s="436"/>
      <c r="AP45" s="436"/>
      <c r="AQ45" s="436"/>
      <c r="AR45" s="436"/>
      <c r="AS45" s="436"/>
      <c r="AT45" s="436"/>
      <c r="AU45" s="436"/>
      <c r="AV45" s="291"/>
      <c r="AW45" s="12"/>
    </row>
    <row r="46" spans="1:49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5"/>
        <v/>
      </c>
      <c r="I46" s="14" t="str">
        <f t="shared" si="2"/>
        <v/>
      </c>
      <c r="J46" s="297"/>
      <c r="K46" s="386">
        <f t="shared" si="3"/>
        <v>0</v>
      </c>
      <c r="L46" s="11" t="s">
        <v>18</v>
      </c>
      <c r="M46" s="16">
        <f t="shared" si="4"/>
        <v>0</v>
      </c>
      <c r="N46" s="383"/>
      <c r="O46" s="383"/>
      <c r="P46" s="383"/>
      <c r="Q46" s="383"/>
      <c r="R46" s="383"/>
      <c r="S46" s="383"/>
      <c r="T46" s="383"/>
      <c r="U46" s="383"/>
      <c r="V46" s="383"/>
      <c r="W46" s="383"/>
      <c r="X46" s="408"/>
      <c r="Y46" s="408"/>
      <c r="Z46" s="408"/>
      <c r="AA46" s="408"/>
      <c r="AB46" s="408"/>
      <c r="AC46" s="408"/>
      <c r="AD46" s="408"/>
      <c r="AE46" s="408"/>
      <c r="AF46" s="408"/>
      <c r="AG46" s="408"/>
      <c r="AH46" s="408"/>
      <c r="AI46" s="408"/>
      <c r="AJ46" s="408"/>
      <c r="AK46" s="436"/>
      <c r="AL46" s="436"/>
      <c r="AM46" s="436"/>
      <c r="AN46" s="436"/>
      <c r="AO46" s="436"/>
      <c r="AP46" s="436"/>
      <c r="AQ46" s="436"/>
      <c r="AR46" s="436"/>
      <c r="AS46" s="436"/>
      <c r="AT46" s="436"/>
      <c r="AU46" s="436"/>
      <c r="AV46" s="291"/>
      <c r="AW46" s="12"/>
    </row>
    <row r="47" spans="1:49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5"/>
        <v/>
      </c>
      <c r="I47" s="14" t="str">
        <f t="shared" si="2"/>
        <v/>
      </c>
      <c r="J47" s="297"/>
      <c r="K47" s="386">
        <f t="shared" si="3"/>
        <v>0</v>
      </c>
      <c r="L47" s="11" t="s">
        <v>18</v>
      </c>
      <c r="M47" s="16">
        <f t="shared" si="4"/>
        <v>0</v>
      </c>
      <c r="N47" s="383"/>
      <c r="O47" s="383"/>
      <c r="P47" s="383"/>
      <c r="Q47" s="383"/>
      <c r="R47" s="383"/>
      <c r="S47" s="383"/>
      <c r="T47" s="383"/>
      <c r="U47" s="383"/>
      <c r="V47" s="383"/>
      <c r="W47" s="383"/>
      <c r="X47" s="408"/>
      <c r="Y47" s="408"/>
      <c r="Z47" s="408"/>
      <c r="AA47" s="408"/>
      <c r="AB47" s="408"/>
      <c r="AC47" s="408"/>
      <c r="AD47" s="408"/>
      <c r="AE47" s="408"/>
      <c r="AF47" s="408"/>
      <c r="AG47" s="408"/>
      <c r="AH47" s="408"/>
      <c r="AI47" s="408"/>
      <c r="AJ47" s="408"/>
      <c r="AK47" s="436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291"/>
      <c r="AW47" s="12"/>
    </row>
    <row r="48" spans="1:49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5"/>
        <v/>
      </c>
      <c r="I48" s="14" t="str">
        <f t="shared" si="2"/>
        <v/>
      </c>
      <c r="J48" s="297"/>
      <c r="K48" s="386">
        <f t="shared" si="3"/>
        <v>0</v>
      </c>
      <c r="L48" s="11" t="s">
        <v>18</v>
      </c>
      <c r="M48" s="16">
        <f t="shared" si="4"/>
        <v>0</v>
      </c>
      <c r="N48" s="383"/>
      <c r="O48" s="383"/>
      <c r="P48" s="383"/>
      <c r="Q48" s="383"/>
      <c r="R48" s="383"/>
      <c r="S48" s="383"/>
      <c r="T48" s="383"/>
      <c r="U48" s="383"/>
      <c r="V48" s="383"/>
      <c r="W48" s="383"/>
      <c r="X48" s="408"/>
      <c r="Y48" s="408"/>
      <c r="Z48" s="408"/>
      <c r="AA48" s="408"/>
      <c r="AB48" s="408"/>
      <c r="AC48" s="408"/>
      <c r="AD48" s="408"/>
      <c r="AE48" s="408"/>
      <c r="AF48" s="408"/>
      <c r="AG48" s="408"/>
      <c r="AH48" s="408"/>
      <c r="AI48" s="408"/>
      <c r="AJ48" s="408"/>
      <c r="AK48" s="436"/>
      <c r="AL48" s="436"/>
      <c r="AM48" s="436"/>
      <c r="AN48" s="436"/>
      <c r="AO48" s="436"/>
      <c r="AP48" s="436"/>
      <c r="AQ48" s="436"/>
      <c r="AR48" s="436"/>
      <c r="AS48" s="436"/>
      <c r="AT48" s="436"/>
      <c r="AU48" s="436"/>
      <c r="AV48" s="291"/>
      <c r="AW48" s="12"/>
    </row>
    <row r="49" spans="1:49" s="3" customFormat="1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5"/>
        <v/>
      </c>
      <c r="I49" s="14" t="str">
        <f t="shared" si="2"/>
        <v/>
      </c>
      <c r="J49" s="297"/>
      <c r="K49" s="386">
        <f t="shared" si="3"/>
        <v>0</v>
      </c>
      <c r="L49" s="11" t="s">
        <v>18</v>
      </c>
      <c r="M49" s="16">
        <f t="shared" si="4"/>
        <v>0</v>
      </c>
      <c r="N49" s="383"/>
      <c r="O49" s="383"/>
      <c r="P49" s="383"/>
      <c r="Q49" s="383"/>
      <c r="R49" s="383"/>
      <c r="S49" s="383"/>
      <c r="T49" s="383"/>
      <c r="U49" s="383"/>
      <c r="V49" s="383"/>
      <c r="W49" s="383"/>
      <c r="X49" s="408"/>
      <c r="Y49" s="408"/>
      <c r="Z49" s="408"/>
      <c r="AA49" s="408"/>
      <c r="AB49" s="408"/>
      <c r="AC49" s="408"/>
      <c r="AD49" s="408"/>
      <c r="AE49" s="408"/>
      <c r="AF49" s="408"/>
      <c r="AG49" s="408"/>
      <c r="AH49" s="408"/>
      <c r="AI49" s="408"/>
      <c r="AJ49" s="408"/>
      <c r="AK49" s="436"/>
      <c r="AL49" s="436"/>
      <c r="AM49" s="436"/>
      <c r="AN49" s="436"/>
      <c r="AO49" s="436"/>
      <c r="AP49" s="436"/>
      <c r="AQ49" s="436"/>
      <c r="AR49" s="436"/>
      <c r="AS49" s="436"/>
      <c r="AT49" s="436"/>
      <c r="AU49" s="436"/>
      <c r="AV49" s="291"/>
      <c r="AW49" s="12"/>
    </row>
    <row r="50" spans="1:49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5"/>
        <v/>
      </c>
      <c r="I50" s="14" t="str">
        <f t="shared" si="2"/>
        <v/>
      </c>
      <c r="J50" s="297"/>
      <c r="K50" s="386">
        <f t="shared" si="3"/>
        <v>0</v>
      </c>
      <c r="L50" s="11" t="s">
        <v>18</v>
      </c>
      <c r="M50" s="16">
        <f t="shared" si="4"/>
        <v>0</v>
      </c>
      <c r="N50" s="383"/>
      <c r="O50" s="383"/>
      <c r="P50" s="383"/>
      <c r="Q50" s="383"/>
      <c r="R50" s="383"/>
      <c r="S50" s="383"/>
      <c r="T50" s="383"/>
      <c r="U50" s="383"/>
      <c r="V50" s="383"/>
      <c r="W50" s="383"/>
      <c r="X50" s="408"/>
      <c r="Y50" s="408"/>
      <c r="Z50" s="408"/>
      <c r="AA50" s="408"/>
      <c r="AB50" s="408"/>
      <c r="AC50" s="408"/>
      <c r="AD50" s="408"/>
      <c r="AE50" s="408"/>
      <c r="AF50" s="408"/>
      <c r="AG50" s="408"/>
      <c r="AH50" s="408"/>
      <c r="AI50" s="408"/>
      <c r="AJ50" s="408"/>
      <c r="AK50" s="436"/>
      <c r="AL50" s="436"/>
      <c r="AM50" s="436"/>
      <c r="AN50" s="436"/>
      <c r="AO50" s="436"/>
      <c r="AP50" s="436"/>
      <c r="AQ50" s="436"/>
      <c r="AR50" s="436"/>
      <c r="AS50" s="436"/>
      <c r="AT50" s="436"/>
      <c r="AU50" s="436"/>
      <c r="AV50" s="291"/>
      <c r="AW50" s="12"/>
    </row>
    <row r="51" spans="1:49">
      <c r="A51" s="24" t="s">
        <v>1526</v>
      </c>
      <c r="B51" s="12" t="str">
        <f>IF(A51="","",IFERROR(VLOOKUP(A51,Story!C:D,2,FALSE),""))</f>
        <v>主界面状态清理</v>
      </c>
      <c r="C51" s="13"/>
      <c r="D51" s="11"/>
      <c r="E51" s="12"/>
      <c r="F51" s="13"/>
      <c r="G51" s="11"/>
      <c r="H51" s="14" t="str">
        <f t="shared" si="5"/>
        <v/>
      </c>
      <c r="I51" s="14" t="str">
        <f t="shared" si="2"/>
        <v/>
      </c>
      <c r="J51" s="297"/>
      <c r="K51" s="386">
        <f t="shared" si="3"/>
        <v>0</v>
      </c>
      <c r="L51" s="11" t="s">
        <v>18</v>
      </c>
      <c r="M51" s="16">
        <f t="shared" si="4"/>
        <v>0</v>
      </c>
      <c r="N51" s="383"/>
      <c r="O51" s="383"/>
      <c r="P51" s="383"/>
      <c r="Q51" s="383"/>
      <c r="R51" s="383"/>
      <c r="S51" s="383"/>
      <c r="T51" s="383"/>
      <c r="U51" s="383"/>
      <c r="V51" s="383"/>
      <c r="W51" s="383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436"/>
      <c r="AL51" s="436"/>
      <c r="AM51" s="436"/>
      <c r="AN51" s="436"/>
      <c r="AO51" s="436"/>
      <c r="AP51" s="436"/>
      <c r="AQ51" s="436"/>
      <c r="AR51" s="436"/>
      <c r="AS51" s="436"/>
      <c r="AT51" s="436"/>
      <c r="AU51" s="436"/>
      <c r="AV51" s="291"/>
      <c r="AW51" s="12"/>
    </row>
    <row r="52" spans="1:49">
      <c r="A52" s="11"/>
      <c r="B52" s="12" t="str">
        <f>IF(A52="","",IFERROR(VLOOKUP(A52,Story!C:D,2,FALSE),""))</f>
        <v/>
      </c>
      <c r="C52" s="13"/>
      <c r="D52" s="11" t="s">
        <v>231</v>
      </c>
      <c r="E52" s="56" t="s">
        <v>1529</v>
      </c>
      <c r="F52" s="13" t="s">
        <v>233</v>
      </c>
      <c r="G52" s="11"/>
      <c r="H52" s="14">
        <f t="shared" si="5"/>
        <v>43156</v>
      </c>
      <c r="I52" s="14">
        <f t="shared" si="2"/>
        <v>43156</v>
      </c>
      <c r="J52" s="297"/>
      <c r="K52" s="386">
        <f t="shared" si="3"/>
        <v>4</v>
      </c>
      <c r="L52" s="11" t="s">
        <v>9</v>
      </c>
      <c r="M52" s="16">
        <f t="shared" si="4"/>
        <v>1</v>
      </c>
      <c r="N52" s="383">
        <v>1</v>
      </c>
      <c r="O52" s="383">
        <v>3</v>
      </c>
      <c r="P52" s="383"/>
      <c r="Q52" s="383"/>
      <c r="R52" s="383"/>
      <c r="S52" s="383"/>
      <c r="T52" s="383"/>
      <c r="U52" s="383"/>
      <c r="V52" s="383"/>
      <c r="W52" s="383"/>
      <c r="X52" s="408"/>
      <c r="Y52" s="408"/>
      <c r="Z52" s="408"/>
      <c r="AA52" s="408"/>
      <c r="AB52" s="408"/>
      <c r="AC52" s="408"/>
      <c r="AD52" s="408"/>
      <c r="AE52" s="408"/>
      <c r="AF52" s="408"/>
      <c r="AG52" s="408"/>
      <c r="AH52" s="408"/>
      <c r="AI52" s="408"/>
      <c r="AJ52" s="408"/>
      <c r="AK52" s="436"/>
      <c r="AL52" s="436"/>
      <c r="AM52" s="436"/>
      <c r="AN52" s="436"/>
      <c r="AO52" s="436"/>
      <c r="AP52" s="436"/>
      <c r="AQ52" s="436"/>
      <c r="AR52" s="436"/>
      <c r="AS52" s="436"/>
      <c r="AT52" s="436"/>
      <c r="AU52" s="436"/>
      <c r="AV52" s="291"/>
      <c r="AW52" s="12"/>
    </row>
    <row r="53" spans="1:49">
      <c r="A53" s="11"/>
      <c r="B53" s="12" t="str">
        <f>IF(A53="","",IFERROR(VLOOKUP(A53,Story!C:D,2,FALSE),""))</f>
        <v/>
      </c>
      <c r="C53" s="13"/>
      <c r="D53" s="11" t="s">
        <v>231</v>
      </c>
      <c r="E53" s="56" t="s">
        <v>1530</v>
      </c>
      <c r="F53" s="13" t="s">
        <v>233</v>
      </c>
      <c r="G53" s="11"/>
      <c r="H53" s="14">
        <f t="shared" si="5"/>
        <v>43156</v>
      </c>
      <c r="I53" s="14">
        <f t="shared" si="2"/>
        <v>43156</v>
      </c>
      <c r="J53" s="297"/>
      <c r="K53" s="386">
        <f t="shared" si="3"/>
        <v>5</v>
      </c>
      <c r="L53" s="11" t="s">
        <v>9</v>
      </c>
      <c r="M53" s="16">
        <f t="shared" si="4"/>
        <v>1</v>
      </c>
      <c r="N53" s="383">
        <v>5</v>
      </c>
      <c r="O53" s="383"/>
      <c r="P53" s="383"/>
      <c r="Q53" s="383"/>
      <c r="R53" s="383"/>
      <c r="S53" s="383"/>
      <c r="T53" s="383"/>
      <c r="U53" s="383"/>
      <c r="V53" s="383"/>
      <c r="W53" s="383"/>
      <c r="X53" s="408"/>
      <c r="Y53" s="408"/>
      <c r="Z53" s="408"/>
      <c r="AA53" s="408"/>
      <c r="AB53" s="408"/>
      <c r="AC53" s="408"/>
      <c r="AD53" s="408"/>
      <c r="AE53" s="408"/>
      <c r="AF53" s="408"/>
      <c r="AG53" s="408"/>
      <c r="AH53" s="408"/>
      <c r="AI53" s="408"/>
      <c r="AJ53" s="408"/>
      <c r="AK53" s="436"/>
      <c r="AL53" s="436"/>
      <c r="AM53" s="436"/>
      <c r="AN53" s="436"/>
      <c r="AO53" s="436"/>
      <c r="AP53" s="436"/>
      <c r="AQ53" s="436"/>
      <c r="AR53" s="436"/>
      <c r="AS53" s="436"/>
      <c r="AT53" s="436"/>
      <c r="AU53" s="436"/>
      <c r="AV53" s="291"/>
      <c r="AW53" s="12"/>
    </row>
    <row r="54" spans="1:49">
      <c r="A54" s="11"/>
      <c r="B54" s="12" t="str">
        <f>IF(A54="","",IFERROR(VLOOKUP(A54,Story!C:D,2,FALSE),""))</f>
        <v/>
      </c>
      <c r="C54" s="13"/>
      <c r="D54" s="11" t="s">
        <v>254</v>
      </c>
      <c r="E54" s="56" t="s">
        <v>1528</v>
      </c>
      <c r="F54" s="13" t="s">
        <v>233</v>
      </c>
      <c r="G54" s="11"/>
      <c r="H54" s="14">
        <f t="shared" si="5"/>
        <v>43156</v>
      </c>
      <c r="I54" s="14">
        <f t="shared" si="2"/>
        <v>43156</v>
      </c>
      <c r="J54" s="297"/>
      <c r="K54" s="386">
        <f t="shared" si="3"/>
        <v>2</v>
      </c>
      <c r="L54" s="11" t="s">
        <v>9</v>
      </c>
      <c r="M54" s="16">
        <f t="shared" si="4"/>
        <v>1</v>
      </c>
      <c r="N54" s="383">
        <v>2</v>
      </c>
      <c r="O54" s="383"/>
      <c r="P54" s="383"/>
      <c r="Q54" s="383"/>
      <c r="R54" s="383"/>
      <c r="S54" s="383"/>
      <c r="T54" s="383"/>
      <c r="U54" s="383"/>
      <c r="V54" s="383"/>
      <c r="W54" s="383"/>
      <c r="X54" s="408"/>
      <c r="Y54" s="408"/>
      <c r="Z54" s="408"/>
      <c r="AA54" s="408"/>
      <c r="AB54" s="408"/>
      <c r="AC54" s="408"/>
      <c r="AD54" s="408"/>
      <c r="AE54" s="408"/>
      <c r="AF54" s="408"/>
      <c r="AG54" s="408"/>
      <c r="AH54" s="408"/>
      <c r="AI54" s="408"/>
      <c r="AJ54" s="408"/>
      <c r="AK54" s="436"/>
      <c r="AL54" s="436"/>
      <c r="AM54" s="436"/>
      <c r="AN54" s="436"/>
      <c r="AO54" s="436"/>
      <c r="AP54" s="436"/>
      <c r="AQ54" s="436"/>
      <c r="AR54" s="436"/>
      <c r="AS54" s="436"/>
      <c r="AT54" s="436"/>
      <c r="AU54" s="436"/>
      <c r="AV54" s="291"/>
      <c r="AW54" s="12"/>
    </row>
    <row r="55" spans="1:49">
      <c r="A55" s="11"/>
      <c r="B55" s="12" t="str">
        <f>IF(A55="","",IFERROR(VLOOKUP(A55,Story!C:D,2,FALSE),""))</f>
        <v/>
      </c>
      <c r="C55" s="13"/>
      <c r="D55" s="11" t="s">
        <v>231</v>
      </c>
      <c r="E55" s="56" t="s">
        <v>1536</v>
      </c>
      <c r="F55" s="13" t="s">
        <v>233</v>
      </c>
      <c r="G55" s="11"/>
      <c r="H55" s="14">
        <f t="shared" si="5"/>
        <v>43156</v>
      </c>
      <c r="I55" s="14">
        <f t="shared" si="2"/>
        <v>43156</v>
      </c>
      <c r="J55" s="297"/>
      <c r="K55" s="386">
        <f t="shared" si="3"/>
        <v>14</v>
      </c>
      <c r="L55" s="24" t="s">
        <v>16</v>
      </c>
      <c r="M55" s="16">
        <f t="shared" si="4"/>
        <v>0.1</v>
      </c>
      <c r="N55" s="383"/>
      <c r="O55" s="383"/>
      <c r="P55" s="383"/>
      <c r="Q55" s="383"/>
      <c r="R55" s="383">
        <v>6</v>
      </c>
      <c r="S55" s="383">
        <v>8</v>
      </c>
      <c r="T55" s="383"/>
      <c r="U55" s="383"/>
      <c r="V55" s="383"/>
      <c r="W55" s="383"/>
      <c r="X55" s="408"/>
      <c r="Y55" s="408"/>
      <c r="Z55" s="408"/>
      <c r="AA55" s="408"/>
      <c r="AB55" s="408"/>
      <c r="AC55" s="408"/>
      <c r="AD55" s="408"/>
      <c r="AE55" s="408"/>
      <c r="AF55" s="408"/>
      <c r="AG55" s="408"/>
      <c r="AH55" s="408"/>
      <c r="AI55" s="408"/>
      <c r="AJ55" s="408"/>
      <c r="AK55" s="436"/>
      <c r="AL55" s="436"/>
      <c r="AM55" s="436"/>
      <c r="AN55" s="436"/>
      <c r="AO55" s="436"/>
      <c r="AP55" s="436"/>
      <c r="AQ55" s="436"/>
      <c r="AR55" s="436"/>
      <c r="AS55" s="436"/>
      <c r="AT55" s="436"/>
      <c r="AU55" s="436"/>
      <c r="AV55" s="291"/>
      <c r="AW55" s="12"/>
    </row>
    <row r="56" spans="1:49">
      <c r="A56" s="11"/>
      <c r="B56" s="12" t="str">
        <f>IF(A56="","",IFERROR(VLOOKUP(A56,Story!C:D,2,FALSE),""))</f>
        <v/>
      </c>
      <c r="C56" s="13"/>
      <c r="D56" s="11" t="s">
        <v>235</v>
      </c>
      <c r="E56" s="56" t="s">
        <v>1537</v>
      </c>
      <c r="F56" s="13" t="s">
        <v>233</v>
      </c>
      <c r="G56" s="11"/>
      <c r="H56" s="14">
        <f t="shared" si="5"/>
        <v>43156</v>
      </c>
      <c r="I56" s="14">
        <f t="shared" si="2"/>
        <v>43156</v>
      </c>
      <c r="J56" s="297"/>
      <c r="K56" s="386">
        <f t="shared" si="3"/>
        <v>2</v>
      </c>
      <c r="L56" s="11" t="s">
        <v>9</v>
      </c>
      <c r="M56" s="16">
        <f t="shared" si="4"/>
        <v>1</v>
      </c>
      <c r="N56" s="383"/>
      <c r="O56" s="383"/>
      <c r="P56" s="383"/>
      <c r="Q56" s="383"/>
      <c r="R56" s="383">
        <v>2</v>
      </c>
      <c r="S56" s="383"/>
      <c r="T56" s="383"/>
      <c r="U56" s="383"/>
      <c r="V56" s="383"/>
      <c r="W56" s="383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436"/>
      <c r="AL56" s="436"/>
      <c r="AM56" s="436"/>
      <c r="AN56" s="436"/>
      <c r="AO56" s="436"/>
      <c r="AP56" s="436"/>
      <c r="AQ56" s="436"/>
      <c r="AR56" s="436"/>
      <c r="AS56" s="436"/>
      <c r="AT56" s="436"/>
      <c r="AU56" s="436"/>
      <c r="AV56" s="291"/>
      <c r="AW56" s="12"/>
    </row>
    <row r="57" spans="1:49">
      <c r="A57" s="263" t="s">
        <v>112</v>
      </c>
      <c r="B57" s="264" t="s">
        <v>113</v>
      </c>
      <c r="C57" s="13"/>
      <c r="D57" s="263"/>
      <c r="E57" s="264"/>
      <c r="F57" s="13"/>
      <c r="G57" s="11"/>
      <c r="H57" s="14" t="str">
        <f t="shared" si="5"/>
        <v/>
      </c>
      <c r="I57" s="14" t="str">
        <f t="shared" si="2"/>
        <v/>
      </c>
      <c r="J57" s="297"/>
      <c r="K57" s="386">
        <f t="shared" si="3"/>
        <v>0</v>
      </c>
      <c r="L57" s="11" t="s">
        <v>18</v>
      </c>
      <c r="M57" s="16">
        <f t="shared" si="4"/>
        <v>0</v>
      </c>
      <c r="N57" s="383"/>
      <c r="O57" s="383"/>
      <c r="P57" s="383"/>
      <c r="Q57" s="383"/>
      <c r="R57" s="383"/>
      <c r="S57" s="383"/>
      <c r="T57" s="383"/>
      <c r="U57" s="383"/>
      <c r="V57" s="383"/>
      <c r="W57" s="383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436"/>
      <c r="AL57" s="436"/>
      <c r="AM57" s="436"/>
      <c r="AN57" s="436"/>
      <c r="AO57" s="436"/>
      <c r="AP57" s="436"/>
      <c r="AQ57" s="436"/>
      <c r="AR57" s="436"/>
      <c r="AS57" s="436"/>
      <c r="AT57" s="436"/>
      <c r="AU57" s="436"/>
      <c r="AV57" s="291"/>
      <c r="AW57" s="12"/>
    </row>
    <row r="58" spans="1:49">
      <c r="A58" s="263"/>
      <c r="B58" s="264" t="s">
        <v>262</v>
      </c>
      <c r="C58" s="265"/>
      <c r="D58" s="263" t="s">
        <v>301</v>
      </c>
      <c r="E58" s="56" t="s">
        <v>1488</v>
      </c>
      <c r="F58" s="13" t="s">
        <v>82</v>
      </c>
      <c r="G58" s="11"/>
      <c r="H58" s="14">
        <f t="shared" si="5"/>
        <v>43156</v>
      </c>
      <c r="I58" s="14">
        <f t="shared" si="2"/>
        <v>43156</v>
      </c>
      <c r="J58" s="297"/>
      <c r="K58" s="386">
        <f t="shared" si="3"/>
        <v>1.5</v>
      </c>
      <c r="L58" s="11" t="s">
        <v>18</v>
      </c>
      <c r="M58" s="16">
        <f t="shared" si="4"/>
        <v>0</v>
      </c>
      <c r="N58" s="383"/>
      <c r="O58" s="383">
        <v>1.5</v>
      </c>
      <c r="P58" s="383"/>
      <c r="Q58" s="383"/>
      <c r="R58" s="383"/>
      <c r="S58" s="383"/>
      <c r="T58" s="383"/>
      <c r="U58" s="383"/>
      <c r="V58" s="383"/>
      <c r="W58" s="383"/>
      <c r="X58" s="408"/>
      <c r="Y58" s="408"/>
      <c r="Z58" s="408"/>
      <c r="AA58" s="408"/>
      <c r="AB58" s="408"/>
      <c r="AC58" s="408"/>
      <c r="AD58" s="408"/>
      <c r="AE58" s="408"/>
      <c r="AF58" s="408"/>
      <c r="AG58" s="408"/>
      <c r="AH58" s="408"/>
      <c r="AI58" s="408"/>
      <c r="AJ58" s="408"/>
      <c r="AK58" s="436"/>
      <c r="AL58" s="436"/>
      <c r="AM58" s="436"/>
      <c r="AN58" s="436"/>
      <c r="AO58" s="436"/>
      <c r="AP58" s="436"/>
      <c r="AQ58" s="436"/>
      <c r="AR58" s="436"/>
      <c r="AS58" s="436"/>
      <c r="AT58" s="436"/>
      <c r="AU58" s="436"/>
      <c r="AV58" s="291"/>
      <c r="AW58" s="12"/>
    </row>
    <row r="59" spans="1:49">
      <c r="A59" s="263" t="s">
        <v>114</v>
      </c>
      <c r="B59" s="264" t="s">
        <v>115</v>
      </c>
      <c r="C59" s="265"/>
      <c r="D59" s="263"/>
      <c r="E59" s="264"/>
      <c r="F59" s="13"/>
      <c r="G59" s="11"/>
      <c r="H59" s="14" t="str">
        <f t="shared" si="5"/>
        <v/>
      </c>
      <c r="I59" s="14" t="str">
        <f t="shared" si="2"/>
        <v/>
      </c>
      <c r="J59" s="297"/>
      <c r="K59" s="386">
        <f t="shared" si="3"/>
        <v>0</v>
      </c>
      <c r="L59" s="11" t="s">
        <v>18</v>
      </c>
      <c r="M59" s="16">
        <f t="shared" si="4"/>
        <v>0</v>
      </c>
      <c r="N59" s="383"/>
      <c r="O59" s="383"/>
      <c r="P59" s="383"/>
      <c r="Q59" s="383"/>
      <c r="R59" s="383"/>
      <c r="S59" s="383"/>
      <c r="T59" s="383"/>
      <c r="U59" s="383"/>
      <c r="V59" s="383"/>
      <c r="W59" s="383"/>
      <c r="X59" s="408"/>
      <c r="Y59" s="408"/>
      <c r="Z59" s="408"/>
      <c r="AA59" s="408"/>
      <c r="AB59" s="408"/>
      <c r="AC59" s="408"/>
      <c r="AD59" s="408"/>
      <c r="AE59" s="408"/>
      <c r="AF59" s="408"/>
      <c r="AG59" s="408"/>
      <c r="AH59" s="408"/>
      <c r="AI59" s="408"/>
      <c r="AJ59" s="408"/>
      <c r="AK59" s="436"/>
      <c r="AL59" s="436"/>
      <c r="AM59" s="436"/>
      <c r="AN59" s="436"/>
      <c r="AO59" s="436"/>
      <c r="AP59" s="436"/>
      <c r="AQ59" s="436"/>
      <c r="AR59" s="436"/>
      <c r="AS59" s="436"/>
      <c r="AT59" s="436"/>
      <c r="AU59" s="436"/>
      <c r="AV59" s="291"/>
      <c r="AW59" s="12"/>
    </row>
    <row r="60" spans="1:49">
      <c r="A60" s="263"/>
      <c r="B60" s="264" t="s">
        <v>262</v>
      </c>
      <c r="C60" s="265"/>
      <c r="D60" s="263" t="s">
        <v>301</v>
      </c>
      <c r="E60" s="56" t="s">
        <v>1489</v>
      </c>
      <c r="F60" s="13" t="s">
        <v>82</v>
      </c>
      <c r="G60" s="11"/>
      <c r="H60" s="14">
        <f t="shared" si="5"/>
        <v>43156</v>
      </c>
      <c r="I60" s="14">
        <f t="shared" si="2"/>
        <v>43156</v>
      </c>
      <c r="J60" s="297"/>
      <c r="K60" s="386">
        <f t="shared" si="3"/>
        <v>0</v>
      </c>
      <c r="L60" s="11" t="s">
        <v>18</v>
      </c>
      <c r="M60" s="16">
        <f t="shared" si="4"/>
        <v>0</v>
      </c>
      <c r="N60" s="383"/>
      <c r="O60" s="383"/>
      <c r="P60" s="383"/>
      <c r="Q60" s="383"/>
      <c r="R60" s="383"/>
      <c r="S60" s="383"/>
      <c r="T60" s="383"/>
      <c r="U60" s="383"/>
      <c r="V60" s="383"/>
      <c r="W60" s="383"/>
      <c r="X60" s="408"/>
      <c r="Y60" s="408"/>
      <c r="Z60" s="408"/>
      <c r="AA60" s="408"/>
      <c r="AB60" s="408"/>
      <c r="AC60" s="408"/>
      <c r="AD60" s="408"/>
      <c r="AE60" s="408"/>
      <c r="AF60" s="408"/>
      <c r="AG60" s="408"/>
      <c r="AH60" s="408"/>
      <c r="AI60" s="408"/>
      <c r="AJ60" s="408"/>
      <c r="AK60" s="436"/>
      <c r="AL60" s="436"/>
      <c r="AM60" s="436"/>
      <c r="AN60" s="436"/>
      <c r="AO60" s="436"/>
      <c r="AP60" s="436"/>
      <c r="AQ60" s="436"/>
      <c r="AR60" s="436"/>
      <c r="AS60" s="436"/>
      <c r="AT60" s="436"/>
      <c r="AU60" s="436"/>
      <c r="AV60" s="291"/>
      <c r="AW60" s="12"/>
    </row>
    <row r="61" spans="1:49">
      <c r="A61" s="263" t="s">
        <v>126</v>
      </c>
      <c r="B61" s="264" t="s">
        <v>127</v>
      </c>
      <c r="C61" s="265"/>
      <c r="D61" s="263" t="s">
        <v>127</v>
      </c>
      <c r="E61" s="264" t="s">
        <v>1298</v>
      </c>
      <c r="F61" s="13" t="s">
        <v>59</v>
      </c>
      <c r="G61" s="11"/>
      <c r="H61" s="14">
        <f t="shared" si="5"/>
        <v>43156</v>
      </c>
      <c r="I61" s="14">
        <f t="shared" si="2"/>
        <v>43156</v>
      </c>
      <c r="J61" s="297"/>
      <c r="K61" s="386">
        <f t="shared" si="3"/>
        <v>2</v>
      </c>
      <c r="L61" s="11" t="s">
        <v>18</v>
      </c>
      <c r="M61" s="16">
        <f t="shared" si="4"/>
        <v>0</v>
      </c>
      <c r="N61" s="383">
        <v>2</v>
      </c>
      <c r="O61" s="383"/>
      <c r="P61" s="383"/>
      <c r="Q61" s="383"/>
      <c r="R61" s="383"/>
      <c r="S61" s="383"/>
      <c r="T61" s="383"/>
      <c r="U61" s="383"/>
      <c r="V61" s="383"/>
      <c r="W61" s="383"/>
      <c r="X61" s="408"/>
      <c r="Y61" s="408"/>
      <c r="Z61" s="408"/>
      <c r="AA61" s="408"/>
      <c r="AB61" s="408"/>
      <c r="AC61" s="408"/>
      <c r="AD61" s="408"/>
      <c r="AE61" s="408"/>
      <c r="AF61" s="408"/>
      <c r="AG61" s="408"/>
      <c r="AH61" s="408"/>
      <c r="AI61" s="408"/>
      <c r="AJ61" s="408"/>
      <c r="AK61" s="436"/>
      <c r="AL61" s="436"/>
      <c r="AM61" s="436"/>
      <c r="AN61" s="436"/>
      <c r="AO61" s="436"/>
      <c r="AP61" s="436"/>
      <c r="AQ61" s="436"/>
      <c r="AR61" s="436"/>
      <c r="AS61" s="436"/>
      <c r="AT61" s="436"/>
      <c r="AU61" s="436"/>
      <c r="AV61" s="291"/>
      <c r="AW61" s="12"/>
    </row>
    <row r="62" spans="1:49">
      <c r="A62" s="263" t="s">
        <v>622</v>
      </c>
      <c r="B62" s="264" t="s">
        <v>1120</v>
      </c>
      <c r="C62" s="265"/>
      <c r="D62" s="263"/>
      <c r="E62" s="264"/>
      <c r="F62" s="13"/>
      <c r="G62" s="11"/>
      <c r="H62" s="14" t="str">
        <f t="shared" si="5"/>
        <v/>
      </c>
      <c r="I62" s="14" t="str">
        <f t="shared" si="2"/>
        <v/>
      </c>
      <c r="J62" s="297"/>
      <c r="K62" s="386">
        <f t="shared" si="3"/>
        <v>0</v>
      </c>
      <c r="L62" s="11" t="s">
        <v>18</v>
      </c>
      <c r="M62" s="16">
        <f t="shared" si="4"/>
        <v>0</v>
      </c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408"/>
      <c r="Y62" s="408"/>
      <c r="Z62" s="408"/>
      <c r="AA62" s="408"/>
      <c r="AB62" s="408"/>
      <c r="AC62" s="408"/>
      <c r="AD62" s="408"/>
      <c r="AE62" s="408"/>
      <c r="AF62" s="408"/>
      <c r="AG62" s="408"/>
      <c r="AH62" s="408"/>
      <c r="AI62" s="408"/>
      <c r="AJ62" s="408"/>
      <c r="AK62" s="436"/>
      <c r="AL62" s="436"/>
      <c r="AM62" s="436"/>
      <c r="AN62" s="436"/>
      <c r="AO62" s="436"/>
      <c r="AP62" s="436"/>
      <c r="AQ62" s="436"/>
      <c r="AR62" s="436"/>
      <c r="AS62" s="436"/>
      <c r="AT62" s="436"/>
      <c r="AU62" s="436"/>
      <c r="AV62" s="291"/>
      <c r="AW62" s="12"/>
    </row>
    <row r="63" spans="1:49">
      <c r="A63" s="263"/>
      <c r="B63" s="264" t="s">
        <v>262</v>
      </c>
      <c r="C63" s="265"/>
      <c r="D63" s="263" t="s">
        <v>301</v>
      </c>
      <c r="E63" s="264" t="s">
        <v>1299</v>
      </c>
      <c r="F63" s="13" t="s">
        <v>59</v>
      </c>
      <c r="G63" s="11"/>
      <c r="H63" s="14">
        <f t="shared" si="5"/>
        <v>43156</v>
      </c>
      <c r="I63" s="14">
        <f t="shared" si="2"/>
        <v>43156</v>
      </c>
      <c r="J63" s="297"/>
      <c r="K63" s="386">
        <f t="shared" si="3"/>
        <v>4</v>
      </c>
      <c r="L63" s="11" t="s">
        <v>18</v>
      </c>
      <c r="M63" s="16">
        <f t="shared" si="4"/>
        <v>0</v>
      </c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408"/>
      <c r="Y63" s="408"/>
      <c r="Z63" s="408"/>
      <c r="AA63" s="408"/>
      <c r="AB63" s="408"/>
      <c r="AC63" s="408"/>
      <c r="AD63" s="408"/>
      <c r="AE63" s="408"/>
      <c r="AF63" s="408"/>
      <c r="AG63" s="408"/>
      <c r="AH63" s="408"/>
      <c r="AI63" s="408"/>
      <c r="AJ63" s="408">
        <v>4</v>
      </c>
      <c r="AK63" s="436"/>
      <c r="AL63" s="436"/>
      <c r="AM63" s="436"/>
      <c r="AN63" s="436"/>
      <c r="AO63" s="436"/>
      <c r="AP63" s="436"/>
      <c r="AQ63" s="436"/>
      <c r="AR63" s="436"/>
      <c r="AS63" s="436"/>
      <c r="AT63" s="436"/>
      <c r="AU63" s="436"/>
      <c r="AV63" s="291"/>
      <c r="AW63" s="12"/>
    </row>
    <row r="64" spans="1:49">
      <c r="A64" s="263"/>
      <c r="B64" s="264" t="s">
        <v>262</v>
      </c>
      <c r="C64" s="265"/>
      <c r="D64" s="263" t="s">
        <v>301</v>
      </c>
      <c r="E64" s="264" t="s">
        <v>1299</v>
      </c>
      <c r="F64" s="13" t="s">
        <v>206</v>
      </c>
      <c r="G64" s="11"/>
      <c r="H64" s="14">
        <f t="shared" si="5"/>
        <v>43156</v>
      </c>
      <c r="I64" s="14">
        <f t="shared" si="2"/>
        <v>43156</v>
      </c>
      <c r="J64" s="297"/>
      <c r="K64" s="386">
        <f t="shared" si="3"/>
        <v>0</v>
      </c>
      <c r="L64" s="11" t="s">
        <v>18</v>
      </c>
      <c r="M64" s="16">
        <f t="shared" si="4"/>
        <v>0</v>
      </c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408"/>
      <c r="Y64" s="408"/>
      <c r="Z64" s="408"/>
      <c r="AA64" s="408"/>
      <c r="AB64" s="408"/>
      <c r="AC64" s="408"/>
      <c r="AD64" s="408"/>
      <c r="AE64" s="408"/>
      <c r="AF64" s="408"/>
      <c r="AG64" s="408"/>
      <c r="AH64" s="408"/>
      <c r="AI64" s="408"/>
      <c r="AJ64" s="408"/>
      <c r="AK64" s="436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291"/>
      <c r="AW64" s="12"/>
    </row>
    <row r="65" spans="1:49">
      <c r="A65" s="263"/>
      <c r="B65" s="264" t="s">
        <v>262</v>
      </c>
      <c r="C65" s="265"/>
      <c r="D65" s="263" t="s">
        <v>269</v>
      </c>
      <c r="E65" s="264" t="s">
        <v>270</v>
      </c>
      <c r="F65" s="13" t="s">
        <v>59</v>
      </c>
      <c r="G65" s="11"/>
      <c r="H65" s="14">
        <f t="shared" si="5"/>
        <v>43156</v>
      </c>
      <c r="I65" s="14">
        <f t="shared" si="2"/>
        <v>43156</v>
      </c>
      <c r="J65" s="297"/>
      <c r="K65" s="386">
        <f t="shared" si="3"/>
        <v>10.5</v>
      </c>
      <c r="L65" s="11" t="s">
        <v>18</v>
      </c>
      <c r="M65" s="16">
        <f>IF(L65="未开始",0,IF(L65="已完成",1, 0.1))</f>
        <v>0</v>
      </c>
      <c r="N65" s="383">
        <v>0.5</v>
      </c>
      <c r="O65" s="383"/>
      <c r="P65" s="383"/>
      <c r="Q65" s="383">
        <v>3</v>
      </c>
      <c r="R65" s="383"/>
      <c r="S65" s="383">
        <v>1</v>
      </c>
      <c r="T65" s="383"/>
      <c r="U65" s="383"/>
      <c r="V65" s="383"/>
      <c r="W65" s="383">
        <v>1</v>
      </c>
      <c r="X65" s="408"/>
      <c r="Y65" s="408"/>
      <c r="Z65" s="408"/>
      <c r="AA65" s="408"/>
      <c r="AB65" s="408"/>
      <c r="AC65" s="408"/>
      <c r="AD65" s="408"/>
      <c r="AE65" s="408"/>
      <c r="AF65" s="408"/>
      <c r="AG65" s="408"/>
      <c r="AH65" s="408"/>
      <c r="AI65" s="408"/>
      <c r="AJ65" s="408"/>
      <c r="AK65" s="436"/>
      <c r="AL65" s="436"/>
      <c r="AM65" s="436"/>
      <c r="AN65" s="436"/>
      <c r="AO65" s="436">
        <v>4</v>
      </c>
      <c r="AP65" s="436"/>
      <c r="AQ65" s="436"/>
      <c r="AR65" s="436"/>
      <c r="AS65" s="436">
        <v>1</v>
      </c>
      <c r="AT65" s="436"/>
      <c r="AU65" s="436"/>
      <c r="AV65" s="291"/>
      <c r="AW65" s="12"/>
    </row>
    <row r="66" spans="1:49">
      <c r="A66" s="263"/>
      <c r="B66" s="264" t="s">
        <v>262</v>
      </c>
      <c r="C66" s="265"/>
      <c r="D66" s="263" t="s">
        <v>269</v>
      </c>
      <c r="E66" s="264" t="s">
        <v>270</v>
      </c>
      <c r="F66" s="13" t="s">
        <v>77</v>
      </c>
      <c r="G66" s="11"/>
      <c r="H66" s="14">
        <f t="shared" si="5"/>
        <v>43156</v>
      </c>
      <c r="I66" s="14">
        <f t="shared" si="2"/>
        <v>43156</v>
      </c>
      <c r="J66" s="297"/>
      <c r="K66" s="386">
        <f t="shared" si="3"/>
        <v>2.5</v>
      </c>
      <c r="L66" s="11" t="s">
        <v>18</v>
      </c>
      <c r="M66" s="16">
        <f t="shared" ref="M66:M68" si="11">IF(L66="未开始",0,IF(L66="已完成",1, 0.1))</f>
        <v>0</v>
      </c>
      <c r="N66" s="383"/>
      <c r="O66" s="383"/>
      <c r="P66" s="383"/>
      <c r="Q66" s="383">
        <v>1.5</v>
      </c>
      <c r="R66" s="383">
        <v>1</v>
      </c>
      <c r="S66" s="383"/>
      <c r="T66" s="383"/>
      <c r="U66" s="383"/>
      <c r="V66" s="383"/>
      <c r="W66" s="383"/>
      <c r="X66" s="408"/>
      <c r="Y66" s="408"/>
      <c r="Z66" s="408"/>
      <c r="AA66" s="408"/>
      <c r="AB66" s="408"/>
      <c r="AC66" s="408"/>
      <c r="AD66" s="408"/>
      <c r="AE66" s="408"/>
      <c r="AF66" s="408"/>
      <c r="AG66" s="408"/>
      <c r="AH66" s="408"/>
      <c r="AI66" s="408"/>
      <c r="AJ66" s="408"/>
      <c r="AK66" s="436"/>
      <c r="AL66" s="436"/>
      <c r="AM66" s="436"/>
      <c r="AN66" s="436"/>
      <c r="AO66" s="436"/>
      <c r="AP66" s="436"/>
      <c r="AQ66" s="436"/>
      <c r="AR66" s="436"/>
      <c r="AS66" s="436"/>
      <c r="AT66" s="436"/>
      <c r="AU66" s="436"/>
      <c r="AV66" s="291"/>
      <c r="AW66" s="12"/>
    </row>
    <row r="67" spans="1:49">
      <c r="A67" s="11"/>
      <c r="B67" s="12" t="str">
        <f>IF(A67="","",IFERROR(VLOOKUP(A67,Story!C:D,2,FALSE),""))</f>
        <v/>
      </c>
      <c r="C67" s="13"/>
      <c r="D67" s="11" t="s">
        <v>1114</v>
      </c>
      <c r="E67" s="56" t="s">
        <v>1491</v>
      </c>
      <c r="F67" s="59" t="s">
        <v>1492</v>
      </c>
      <c r="G67" s="11"/>
      <c r="H67" s="14">
        <f t="shared" si="5"/>
        <v>43156</v>
      </c>
      <c r="I67" s="14">
        <f t="shared" si="2"/>
        <v>43156</v>
      </c>
      <c r="J67" s="297"/>
      <c r="K67" s="386">
        <f t="shared" si="3"/>
        <v>2</v>
      </c>
      <c r="L67" s="11" t="s">
        <v>18</v>
      </c>
      <c r="M67" s="16">
        <f t="shared" si="11"/>
        <v>0</v>
      </c>
      <c r="N67" s="383">
        <v>2</v>
      </c>
      <c r="O67" s="383"/>
      <c r="P67" s="383"/>
      <c r="Q67" s="383"/>
      <c r="R67" s="383"/>
      <c r="S67" s="383"/>
      <c r="T67" s="383"/>
      <c r="U67" s="383"/>
      <c r="V67" s="383"/>
      <c r="W67" s="383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408"/>
      <c r="AK67" s="436"/>
      <c r="AL67" s="436"/>
      <c r="AM67" s="436"/>
      <c r="AN67" s="436"/>
      <c r="AO67" s="436"/>
      <c r="AP67" s="436"/>
      <c r="AQ67" s="436"/>
      <c r="AR67" s="436"/>
      <c r="AS67" s="436"/>
      <c r="AT67" s="436"/>
      <c r="AU67" s="436"/>
      <c r="AV67" s="291"/>
      <c r="AW67" s="12"/>
    </row>
    <row r="68" spans="1:49">
      <c r="A68" s="11"/>
      <c r="B68" s="12" t="str">
        <f>IF(A68="","",IFERROR(VLOOKUP(A68,Story!C:D,2,FALSE),""))</f>
        <v/>
      </c>
      <c r="C68" s="13"/>
      <c r="D68" s="11" t="s">
        <v>235</v>
      </c>
      <c r="E68" s="56" t="s">
        <v>1493</v>
      </c>
      <c r="F68" s="13" t="s">
        <v>59</v>
      </c>
      <c r="G68" s="11"/>
      <c r="H68" s="14">
        <f t="shared" si="5"/>
        <v>43156</v>
      </c>
      <c r="I68" s="14">
        <f t="shared" si="2"/>
        <v>43156</v>
      </c>
      <c r="J68" s="297"/>
      <c r="K68" s="386">
        <f t="shared" si="3"/>
        <v>3.5</v>
      </c>
      <c r="L68" s="11" t="s">
        <v>18</v>
      </c>
      <c r="M68" s="16">
        <f t="shared" si="11"/>
        <v>0</v>
      </c>
      <c r="N68" s="383">
        <v>3.5</v>
      </c>
      <c r="O68" s="383"/>
      <c r="P68" s="383"/>
      <c r="Q68" s="383"/>
      <c r="R68" s="383"/>
      <c r="S68" s="383"/>
      <c r="T68" s="383"/>
      <c r="U68" s="383"/>
      <c r="V68" s="383"/>
      <c r="W68" s="383"/>
      <c r="X68" s="408"/>
      <c r="Y68" s="408"/>
      <c r="Z68" s="408"/>
      <c r="AA68" s="408"/>
      <c r="AB68" s="408"/>
      <c r="AC68" s="408"/>
      <c r="AD68" s="408"/>
      <c r="AE68" s="408"/>
      <c r="AF68" s="408"/>
      <c r="AG68" s="408"/>
      <c r="AH68" s="408"/>
      <c r="AI68" s="408"/>
      <c r="AJ68" s="408"/>
      <c r="AK68" s="436"/>
      <c r="AL68" s="436"/>
      <c r="AM68" s="436"/>
      <c r="AN68" s="436"/>
      <c r="AO68" s="436"/>
      <c r="AP68" s="436"/>
      <c r="AQ68" s="436"/>
      <c r="AR68" s="436"/>
      <c r="AS68" s="436"/>
      <c r="AT68" s="436"/>
      <c r="AU68" s="436"/>
      <c r="AV68" s="291"/>
      <c r="AW68" s="12"/>
    </row>
    <row r="69" spans="1:49">
      <c r="A69" s="11"/>
      <c r="B69" s="12"/>
      <c r="C69" s="13"/>
      <c r="D69" s="11" t="s">
        <v>235</v>
      </c>
      <c r="E69" s="56" t="s">
        <v>1531</v>
      </c>
      <c r="F69" s="13" t="s">
        <v>233</v>
      </c>
      <c r="G69" s="11"/>
      <c r="H69" s="14">
        <f t="shared" ref="H69:H75" si="12">IF(E69="","",$H$1)</f>
        <v>43156</v>
      </c>
      <c r="I69" s="14">
        <f t="shared" ref="I69:I75" si="13">IF(E69="","",IF(H69+J69/8&gt;$I$1,$I$1,H69+J69/8))</f>
        <v>43156</v>
      </c>
      <c r="J69" s="379"/>
      <c r="K69" s="386">
        <f t="shared" ref="K69:K71" si="14">SUM(N69:AV69)</f>
        <v>8.5</v>
      </c>
      <c r="L69" s="11" t="s">
        <v>9</v>
      </c>
      <c r="M69" s="16">
        <f t="shared" ref="M69:M71" si="15">IF(L69="未开始",0,IF(L69="已完成",1, 0.1))</f>
        <v>1</v>
      </c>
      <c r="N69" s="383"/>
      <c r="O69" s="383">
        <v>3.5</v>
      </c>
      <c r="P69" s="383">
        <v>3</v>
      </c>
      <c r="Q69" s="383">
        <v>2</v>
      </c>
      <c r="R69" s="383"/>
      <c r="S69" s="383"/>
      <c r="T69" s="383"/>
      <c r="U69" s="383"/>
      <c r="V69" s="383"/>
      <c r="W69" s="383"/>
      <c r="X69" s="408"/>
      <c r="Y69" s="408"/>
      <c r="Z69" s="408"/>
      <c r="AA69" s="408"/>
      <c r="AB69" s="408"/>
      <c r="AC69" s="408"/>
      <c r="AD69" s="408"/>
      <c r="AE69" s="408"/>
      <c r="AF69" s="408"/>
      <c r="AG69" s="408"/>
      <c r="AH69" s="408"/>
      <c r="AI69" s="408"/>
      <c r="AJ69" s="408"/>
      <c r="AK69" s="436"/>
      <c r="AL69" s="436"/>
      <c r="AM69" s="436"/>
      <c r="AN69" s="436"/>
      <c r="AO69" s="436"/>
      <c r="AP69" s="436"/>
      <c r="AQ69" s="436"/>
      <c r="AR69" s="436"/>
      <c r="AS69" s="436"/>
      <c r="AT69" s="436"/>
      <c r="AU69" s="436"/>
      <c r="AV69" s="291"/>
      <c r="AW69" s="12"/>
    </row>
    <row r="70" spans="1:49">
      <c r="A70" s="11"/>
      <c r="B70" s="12"/>
      <c r="C70" s="13"/>
      <c r="D70" s="11" t="s">
        <v>868</v>
      </c>
      <c r="E70" s="56" t="s">
        <v>1538</v>
      </c>
      <c r="F70" s="13" t="s">
        <v>59</v>
      </c>
      <c r="G70" s="11"/>
      <c r="H70" s="14">
        <f t="shared" si="12"/>
        <v>43156</v>
      </c>
      <c r="I70" s="14">
        <f t="shared" si="13"/>
        <v>43156</v>
      </c>
      <c r="J70" s="379"/>
      <c r="K70" s="386">
        <f t="shared" si="14"/>
        <v>3</v>
      </c>
      <c r="L70" s="11" t="s">
        <v>18</v>
      </c>
      <c r="M70" s="16">
        <f t="shared" si="15"/>
        <v>0</v>
      </c>
      <c r="N70" s="383"/>
      <c r="O70" s="383"/>
      <c r="P70" s="383"/>
      <c r="Q70" s="383"/>
      <c r="R70" s="383"/>
      <c r="S70" s="383"/>
      <c r="T70" s="383"/>
      <c r="U70" s="383"/>
      <c r="V70" s="383"/>
      <c r="W70" s="383">
        <v>3</v>
      </c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436"/>
      <c r="AL70" s="436"/>
      <c r="AM70" s="436"/>
      <c r="AN70" s="436"/>
      <c r="AO70" s="436"/>
      <c r="AP70" s="436"/>
      <c r="AQ70" s="436"/>
      <c r="AR70" s="436"/>
      <c r="AS70" s="436"/>
      <c r="AT70" s="436"/>
      <c r="AU70" s="436"/>
      <c r="AV70" s="291"/>
      <c r="AW70" s="12"/>
    </row>
    <row r="71" spans="1:49">
      <c r="A71" s="11"/>
      <c r="B71" s="12"/>
      <c r="C71" s="13"/>
      <c r="D71" s="11" t="s">
        <v>235</v>
      </c>
      <c r="E71" s="56" t="s">
        <v>1539</v>
      </c>
      <c r="F71" s="13" t="s">
        <v>59</v>
      </c>
      <c r="G71" s="11"/>
      <c r="H71" s="14">
        <f t="shared" si="12"/>
        <v>43156</v>
      </c>
      <c r="I71" s="14">
        <f t="shared" si="13"/>
        <v>43156</v>
      </c>
      <c r="J71" s="379"/>
      <c r="K71" s="386">
        <f t="shared" si="14"/>
        <v>4</v>
      </c>
      <c r="L71" s="11" t="s">
        <v>18</v>
      </c>
      <c r="M71" s="16">
        <f t="shared" si="15"/>
        <v>0</v>
      </c>
      <c r="N71" s="383"/>
      <c r="O71" s="383"/>
      <c r="P71" s="383"/>
      <c r="Q71" s="383"/>
      <c r="R71" s="383"/>
      <c r="S71" s="383"/>
      <c r="T71" s="383"/>
      <c r="U71" s="383"/>
      <c r="V71" s="383">
        <v>1</v>
      </c>
      <c r="W71" s="383"/>
      <c r="X71" s="408"/>
      <c r="Y71" s="408">
        <v>3</v>
      </c>
      <c r="Z71" s="408"/>
      <c r="AA71" s="408"/>
      <c r="AB71" s="408"/>
      <c r="AC71" s="408"/>
      <c r="AD71" s="408"/>
      <c r="AE71" s="408"/>
      <c r="AF71" s="408"/>
      <c r="AG71" s="408"/>
      <c r="AH71" s="408"/>
      <c r="AI71" s="408"/>
      <c r="AJ71" s="408"/>
      <c r="AK71" s="436"/>
      <c r="AL71" s="436"/>
      <c r="AM71" s="436"/>
      <c r="AN71" s="436"/>
      <c r="AO71" s="436"/>
      <c r="AP71" s="436"/>
      <c r="AQ71" s="436"/>
      <c r="AR71" s="436"/>
      <c r="AS71" s="436"/>
      <c r="AT71" s="436"/>
      <c r="AU71" s="436"/>
      <c r="AV71" s="291"/>
      <c r="AW71" s="12"/>
    </row>
    <row r="72" spans="1:49">
      <c r="A72" s="11"/>
      <c r="B72" s="12"/>
      <c r="C72" s="13"/>
      <c r="D72" s="11" t="s">
        <v>1173</v>
      </c>
      <c r="E72" s="56" t="s">
        <v>1540</v>
      </c>
      <c r="F72" s="13" t="s">
        <v>59</v>
      </c>
      <c r="G72" s="11"/>
      <c r="H72" s="14">
        <f t="shared" si="12"/>
        <v>43156</v>
      </c>
      <c r="I72" s="14">
        <f t="shared" si="13"/>
        <v>43156</v>
      </c>
      <c r="J72" s="379"/>
      <c r="K72" s="386"/>
      <c r="L72" s="11" t="s">
        <v>9</v>
      </c>
      <c r="M72" s="16"/>
      <c r="N72" s="383"/>
      <c r="O72" s="383"/>
      <c r="P72" s="383"/>
      <c r="Q72" s="383"/>
      <c r="R72" s="383"/>
      <c r="S72" s="383"/>
      <c r="T72" s="383"/>
      <c r="U72" s="383"/>
      <c r="V72" s="383"/>
      <c r="W72" s="383"/>
      <c r="X72" s="408"/>
      <c r="Y72" s="408">
        <v>5</v>
      </c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436"/>
      <c r="AL72" s="436"/>
      <c r="AM72" s="436"/>
      <c r="AN72" s="436"/>
      <c r="AO72" s="436"/>
      <c r="AP72" s="436"/>
      <c r="AQ72" s="436"/>
      <c r="AR72" s="436"/>
      <c r="AS72" s="436"/>
      <c r="AT72" s="436"/>
      <c r="AU72" s="436"/>
      <c r="AV72" s="291"/>
      <c r="AW72" s="12"/>
    </row>
    <row r="73" spans="1:49">
      <c r="A73" s="11"/>
      <c r="B73" s="12"/>
      <c r="C73" s="13"/>
      <c r="D73" s="11" t="s">
        <v>1173</v>
      </c>
      <c r="E73" s="56" t="s">
        <v>1542</v>
      </c>
      <c r="F73" s="13" t="s">
        <v>59</v>
      </c>
      <c r="G73" s="11"/>
      <c r="H73" s="14">
        <f t="shared" si="12"/>
        <v>43156</v>
      </c>
      <c r="I73" s="14">
        <f t="shared" si="13"/>
        <v>43156</v>
      </c>
      <c r="J73" s="379"/>
      <c r="K73" s="386"/>
      <c r="L73" s="11" t="s">
        <v>9</v>
      </c>
      <c r="M73" s="16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408"/>
      <c r="Y73" s="408"/>
      <c r="Z73" s="408">
        <v>8</v>
      </c>
      <c r="AA73" s="408">
        <v>8</v>
      </c>
      <c r="AB73" s="408"/>
      <c r="AC73" s="408">
        <v>8</v>
      </c>
      <c r="AD73" s="408">
        <v>8</v>
      </c>
      <c r="AE73" s="408"/>
      <c r="AF73" s="408"/>
      <c r="AG73" s="408"/>
      <c r="AH73" s="408"/>
      <c r="AI73" s="408"/>
      <c r="AJ73" s="408"/>
      <c r="AK73" s="436"/>
      <c r="AL73" s="436"/>
      <c r="AM73" s="436"/>
      <c r="AN73" s="436"/>
      <c r="AO73" s="436"/>
      <c r="AP73" s="436"/>
      <c r="AQ73" s="436"/>
      <c r="AR73" s="436"/>
      <c r="AS73" s="436"/>
      <c r="AT73" s="436"/>
      <c r="AU73" s="436"/>
      <c r="AV73" s="291"/>
      <c r="AW73" s="12"/>
    </row>
    <row r="74" spans="1:49">
      <c r="A74" s="11"/>
      <c r="B74" s="12" t="str">
        <f>IF(A74="","",IFERROR(VLOOKUP(A74,Story!C:D,2,FALSE),""))</f>
        <v/>
      </c>
      <c r="C74" s="13"/>
      <c r="D74" s="11" t="s">
        <v>1173</v>
      </c>
      <c r="E74" s="56" t="s">
        <v>1541</v>
      </c>
      <c r="F74" s="13" t="s">
        <v>59</v>
      </c>
      <c r="G74" s="11"/>
      <c r="H74" s="14">
        <f t="shared" si="12"/>
        <v>43156</v>
      </c>
      <c r="I74" s="14">
        <f t="shared" si="13"/>
        <v>43156</v>
      </c>
      <c r="J74" s="379"/>
      <c r="K74" s="386">
        <f t="shared" ref="K74" si="16">SUM(N74:AV74)</f>
        <v>16</v>
      </c>
      <c r="L74" s="11" t="s">
        <v>9</v>
      </c>
      <c r="M74" s="16">
        <f t="shared" ref="M74" si="17">IF(L74="未开始",0,IF(L74="已完成",1, 0.1))</f>
        <v>1</v>
      </c>
      <c r="N74" s="383"/>
      <c r="O74" s="383"/>
      <c r="P74" s="383"/>
      <c r="Q74" s="383"/>
      <c r="R74" s="383"/>
      <c r="S74" s="383"/>
      <c r="T74" s="383"/>
      <c r="U74" s="383"/>
      <c r="V74" s="383"/>
      <c r="W74" s="383"/>
      <c r="X74" s="408"/>
      <c r="Y74" s="408"/>
      <c r="Z74" s="408"/>
      <c r="AA74" s="408"/>
      <c r="AB74" s="408"/>
      <c r="AC74" s="408"/>
      <c r="AD74" s="408"/>
      <c r="AE74" s="408">
        <v>8</v>
      </c>
      <c r="AF74" s="408">
        <v>8</v>
      </c>
      <c r="AG74" s="408"/>
      <c r="AH74" s="408"/>
      <c r="AI74" s="408"/>
      <c r="AJ74" s="408"/>
      <c r="AK74" s="436"/>
      <c r="AL74" s="436"/>
      <c r="AM74" s="436"/>
      <c r="AN74" s="436"/>
      <c r="AO74" s="436"/>
      <c r="AP74" s="436"/>
      <c r="AQ74" s="436"/>
      <c r="AR74" s="436"/>
      <c r="AS74" s="436"/>
      <c r="AT74" s="436"/>
      <c r="AU74" s="436"/>
      <c r="AV74" s="291"/>
      <c r="AW74" s="12"/>
    </row>
    <row r="75" spans="1:49">
      <c r="A75" s="11"/>
      <c r="B75" s="12" t="str">
        <f>IF(A75="","",IFERROR(VLOOKUP(A75,Story!C:D,2,FALSE),""))</f>
        <v/>
      </c>
      <c r="C75" s="13"/>
      <c r="D75" s="11" t="s">
        <v>1173</v>
      </c>
      <c r="E75" s="56" t="s">
        <v>1543</v>
      </c>
      <c r="F75" s="13" t="s">
        <v>59</v>
      </c>
      <c r="G75" s="11"/>
      <c r="H75" s="14">
        <f t="shared" si="12"/>
        <v>43156</v>
      </c>
      <c r="I75" s="14">
        <f t="shared" si="13"/>
        <v>43156</v>
      </c>
      <c r="J75" s="297"/>
      <c r="K75" s="386"/>
      <c r="L75" s="11" t="s">
        <v>9</v>
      </c>
      <c r="M75" s="16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408"/>
      <c r="Y75" s="408"/>
      <c r="Z75" s="408"/>
      <c r="AA75" s="408"/>
      <c r="AB75" s="408"/>
      <c r="AC75" s="408"/>
      <c r="AD75" s="408"/>
      <c r="AE75" s="408"/>
      <c r="AF75" s="408"/>
      <c r="AG75" s="408">
        <v>8</v>
      </c>
      <c r="AH75" s="408">
        <v>8</v>
      </c>
      <c r="AI75" s="408"/>
      <c r="AJ75" s="408">
        <v>4</v>
      </c>
      <c r="AK75" s="436">
        <v>8</v>
      </c>
      <c r="AL75" s="436">
        <v>8</v>
      </c>
      <c r="AM75" s="436">
        <v>8</v>
      </c>
      <c r="AN75" s="436"/>
      <c r="AO75" s="436"/>
      <c r="AP75" s="436"/>
      <c r="AQ75" s="436"/>
      <c r="AR75" s="436"/>
      <c r="AS75" s="436">
        <v>2.5</v>
      </c>
      <c r="AT75" s="436"/>
      <c r="AU75" s="436"/>
      <c r="AV75" s="291"/>
      <c r="AW75" s="12"/>
    </row>
    <row r="76" spans="1:49">
      <c r="A76" s="11"/>
      <c r="B76" s="12" t="str">
        <f>IF(A76="","",IFERROR(VLOOKUP(A76,Story!C:D,2,FALSE),""))</f>
        <v/>
      </c>
      <c r="C76" s="13"/>
      <c r="D76" s="11" t="s">
        <v>1173</v>
      </c>
      <c r="E76" s="56" t="s">
        <v>1544</v>
      </c>
      <c r="F76" s="59" t="s">
        <v>1545</v>
      </c>
      <c r="G76" s="11"/>
      <c r="H76" s="14">
        <f t="shared" ref="H76:H77" si="18">IF(E76="","",$H$1)</f>
        <v>43156</v>
      </c>
      <c r="I76" s="14">
        <f t="shared" ref="I76:I77" si="19">IF(E76="","",IF(H76+J76/8&gt;$I$1,$I$1,H76+J76/8))</f>
        <v>43156</v>
      </c>
      <c r="J76" s="297"/>
      <c r="K76" s="386"/>
      <c r="L76" s="11" t="s">
        <v>16</v>
      </c>
      <c r="M76" s="16"/>
      <c r="N76" s="383"/>
      <c r="O76" s="383"/>
      <c r="P76" s="383"/>
      <c r="Q76" s="383"/>
      <c r="R76" s="383"/>
      <c r="S76" s="383"/>
      <c r="T76" s="383"/>
      <c r="U76" s="383"/>
      <c r="V76" s="383"/>
      <c r="W76" s="383"/>
      <c r="X76" s="408"/>
      <c r="Y76" s="408"/>
      <c r="Z76" s="408"/>
      <c r="AA76" s="408"/>
      <c r="AB76" s="408"/>
      <c r="AC76" s="408">
        <v>8</v>
      </c>
      <c r="AD76" s="408">
        <v>8</v>
      </c>
      <c r="AE76" s="408">
        <v>8</v>
      </c>
      <c r="AF76" s="408">
        <v>8</v>
      </c>
      <c r="AG76" s="408">
        <v>8</v>
      </c>
      <c r="AH76" s="408">
        <v>8</v>
      </c>
      <c r="AI76" s="408"/>
      <c r="AJ76" s="408">
        <v>8</v>
      </c>
      <c r="AK76" s="436">
        <v>4</v>
      </c>
      <c r="AL76" s="436"/>
      <c r="AM76" s="436">
        <v>4</v>
      </c>
      <c r="AN76" s="436">
        <v>8</v>
      </c>
      <c r="AO76" s="436">
        <v>8</v>
      </c>
      <c r="AP76" s="436"/>
      <c r="AQ76" s="436">
        <v>8</v>
      </c>
      <c r="AR76" s="436">
        <v>8</v>
      </c>
      <c r="AS76" s="436"/>
      <c r="AT76" s="436"/>
      <c r="AU76" s="436"/>
      <c r="AV76" s="291"/>
      <c r="AW76" s="12"/>
    </row>
    <row r="77" spans="1:49">
      <c r="A77" s="11"/>
      <c r="B77" s="12"/>
      <c r="C77" s="13"/>
      <c r="D77" s="24" t="s">
        <v>1546</v>
      </c>
      <c r="E77" s="56" t="s">
        <v>1547</v>
      </c>
      <c r="F77" s="13" t="s">
        <v>77</v>
      </c>
      <c r="G77" s="11"/>
      <c r="H77" s="14">
        <f t="shared" si="18"/>
        <v>43156</v>
      </c>
      <c r="I77" s="14">
        <f t="shared" si="19"/>
        <v>43156</v>
      </c>
      <c r="J77" s="379"/>
      <c r="K77" s="386"/>
      <c r="L77" s="11" t="s">
        <v>9</v>
      </c>
      <c r="M77" s="16"/>
      <c r="N77" s="383"/>
      <c r="O77" s="383"/>
      <c r="P77" s="383"/>
      <c r="Q77" s="383"/>
      <c r="R77" s="383"/>
      <c r="S77" s="383"/>
      <c r="T77" s="383"/>
      <c r="U77" s="383"/>
      <c r="V77" s="383"/>
      <c r="W77" s="383">
        <v>8</v>
      </c>
      <c r="X77" s="408">
        <v>8</v>
      </c>
      <c r="Y77" s="408">
        <v>8</v>
      </c>
      <c r="Z77" s="408">
        <v>8</v>
      </c>
      <c r="AA77" s="408">
        <v>8</v>
      </c>
      <c r="AB77" s="408"/>
      <c r="AC77" s="408"/>
      <c r="AD77" s="408"/>
      <c r="AE77" s="408"/>
      <c r="AF77" s="408"/>
      <c r="AG77" s="408"/>
      <c r="AH77" s="408"/>
      <c r="AI77" s="408"/>
      <c r="AJ77" s="408"/>
      <c r="AK77" s="436"/>
      <c r="AL77" s="436"/>
      <c r="AM77" s="436"/>
      <c r="AN77" s="436"/>
      <c r="AO77" s="436"/>
      <c r="AP77" s="436"/>
      <c r="AQ77" s="436"/>
      <c r="AR77" s="436"/>
      <c r="AS77" s="436"/>
      <c r="AT77" s="436"/>
      <c r="AU77" s="436"/>
      <c r="AV77" s="291"/>
      <c r="AW77" s="12"/>
    </row>
    <row r="78" spans="1:49">
      <c r="A78" s="11"/>
      <c r="B78" s="12"/>
      <c r="C78" s="13"/>
      <c r="D78" s="24" t="s">
        <v>1102</v>
      </c>
      <c r="E78" s="56" t="s">
        <v>1548</v>
      </c>
      <c r="F78" s="59" t="s">
        <v>1549</v>
      </c>
      <c r="G78" s="11"/>
      <c r="H78" s="14">
        <f t="shared" ref="H78:H79" si="20">IF(E78="","",$H$1)</f>
        <v>43156</v>
      </c>
      <c r="I78" s="14">
        <f t="shared" ref="I78:I79" si="21">IF(E78="","",IF(H78+J78/8&gt;$I$1,$I$1,H78+J78/8))</f>
        <v>43156</v>
      </c>
      <c r="J78" s="379"/>
      <c r="K78" s="386"/>
      <c r="L78" s="11"/>
      <c r="M78" s="16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408"/>
      <c r="Y78" s="408"/>
      <c r="Z78" s="408"/>
      <c r="AA78" s="408"/>
      <c r="AB78" s="408"/>
      <c r="AC78" s="408"/>
      <c r="AD78" s="408"/>
      <c r="AE78" s="408"/>
      <c r="AF78" s="408"/>
      <c r="AG78" s="408"/>
      <c r="AH78" s="408"/>
      <c r="AI78" s="408"/>
      <c r="AJ78" s="408"/>
      <c r="AK78" s="436"/>
      <c r="AL78" s="436"/>
      <c r="AM78" s="436"/>
      <c r="AN78" s="436"/>
      <c r="AO78" s="436"/>
      <c r="AP78" s="436"/>
      <c r="AQ78" s="436"/>
      <c r="AR78" s="436">
        <v>2</v>
      </c>
      <c r="AS78" s="436"/>
      <c r="AT78" s="436"/>
      <c r="AU78" s="436"/>
      <c r="AV78" s="291"/>
      <c r="AW78" s="12"/>
    </row>
    <row r="79" spans="1:49">
      <c r="A79" s="11"/>
      <c r="B79" s="12" t="str">
        <f>IF(A79="","",IFERROR(VLOOKUP(A79,Story!C:D,2,FALSE),""))</f>
        <v/>
      </c>
      <c r="C79" s="13"/>
      <c r="D79" s="11" t="s">
        <v>235</v>
      </c>
      <c r="E79" s="56" t="s">
        <v>1551</v>
      </c>
      <c r="F79" s="59" t="s">
        <v>1549</v>
      </c>
      <c r="G79" s="11"/>
      <c r="H79" s="14">
        <f t="shared" si="20"/>
        <v>43156</v>
      </c>
      <c r="I79" s="14">
        <f t="shared" si="21"/>
        <v>43156</v>
      </c>
      <c r="J79" s="297"/>
      <c r="K79" s="386"/>
      <c r="L79" s="11"/>
      <c r="M79" s="16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408"/>
      <c r="Y79" s="408"/>
      <c r="Z79" s="408"/>
      <c r="AA79" s="408"/>
      <c r="AB79" s="408"/>
      <c r="AC79" s="408"/>
      <c r="AD79" s="408"/>
      <c r="AE79" s="408"/>
      <c r="AF79" s="408"/>
      <c r="AG79" s="408"/>
      <c r="AH79" s="408"/>
      <c r="AI79" s="408"/>
      <c r="AJ79" s="408"/>
      <c r="AK79" s="436"/>
      <c r="AL79" s="436"/>
      <c r="AM79" s="436"/>
      <c r="AN79" s="436"/>
      <c r="AO79" s="436"/>
      <c r="AP79" s="436"/>
      <c r="AQ79" s="436"/>
      <c r="AR79" s="436"/>
      <c r="AS79" s="436">
        <v>4.5</v>
      </c>
      <c r="AT79" s="436"/>
      <c r="AU79" s="436"/>
      <c r="AV79" s="291"/>
      <c r="AW79" s="12"/>
    </row>
    <row r="80" spans="1:49" s="4" customFormat="1">
      <c r="A80" s="540" t="s">
        <v>238</v>
      </c>
      <c r="B80" s="541"/>
      <c r="C80" s="541"/>
      <c r="D80" s="541"/>
      <c r="E80" s="541"/>
      <c r="F80" s="541"/>
      <c r="G80" s="541"/>
      <c r="H80" s="541"/>
      <c r="I80" s="542"/>
      <c r="J80" s="298">
        <f>SUM(J4:J79)</f>
        <v>0</v>
      </c>
      <c r="K80" s="386">
        <f t="shared" ref="K80:K88" si="22">SUM(N80:AV80)</f>
        <v>0</v>
      </c>
      <c r="L80" s="574"/>
      <c r="M80" s="575"/>
      <c r="N80" s="382" t="str">
        <f>MID("一二三四五六日",WEEKDAY($H$1,2),1)</f>
        <v>日</v>
      </c>
      <c r="O80" s="382" t="str">
        <f t="shared" ref="O80:AV80" si="23">MID("一二三四五六日",WEEKDAY($H$1+(COLUMN(O79)-COLUMN($N$2)),2),1)</f>
        <v>一</v>
      </c>
      <c r="P80" s="382" t="str">
        <f t="shared" si="23"/>
        <v>二</v>
      </c>
      <c r="Q80" s="382" t="str">
        <f t="shared" si="23"/>
        <v>三</v>
      </c>
      <c r="R80" s="382" t="str">
        <f t="shared" si="23"/>
        <v>四</v>
      </c>
      <c r="S80" s="382" t="str">
        <f t="shared" si="23"/>
        <v>五</v>
      </c>
      <c r="T80" s="382" t="str">
        <f t="shared" si="23"/>
        <v>六</v>
      </c>
      <c r="U80" s="382" t="str">
        <f t="shared" si="23"/>
        <v>日</v>
      </c>
      <c r="V80" s="382" t="str">
        <f t="shared" si="23"/>
        <v>一</v>
      </c>
      <c r="W80" s="382" t="str">
        <f t="shared" si="23"/>
        <v>二</v>
      </c>
      <c r="X80" s="407" t="str">
        <f t="shared" si="23"/>
        <v>三</v>
      </c>
      <c r="Y80" s="407" t="str">
        <f t="shared" si="23"/>
        <v>四</v>
      </c>
      <c r="Z80" s="407" t="str">
        <f t="shared" si="23"/>
        <v>五</v>
      </c>
      <c r="AA80" s="407" t="str">
        <f t="shared" si="23"/>
        <v>六</v>
      </c>
      <c r="AB80" s="407" t="str">
        <f t="shared" si="23"/>
        <v>日</v>
      </c>
      <c r="AC80" s="407" t="str">
        <f t="shared" si="23"/>
        <v>一</v>
      </c>
      <c r="AD80" s="407" t="str">
        <f t="shared" si="23"/>
        <v>二</v>
      </c>
      <c r="AE80" s="407" t="str">
        <f t="shared" si="23"/>
        <v>三</v>
      </c>
      <c r="AF80" s="407" t="str">
        <f t="shared" si="23"/>
        <v>四</v>
      </c>
      <c r="AG80" s="407" t="str">
        <f t="shared" si="23"/>
        <v>五</v>
      </c>
      <c r="AH80" s="407" t="str">
        <f t="shared" si="23"/>
        <v>六</v>
      </c>
      <c r="AI80" s="407" t="str">
        <f t="shared" si="23"/>
        <v>日</v>
      </c>
      <c r="AJ80" s="407" t="str">
        <f t="shared" si="23"/>
        <v>一</v>
      </c>
      <c r="AK80" s="435" t="str">
        <f t="shared" si="23"/>
        <v>二</v>
      </c>
      <c r="AL80" s="435" t="str">
        <f t="shared" si="23"/>
        <v>三</v>
      </c>
      <c r="AM80" s="435" t="str">
        <f t="shared" si="23"/>
        <v>四</v>
      </c>
      <c r="AN80" s="435" t="str">
        <f t="shared" si="23"/>
        <v>五</v>
      </c>
      <c r="AO80" s="435" t="str">
        <f t="shared" si="23"/>
        <v>六</v>
      </c>
      <c r="AP80" s="435" t="str">
        <f t="shared" si="23"/>
        <v>日</v>
      </c>
      <c r="AQ80" s="435" t="str">
        <f t="shared" si="23"/>
        <v>一</v>
      </c>
      <c r="AR80" s="435" t="str">
        <f t="shared" si="23"/>
        <v>二</v>
      </c>
      <c r="AS80" s="435" t="str">
        <f t="shared" si="23"/>
        <v>三</v>
      </c>
      <c r="AT80" s="435" t="str">
        <f t="shared" si="23"/>
        <v>四</v>
      </c>
      <c r="AU80" s="435" t="str">
        <f t="shared" si="23"/>
        <v>五</v>
      </c>
      <c r="AV80" s="290" t="str">
        <f t="shared" si="23"/>
        <v>六</v>
      </c>
      <c r="AW80" s="161"/>
    </row>
    <row r="81" spans="7:48">
      <c r="J81" s="299">
        <f t="shared" ref="J81:J87" si="24">SUMPRODUCT(($F$4:$F$79=K81)*(J$4:J$79))+J$88</f>
        <v>0</v>
      </c>
      <c r="K81" s="386">
        <f t="shared" si="22"/>
        <v>191.5</v>
      </c>
      <c r="L81" s="557" t="s">
        <v>59</v>
      </c>
      <c r="M81" s="557"/>
      <c r="N81" s="383">
        <f t="shared" ref="N81:W87" si="25">SUMPRODUCT(($F$4:$F$79=$L81)*(N$4:N$79))+N$88</f>
        <v>8</v>
      </c>
      <c r="O81" s="383">
        <f t="shared" si="25"/>
        <v>1.5</v>
      </c>
      <c r="P81" s="383">
        <f t="shared" si="25"/>
        <v>8</v>
      </c>
      <c r="Q81" s="383">
        <f t="shared" si="25"/>
        <v>8</v>
      </c>
      <c r="R81" s="383">
        <f t="shared" si="25"/>
        <v>8</v>
      </c>
      <c r="S81" s="383">
        <f t="shared" si="25"/>
        <v>8</v>
      </c>
      <c r="T81" s="383">
        <f t="shared" si="25"/>
        <v>8</v>
      </c>
      <c r="U81" s="383">
        <f t="shared" si="25"/>
        <v>0</v>
      </c>
      <c r="V81" s="383">
        <f t="shared" si="25"/>
        <v>8</v>
      </c>
      <c r="W81" s="383">
        <f t="shared" si="25"/>
        <v>8</v>
      </c>
      <c r="X81" s="408">
        <f t="shared" ref="X81:AG87" si="26">SUMPRODUCT(($F$4:$F$79=$L81)*(X$4:X$79))+X$88</f>
        <v>8</v>
      </c>
      <c r="Y81" s="408">
        <f t="shared" si="26"/>
        <v>8</v>
      </c>
      <c r="Z81" s="408">
        <f t="shared" si="26"/>
        <v>8</v>
      </c>
      <c r="AA81" s="408">
        <f t="shared" si="26"/>
        <v>8</v>
      </c>
      <c r="AB81" s="408">
        <f t="shared" si="26"/>
        <v>0</v>
      </c>
      <c r="AC81" s="408">
        <f t="shared" si="26"/>
        <v>8</v>
      </c>
      <c r="AD81" s="408">
        <f t="shared" si="26"/>
        <v>8</v>
      </c>
      <c r="AE81" s="408">
        <f t="shared" si="26"/>
        <v>8</v>
      </c>
      <c r="AF81" s="408">
        <f t="shared" si="26"/>
        <v>8</v>
      </c>
      <c r="AG81" s="408">
        <f t="shared" si="26"/>
        <v>8</v>
      </c>
      <c r="AH81" s="408">
        <f t="shared" ref="AH81:AV87" si="27">SUMPRODUCT(($F$4:$F$79=$L81)*(AH$4:AH$79))+AH$88</f>
        <v>8</v>
      </c>
      <c r="AI81" s="408">
        <f t="shared" si="27"/>
        <v>0</v>
      </c>
      <c r="AJ81" s="408">
        <f t="shared" si="27"/>
        <v>8</v>
      </c>
      <c r="AK81" s="436">
        <f t="shared" si="27"/>
        <v>8</v>
      </c>
      <c r="AL81" s="436">
        <f t="shared" si="27"/>
        <v>8</v>
      </c>
      <c r="AM81" s="436">
        <f t="shared" si="27"/>
        <v>8</v>
      </c>
      <c r="AN81" s="436">
        <f t="shared" si="27"/>
        <v>0</v>
      </c>
      <c r="AO81" s="436">
        <f t="shared" si="27"/>
        <v>4</v>
      </c>
      <c r="AP81" s="436">
        <f t="shared" si="27"/>
        <v>0</v>
      </c>
      <c r="AQ81" s="436">
        <f t="shared" si="27"/>
        <v>0</v>
      </c>
      <c r="AR81" s="436">
        <f t="shared" si="27"/>
        <v>2</v>
      </c>
      <c r="AS81" s="436">
        <f t="shared" si="27"/>
        <v>8</v>
      </c>
      <c r="AT81" s="436">
        <f t="shared" si="27"/>
        <v>0</v>
      </c>
      <c r="AU81" s="436">
        <f t="shared" si="27"/>
        <v>0</v>
      </c>
      <c r="AV81" s="291">
        <f t="shared" si="27"/>
        <v>0</v>
      </c>
    </row>
    <row r="82" spans="7:48">
      <c r="J82" s="299">
        <f t="shared" si="24"/>
        <v>0</v>
      </c>
      <c r="K82" s="386">
        <f t="shared" si="22"/>
        <v>1.5</v>
      </c>
      <c r="L82" s="557" t="s">
        <v>206</v>
      </c>
      <c r="M82" s="557"/>
      <c r="N82" s="383">
        <f t="shared" si="25"/>
        <v>0</v>
      </c>
      <c r="O82" s="383">
        <f t="shared" si="25"/>
        <v>1.5</v>
      </c>
      <c r="P82" s="383">
        <f t="shared" si="25"/>
        <v>0</v>
      </c>
      <c r="Q82" s="383">
        <f t="shared" si="25"/>
        <v>0</v>
      </c>
      <c r="R82" s="383">
        <f t="shared" si="25"/>
        <v>0</v>
      </c>
      <c r="S82" s="383">
        <f t="shared" si="25"/>
        <v>0</v>
      </c>
      <c r="T82" s="383">
        <f t="shared" si="25"/>
        <v>0</v>
      </c>
      <c r="U82" s="383">
        <f t="shared" si="25"/>
        <v>0</v>
      </c>
      <c r="V82" s="383">
        <f t="shared" si="25"/>
        <v>0</v>
      </c>
      <c r="W82" s="383">
        <f t="shared" si="25"/>
        <v>0</v>
      </c>
      <c r="X82" s="408">
        <f t="shared" si="26"/>
        <v>0</v>
      </c>
      <c r="Y82" s="408">
        <f t="shared" si="26"/>
        <v>0</v>
      </c>
      <c r="Z82" s="408">
        <f t="shared" si="26"/>
        <v>0</v>
      </c>
      <c r="AA82" s="408">
        <f t="shared" si="26"/>
        <v>0</v>
      </c>
      <c r="AB82" s="408">
        <f t="shared" si="26"/>
        <v>0</v>
      </c>
      <c r="AC82" s="408">
        <f t="shared" si="26"/>
        <v>0</v>
      </c>
      <c r="AD82" s="408">
        <f t="shared" si="26"/>
        <v>0</v>
      </c>
      <c r="AE82" s="408">
        <f t="shared" si="26"/>
        <v>0</v>
      </c>
      <c r="AF82" s="408">
        <f t="shared" si="26"/>
        <v>0</v>
      </c>
      <c r="AG82" s="408">
        <f t="shared" si="26"/>
        <v>0</v>
      </c>
      <c r="AH82" s="408">
        <f t="shared" si="27"/>
        <v>0</v>
      </c>
      <c r="AI82" s="408">
        <f t="shared" si="27"/>
        <v>0</v>
      </c>
      <c r="AJ82" s="408">
        <f t="shared" si="27"/>
        <v>0</v>
      </c>
      <c r="AK82" s="436">
        <f t="shared" si="27"/>
        <v>0</v>
      </c>
      <c r="AL82" s="436">
        <f t="shared" si="27"/>
        <v>0</v>
      </c>
      <c r="AM82" s="436">
        <f t="shared" si="27"/>
        <v>0</v>
      </c>
      <c r="AN82" s="436">
        <f t="shared" si="27"/>
        <v>0</v>
      </c>
      <c r="AO82" s="436">
        <f t="shared" si="27"/>
        <v>0</v>
      </c>
      <c r="AP82" s="436">
        <f t="shared" si="27"/>
        <v>0</v>
      </c>
      <c r="AQ82" s="436">
        <f t="shared" si="27"/>
        <v>0</v>
      </c>
      <c r="AR82" s="436">
        <f t="shared" si="27"/>
        <v>0</v>
      </c>
      <c r="AS82" s="436">
        <f t="shared" si="27"/>
        <v>0</v>
      </c>
      <c r="AT82" s="436">
        <f t="shared" si="27"/>
        <v>0</v>
      </c>
      <c r="AU82" s="436">
        <f t="shared" si="27"/>
        <v>0</v>
      </c>
      <c r="AV82" s="291">
        <f t="shared" si="27"/>
        <v>0</v>
      </c>
    </row>
    <row r="83" spans="7:48">
      <c r="G83" s="275"/>
      <c r="H83" s="275"/>
      <c r="J83" s="299">
        <f t="shared" si="24"/>
        <v>0</v>
      </c>
      <c r="K83" s="386">
        <f t="shared" si="22"/>
        <v>1.5</v>
      </c>
      <c r="L83" s="557" t="s">
        <v>285</v>
      </c>
      <c r="M83" s="557"/>
      <c r="N83" s="383">
        <f t="shared" si="25"/>
        <v>0</v>
      </c>
      <c r="O83" s="383">
        <f t="shared" si="25"/>
        <v>1.5</v>
      </c>
      <c r="P83" s="383">
        <f t="shared" si="25"/>
        <v>0</v>
      </c>
      <c r="Q83" s="383">
        <f t="shared" si="25"/>
        <v>0</v>
      </c>
      <c r="R83" s="383">
        <f t="shared" si="25"/>
        <v>0</v>
      </c>
      <c r="S83" s="383">
        <f t="shared" si="25"/>
        <v>0</v>
      </c>
      <c r="T83" s="383">
        <f t="shared" si="25"/>
        <v>0</v>
      </c>
      <c r="U83" s="383">
        <f t="shared" si="25"/>
        <v>0</v>
      </c>
      <c r="V83" s="383">
        <f t="shared" si="25"/>
        <v>0</v>
      </c>
      <c r="W83" s="383">
        <f t="shared" si="25"/>
        <v>0</v>
      </c>
      <c r="X83" s="408">
        <f t="shared" si="26"/>
        <v>0</v>
      </c>
      <c r="Y83" s="408">
        <f t="shared" si="26"/>
        <v>0</v>
      </c>
      <c r="Z83" s="408">
        <f t="shared" si="26"/>
        <v>0</v>
      </c>
      <c r="AA83" s="408">
        <f t="shared" si="26"/>
        <v>0</v>
      </c>
      <c r="AB83" s="408">
        <f t="shared" si="26"/>
        <v>0</v>
      </c>
      <c r="AC83" s="408">
        <f t="shared" si="26"/>
        <v>0</v>
      </c>
      <c r="AD83" s="408">
        <f t="shared" si="26"/>
        <v>0</v>
      </c>
      <c r="AE83" s="408">
        <f t="shared" si="26"/>
        <v>0</v>
      </c>
      <c r="AF83" s="408">
        <f t="shared" si="26"/>
        <v>0</v>
      </c>
      <c r="AG83" s="408">
        <f t="shared" si="26"/>
        <v>0</v>
      </c>
      <c r="AH83" s="408">
        <f t="shared" si="27"/>
        <v>0</v>
      </c>
      <c r="AI83" s="408">
        <f t="shared" si="27"/>
        <v>0</v>
      </c>
      <c r="AJ83" s="408">
        <f t="shared" si="27"/>
        <v>0</v>
      </c>
      <c r="AK83" s="436">
        <f t="shared" si="27"/>
        <v>0</v>
      </c>
      <c r="AL83" s="436">
        <f t="shared" si="27"/>
        <v>0</v>
      </c>
      <c r="AM83" s="436">
        <f t="shared" si="27"/>
        <v>0</v>
      </c>
      <c r="AN83" s="436">
        <f t="shared" si="27"/>
        <v>0</v>
      </c>
      <c r="AO83" s="436">
        <f t="shared" si="27"/>
        <v>0</v>
      </c>
      <c r="AP83" s="436">
        <f t="shared" si="27"/>
        <v>0</v>
      </c>
      <c r="AQ83" s="436">
        <f t="shared" si="27"/>
        <v>0</v>
      </c>
      <c r="AR83" s="436">
        <f t="shared" si="27"/>
        <v>0</v>
      </c>
      <c r="AS83" s="436">
        <f t="shared" si="27"/>
        <v>0</v>
      </c>
      <c r="AT83" s="436">
        <f t="shared" si="27"/>
        <v>0</v>
      </c>
      <c r="AU83" s="436">
        <f t="shared" si="27"/>
        <v>0</v>
      </c>
      <c r="AV83" s="291">
        <f t="shared" si="27"/>
        <v>0</v>
      </c>
    </row>
    <row r="84" spans="7:48">
      <c r="G84" s="275"/>
      <c r="H84" s="275"/>
      <c r="J84" s="299">
        <f t="shared" si="24"/>
        <v>0</v>
      </c>
      <c r="K84" s="386">
        <f t="shared" si="22"/>
        <v>40</v>
      </c>
      <c r="L84" s="557" t="s">
        <v>30</v>
      </c>
      <c r="M84" s="557"/>
      <c r="N84" s="383">
        <f t="shared" si="25"/>
        <v>8</v>
      </c>
      <c r="O84" s="383">
        <f t="shared" si="25"/>
        <v>8</v>
      </c>
      <c r="P84" s="383">
        <f t="shared" si="25"/>
        <v>8</v>
      </c>
      <c r="Q84" s="383">
        <f t="shared" si="25"/>
        <v>8</v>
      </c>
      <c r="R84" s="383">
        <f t="shared" si="25"/>
        <v>8</v>
      </c>
      <c r="S84" s="383">
        <f t="shared" si="25"/>
        <v>0</v>
      </c>
      <c r="T84" s="383">
        <f t="shared" si="25"/>
        <v>0</v>
      </c>
      <c r="U84" s="383">
        <f t="shared" si="25"/>
        <v>0</v>
      </c>
      <c r="V84" s="383">
        <f t="shared" si="25"/>
        <v>0</v>
      </c>
      <c r="W84" s="383">
        <f t="shared" si="25"/>
        <v>0</v>
      </c>
      <c r="X84" s="408">
        <f t="shared" si="26"/>
        <v>0</v>
      </c>
      <c r="Y84" s="408">
        <f t="shared" si="26"/>
        <v>0</v>
      </c>
      <c r="Z84" s="408">
        <f t="shared" si="26"/>
        <v>0</v>
      </c>
      <c r="AA84" s="408">
        <f t="shared" si="26"/>
        <v>0</v>
      </c>
      <c r="AB84" s="408">
        <f t="shared" si="26"/>
        <v>0</v>
      </c>
      <c r="AC84" s="408">
        <f t="shared" si="26"/>
        <v>0</v>
      </c>
      <c r="AD84" s="408">
        <f t="shared" si="26"/>
        <v>0</v>
      </c>
      <c r="AE84" s="408">
        <f t="shared" si="26"/>
        <v>0</v>
      </c>
      <c r="AF84" s="408">
        <f t="shared" si="26"/>
        <v>0</v>
      </c>
      <c r="AG84" s="408">
        <f t="shared" si="26"/>
        <v>0</v>
      </c>
      <c r="AH84" s="408">
        <f t="shared" si="27"/>
        <v>0</v>
      </c>
      <c r="AI84" s="408">
        <f t="shared" si="27"/>
        <v>0</v>
      </c>
      <c r="AJ84" s="408">
        <f t="shared" si="27"/>
        <v>0</v>
      </c>
      <c r="AK84" s="436">
        <f t="shared" si="27"/>
        <v>0</v>
      </c>
      <c r="AL84" s="436">
        <f t="shared" si="27"/>
        <v>0</v>
      </c>
      <c r="AM84" s="436">
        <f t="shared" si="27"/>
        <v>0</v>
      </c>
      <c r="AN84" s="436">
        <f t="shared" si="27"/>
        <v>0</v>
      </c>
      <c r="AO84" s="436">
        <f t="shared" si="27"/>
        <v>0</v>
      </c>
      <c r="AP84" s="436">
        <f t="shared" si="27"/>
        <v>0</v>
      </c>
      <c r="AQ84" s="436">
        <f t="shared" si="27"/>
        <v>0</v>
      </c>
      <c r="AR84" s="436">
        <f t="shared" si="27"/>
        <v>0</v>
      </c>
      <c r="AS84" s="436">
        <f t="shared" si="27"/>
        <v>0</v>
      </c>
      <c r="AT84" s="436">
        <f t="shared" si="27"/>
        <v>0</v>
      </c>
      <c r="AU84" s="436">
        <f t="shared" si="27"/>
        <v>0</v>
      </c>
      <c r="AV84" s="291">
        <f t="shared" si="27"/>
        <v>0</v>
      </c>
    </row>
    <row r="85" spans="7:48">
      <c r="G85" s="275"/>
      <c r="H85" s="275"/>
      <c r="J85" s="299">
        <f t="shared" si="24"/>
        <v>0</v>
      </c>
      <c r="K85" s="386">
        <f t="shared" si="22"/>
        <v>48</v>
      </c>
      <c r="L85" s="557" t="s">
        <v>233</v>
      </c>
      <c r="M85" s="557"/>
      <c r="N85" s="383">
        <f t="shared" si="25"/>
        <v>8</v>
      </c>
      <c r="O85" s="383">
        <f t="shared" si="25"/>
        <v>8</v>
      </c>
      <c r="P85" s="383">
        <f t="shared" si="25"/>
        <v>8</v>
      </c>
      <c r="Q85" s="383">
        <f t="shared" si="25"/>
        <v>8</v>
      </c>
      <c r="R85" s="383">
        <f t="shared" si="25"/>
        <v>8</v>
      </c>
      <c r="S85" s="383">
        <f t="shared" si="25"/>
        <v>8</v>
      </c>
      <c r="T85" s="383">
        <f t="shared" si="25"/>
        <v>0</v>
      </c>
      <c r="U85" s="383">
        <f t="shared" si="25"/>
        <v>0</v>
      </c>
      <c r="V85" s="383">
        <f t="shared" si="25"/>
        <v>0</v>
      </c>
      <c r="W85" s="383">
        <f t="shared" si="25"/>
        <v>0</v>
      </c>
      <c r="X85" s="408">
        <f t="shared" si="26"/>
        <v>0</v>
      </c>
      <c r="Y85" s="408">
        <f t="shared" si="26"/>
        <v>0</v>
      </c>
      <c r="Z85" s="408">
        <f t="shared" si="26"/>
        <v>0</v>
      </c>
      <c r="AA85" s="408">
        <f t="shared" si="26"/>
        <v>0</v>
      </c>
      <c r="AB85" s="408">
        <f t="shared" si="26"/>
        <v>0</v>
      </c>
      <c r="AC85" s="408">
        <f t="shared" si="26"/>
        <v>0</v>
      </c>
      <c r="AD85" s="408">
        <f t="shared" si="26"/>
        <v>0</v>
      </c>
      <c r="AE85" s="408">
        <f t="shared" si="26"/>
        <v>0</v>
      </c>
      <c r="AF85" s="408">
        <f t="shared" si="26"/>
        <v>0</v>
      </c>
      <c r="AG85" s="408">
        <f t="shared" si="26"/>
        <v>0</v>
      </c>
      <c r="AH85" s="408">
        <f t="shared" si="27"/>
        <v>0</v>
      </c>
      <c r="AI85" s="408">
        <f t="shared" si="27"/>
        <v>0</v>
      </c>
      <c r="AJ85" s="408">
        <f t="shared" si="27"/>
        <v>0</v>
      </c>
      <c r="AK85" s="436">
        <f t="shared" si="27"/>
        <v>0</v>
      </c>
      <c r="AL85" s="436">
        <f t="shared" si="27"/>
        <v>0</v>
      </c>
      <c r="AM85" s="436">
        <f t="shared" si="27"/>
        <v>0</v>
      </c>
      <c r="AN85" s="436">
        <f t="shared" si="27"/>
        <v>0</v>
      </c>
      <c r="AO85" s="436">
        <f t="shared" si="27"/>
        <v>0</v>
      </c>
      <c r="AP85" s="436">
        <f t="shared" si="27"/>
        <v>0</v>
      </c>
      <c r="AQ85" s="436">
        <f t="shared" si="27"/>
        <v>0</v>
      </c>
      <c r="AR85" s="436">
        <f t="shared" si="27"/>
        <v>0</v>
      </c>
      <c r="AS85" s="436">
        <f t="shared" si="27"/>
        <v>0</v>
      </c>
      <c r="AT85" s="436">
        <f t="shared" si="27"/>
        <v>0</v>
      </c>
      <c r="AU85" s="436">
        <f t="shared" si="27"/>
        <v>0</v>
      </c>
      <c r="AV85" s="291">
        <f t="shared" si="27"/>
        <v>0</v>
      </c>
    </row>
    <row r="86" spans="7:48">
      <c r="G86" s="294"/>
      <c r="H86" s="294"/>
      <c r="J86" s="299">
        <f t="shared" si="24"/>
        <v>0</v>
      </c>
      <c r="K86" s="386">
        <f t="shared" si="22"/>
        <v>171.5</v>
      </c>
      <c r="L86" s="557" t="s">
        <v>77</v>
      </c>
      <c r="M86" s="557"/>
      <c r="N86" s="383">
        <f t="shared" si="25"/>
        <v>8</v>
      </c>
      <c r="O86" s="383">
        <f t="shared" si="25"/>
        <v>8</v>
      </c>
      <c r="P86" s="383">
        <f t="shared" si="25"/>
        <v>8</v>
      </c>
      <c r="Q86" s="383">
        <f t="shared" si="25"/>
        <v>3.5</v>
      </c>
      <c r="R86" s="383">
        <f t="shared" si="25"/>
        <v>8</v>
      </c>
      <c r="S86" s="383">
        <f t="shared" si="25"/>
        <v>0</v>
      </c>
      <c r="T86" s="383">
        <f t="shared" si="25"/>
        <v>0</v>
      </c>
      <c r="U86" s="383">
        <f t="shared" si="25"/>
        <v>0</v>
      </c>
      <c r="V86" s="383">
        <f t="shared" si="25"/>
        <v>0</v>
      </c>
      <c r="W86" s="383">
        <f t="shared" si="25"/>
        <v>8</v>
      </c>
      <c r="X86" s="408">
        <f t="shared" si="26"/>
        <v>8</v>
      </c>
      <c r="Y86" s="408">
        <f t="shared" si="26"/>
        <v>8</v>
      </c>
      <c r="Z86" s="408">
        <f t="shared" si="26"/>
        <v>8</v>
      </c>
      <c r="AA86" s="408">
        <f t="shared" si="26"/>
        <v>8</v>
      </c>
      <c r="AB86" s="408">
        <f t="shared" si="26"/>
        <v>0</v>
      </c>
      <c r="AC86" s="408">
        <f t="shared" si="26"/>
        <v>8</v>
      </c>
      <c r="AD86" s="408">
        <f t="shared" si="26"/>
        <v>8</v>
      </c>
      <c r="AE86" s="408">
        <f t="shared" si="26"/>
        <v>8</v>
      </c>
      <c r="AF86" s="408">
        <f t="shared" si="26"/>
        <v>8</v>
      </c>
      <c r="AG86" s="408">
        <f t="shared" si="26"/>
        <v>8</v>
      </c>
      <c r="AH86" s="408">
        <f t="shared" si="27"/>
        <v>8</v>
      </c>
      <c r="AI86" s="408">
        <f t="shared" si="27"/>
        <v>0</v>
      </c>
      <c r="AJ86" s="408">
        <f t="shared" si="27"/>
        <v>8</v>
      </c>
      <c r="AK86" s="436">
        <f t="shared" si="27"/>
        <v>4</v>
      </c>
      <c r="AL86" s="436">
        <f t="shared" si="27"/>
        <v>0</v>
      </c>
      <c r="AM86" s="436">
        <f t="shared" si="27"/>
        <v>4</v>
      </c>
      <c r="AN86" s="436">
        <f t="shared" si="27"/>
        <v>8</v>
      </c>
      <c r="AO86" s="436">
        <f t="shared" si="27"/>
        <v>8</v>
      </c>
      <c r="AP86" s="436">
        <f t="shared" si="27"/>
        <v>0</v>
      </c>
      <c r="AQ86" s="436">
        <f t="shared" si="27"/>
        <v>8</v>
      </c>
      <c r="AR86" s="436">
        <f t="shared" si="27"/>
        <v>8</v>
      </c>
      <c r="AS86" s="436">
        <f t="shared" si="27"/>
        <v>0</v>
      </c>
      <c r="AT86" s="436">
        <f t="shared" si="27"/>
        <v>0</v>
      </c>
      <c r="AU86" s="436">
        <f t="shared" si="27"/>
        <v>0</v>
      </c>
      <c r="AV86" s="291">
        <f t="shared" si="27"/>
        <v>0</v>
      </c>
    </row>
    <row r="87" spans="7:48">
      <c r="G87" s="275"/>
      <c r="H87" s="275"/>
      <c r="J87" s="299">
        <f t="shared" si="24"/>
        <v>0</v>
      </c>
      <c r="K87" s="386">
        <f t="shared" si="22"/>
        <v>9.5</v>
      </c>
      <c r="L87" s="557" t="s">
        <v>1523</v>
      </c>
      <c r="M87" s="557"/>
      <c r="N87" s="383">
        <f t="shared" si="25"/>
        <v>0</v>
      </c>
      <c r="O87" s="383">
        <f t="shared" si="25"/>
        <v>1.5</v>
      </c>
      <c r="P87" s="383">
        <f t="shared" si="25"/>
        <v>8</v>
      </c>
      <c r="Q87" s="383">
        <f t="shared" si="25"/>
        <v>0</v>
      </c>
      <c r="R87" s="383">
        <f t="shared" si="25"/>
        <v>0</v>
      </c>
      <c r="S87" s="383">
        <f t="shared" si="25"/>
        <v>0</v>
      </c>
      <c r="T87" s="383">
        <f t="shared" si="25"/>
        <v>0</v>
      </c>
      <c r="U87" s="383">
        <f t="shared" si="25"/>
        <v>0</v>
      </c>
      <c r="V87" s="383">
        <f t="shared" si="25"/>
        <v>0</v>
      </c>
      <c r="W87" s="383">
        <f t="shared" si="25"/>
        <v>0</v>
      </c>
      <c r="X87" s="408">
        <f t="shared" si="26"/>
        <v>0</v>
      </c>
      <c r="Y87" s="408">
        <f t="shared" si="26"/>
        <v>0</v>
      </c>
      <c r="Z87" s="408">
        <f t="shared" si="26"/>
        <v>0</v>
      </c>
      <c r="AA87" s="408">
        <f t="shared" si="26"/>
        <v>0</v>
      </c>
      <c r="AB87" s="408">
        <f t="shared" si="26"/>
        <v>0</v>
      </c>
      <c r="AC87" s="408">
        <f t="shared" si="26"/>
        <v>0</v>
      </c>
      <c r="AD87" s="408">
        <f t="shared" si="26"/>
        <v>0</v>
      </c>
      <c r="AE87" s="408">
        <f t="shared" si="26"/>
        <v>0</v>
      </c>
      <c r="AF87" s="408">
        <f t="shared" si="26"/>
        <v>0</v>
      </c>
      <c r="AG87" s="408">
        <f t="shared" si="26"/>
        <v>0</v>
      </c>
      <c r="AH87" s="408">
        <f t="shared" si="27"/>
        <v>0</v>
      </c>
      <c r="AI87" s="408">
        <f t="shared" si="27"/>
        <v>0</v>
      </c>
      <c r="AJ87" s="408">
        <f t="shared" si="27"/>
        <v>0</v>
      </c>
      <c r="AK87" s="436">
        <f t="shared" si="27"/>
        <v>0</v>
      </c>
      <c r="AL87" s="436">
        <f t="shared" si="27"/>
        <v>0</v>
      </c>
      <c r="AM87" s="436">
        <f t="shared" si="27"/>
        <v>0</v>
      </c>
      <c r="AN87" s="436">
        <f t="shared" si="27"/>
        <v>0</v>
      </c>
      <c r="AO87" s="436">
        <f t="shared" si="27"/>
        <v>0</v>
      </c>
      <c r="AP87" s="436">
        <f t="shared" si="27"/>
        <v>0</v>
      </c>
      <c r="AQ87" s="436">
        <f t="shared" si="27"/>
        <v>0</v>
      </c>
      <c r="AR87" s="436">
        <f t="shared" si="27"/>
        <v>0</v>
      </c>
      <c r="AS87" s="436">
        <f t="shared" si="27"/>
        <v>0</v>
      </c>
      <c r="AT87" s="436">
        <f t="shared" si="27"/>
        <v>0</v>
      </c>
      <c r="AU87" s="436">
        <f t="shared" si="27"/>
        <v>0</v>
      </c>
      <c r="AV87" s="291">
        <f t="shared" si="27"/>
        <v>0</v>
      </c>
    </row>
    <row r="88" spans="7:48">
      <c r="G88" s="275"/>
      <c r="H88" s="275"/>
      <c r="J88" s="299">
        <f>SUMPRODUCT(($F$4:$F$79=K88)*(J$4:J$79))</f>
        <v>0</v>
      </c>
      <c r="K88" s="386">
        <f t="shared" si="22"/>
        <v>1.5</v>
      </c>
      <c r="L88" s="557" t="s">
        <v>82</v>
      </c>
      <c r="M88" s="557"/>
      <c r="N88" s="383">
        <f t="shared" ref="N88:AV88" si="28">SUMPRODUCT(($F$4:$F$79=$L88)*(N$4:N$79))</f>
        <v>0</v>
      </c>
      <c r="O88" s="383">
        <f t="shared" si="28"/>
        <v>1.5</v>
      </c>
      <c r="P88" s="383">
        <f t="shared" si="28"/>
        <v>0</v>
      </c>
      <c r="Q88" s="383">
        <f t="shared" si="28"/>
        <v>0</v>
      </c>
      <c r="R88" s="383">
        <f t="shared" si="28"/>
        <v>0</v>
      </c>
      <c r="S88" s="383">
        <f t="shared" si="28"/>
        <v>0</v>
      </c>
      <c r="T88" s="383">
        <f t="shared" si="28"/>
        <v>0</v>
      </c>
      <c r="U88" s="383">
        <f t="shared" si="28"/>
        <v>0</v>
      </c>
      <c r="V88" s="383">
        <f t="shared" si="28"/>
        <v>0</v>
      </c>
      <c r="W88" s="383">
        <f t="shared" si="28"/>
        <v>0</v>
      </c>
      <c r="X88" s="408">
        <f t="shared" si="28"/>
        <v>0</v>
      </c>
      <c r="Y88" s="408">
        <f t="shared" si="28"/>
        <v>0</v>
      </c>
      <c r="Z88" s="408">
        <f t="shared" si="28"/>
        <v>0</v>
      </c>
      <c r="AA88" s="408">
        <f t="shared" si="28"/>
        <v>0</v>
      </c>
      <c r="AB88" s="408">
        <f t="shared" si="28"/>
        <v>0</v>
      </c>
      <c r="AC88" s="408">
        <f t="shared" si="28"/>
        <v>0</v>
      </c>
      <c r="AD88" s="408">
        <f t="shared" si="28"/>
        <v>0</v>
      </c>
      <c r="AE88" s="408">
        <f t="shared" si="28"/>
        <v>0</v>
      </c>
      <c r="AF88" s="408">
        <f t="shared" si="28"/>
        <v>0</v>
      </c>
      <c r="AG88" s="408">
        <f t="shared" si="28"/>
        <v>0</v>
      </c>
      <c r="AH88" s="408">
        <f t="shared" si="28"/>
        <v>0</v>
      </c>
      <c r="AI88" s="408">
        <f t="shared" si="28"/>
        <v>0</v>
      </c>
      <c r="AJ88" s="408">
        <f t="shared" si="28"/>
        <v>0</v>
      </c>
      <c r="AK88" s="436">
        <f t="shared" si="28"/>
        <v>0</v>
      </c>
      <c r="AL88" s="436">
        <f t="shared" si="28"/>
        <v>0</v>
      </c>
      <c r="AM88" s="436">
        <f t="shared" si="28"/>
        <v>0</v>
      </c>
      <c r="AN88" s="436">
        <f t="shared" si="28"/>
        <v>0</v>
      </c>
      <c r="AO88" s="436">
        <f t="shared" si="28"/>
        <v>0</v>
      </c>
      <c r="AP88" s="436">
        <f t="shared" si="28"/>
        <v>0</v>
      </c>
      <c r="AQ88" s="436">
        <f t="shared" si="28"/>
        <v>0</v>
      </c>
      <c r="AR88" s="436">
        <f t="shared" si="28"/>
        <v>0</v>
      </c>
      <c r="AS88" s="436">
        <f t="shared" si="28"/>
        <v>0</v>
      </c>
      <c r="AT88" s="436">
        <f t="shared" si="28"/>
        <v>0</v>
      </c>
      <c r="AU88" s="436">
        <f t="shared" si="28"/>
        <v>0</v>
      </c>
      <c r="AV88" s="291">
        <f t="shared" si="28"/>
        <v>0</v>
      </c>
    </row>
    <row r="89" spans="7:48">
      <c r="G89" s="275"/>
      <c r="H89" s="275"/>
      <c r="L89" s="581" t="s">
        <v>625</v>
      </c>
      <c r="M89" s="104" t="s">
        <v>1545</v>
      </c>
      <c r="N89" s="383"/>
      <c r="O89" s="383"/>
      <c r="P89" s="383"/>
      <c r="Q89" s="383"/>
      <c r="R89" s="383"/>
      <c r="S89" s="383"/>
      <c r="T89" s="383"/>
      <c r="U89" s="383"/>
      <c r="V89" s="383"/>
      <c r="W89" s="383"/>
      <c r="X89" s="408"/>
      <c r="Y89" s="408"/>
      <c r="Z89" s="408"/>
      <c r="AA89" s="408"/>
      <c r="AB89" s="408"/>
      <c r="AC89" s="408"/>
      <c r="AD89" s="408"/>
      <c r="AE89" s="408"/>
      <c r="AF89" s="408"/>
      <c r="AG89" s="408"/>
      <c r="AH89" s="408"/>
      <c r="AI89" s="408"/>
      <c r="AJ89" s="408"/>
      <c r="AK89" s="436">
        <v>4</v>
      </c>
      <c r="AL89" s="436">
        <v>8</v>
      </c>
      <c r="AM89" s="436">
        <v>4</v>
      </c>
      <c r="AN89" s="436"/>
      <c r="AO89" s="436"/>
      <c r="AP89" s="436"/>
      <c r="AQ89" s="436"/>
      <c r="AR89" s="436"/>
      <c r="AS89" s="436"/>
      <c r="AT89" s="436"/>
      <c r="AU89" s="436"/>
      <c r="AV89" s="291"/>
    </row>
    <row r="90" spans="7:48">
      <c r="G90" s="275"/>
      <c r="H90" s="275"/>
      <c r="L90" s="581"/>
      <c r="M90" s="104"/>
      <c r="N90" s="383"/>
      <c r="O90" s="383"/>
      <c r="P90" s="383"/>
      <c r="Q90" s="383"/>
      <c r="R90" s="383"/>
      <c r="S90" s="383"/>
      <c r="T90" s="383"/>
      <c r="U90" s="383"/>
      <c r="V90" s="383"/>
      <c r="W90" s="383"/>
      <c r="X90" s="408"/>
      <c r="Y90" s="408"/>
      <c r="Z90" s="408"/>
      <c r="AA90" s="408"/>
      <c r="AB90" s="408"/>
      <c r="AC90" s="408"/>
      <c r="AD90" s="408"/>
      <c r="AE90" s="408"/>
      <c r="AF90" s="408"/>
      <c r="AG90" s="408"/>
      <c r="AH90" s="408"/>
      <c r="AI90" s="408"/>
      <c r="AJ90" s="408"/>
      <c r="AK90" s="436"/>
      <c r="AL90" s="436"/>
      <c r="AM90" s="436"/>
      <c r="AN90" s="436"/>
      <c r="AO90" s="436"/>
      <c r="AP90" s="436"/>
      <c r="AQ90" s="436"/>
      <c r="AR90" s="436"/>
      <c r="AS90" s="436"/>
      <c r="AT90" s="436"/>
      <c r="AU90" s="436"/>
      <c r="AV90" s="291"/>
    </row>
    <row r="91" spans="7:48">
      <c r="G91" s="275"/>
      <c r="H91" s="275"/>
      <c r="L91" s="581"/>
      <c r="M91" s="104"/>
      <c r="N91" s="383"/>
      <c r="O91" s="383"/>
      <c r="P91" s="383"/>
      <c r="Q91" s="383"/>
      <c r="R91" s="383"/>
      <c r="S91" s="383"/>
      <c r="T91" s="383"/>
      <c r="U91" s="383"/>
      <c r="V91" s="383"/>
      <c r="W91" s="383"/>
      <c r="X91" s="408"/>
      <c r="Y91" s="408"/>
      <c r="Z91" s="408"/>
      <c r="AA91" s="408"/>
      <c r="AB91" s="408"/>
      <c r="AC91" s="408"/>
      <c r="AD91" s="408"/>
      <c r="AE91" s="408"/>
      <c r="AF91" s="408"/>
      <c r="AG91" s="408"/>
      <c r="AH91" s="408"/>
      <c r="AI91" s="408"/>
      <c r="AJ91" s="408"/>
      <c r="AK91" s="436"/>
      <c r="AL91" s="436"/>
      <c r="AM91" s="436"/>
      <c r="AN91" s="436"/>
      <c r="AO91" s="436"/>
      <c r="AP91" s="436"/>
      <c r="AQ91" s="436"/>
      <c r="AR91" s="436"/>
      <c r="AS91" s="436"/>
      <c r="AT91" s="436"/>
      <c r="AU91" s="436"/>
      <c r="AV91" s="291"/>
    </row>
    <row r="92" spans="7:48">
      <c r="L92" s="581"/>
      <c r="M92" s="104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408"/>
      <c r="Y92" s="408"/>
      <c r="Z92" s="408"/>
      <c r="AA92" s="408"/>
      <c r="AB92" s="408"/>
      <c r="AC92" s="408"/>
      <c r="AD92" s="408"/>
      <c r="AE92" s="408"/>
      <c r="AF92" s="408"/>
      <c r="AG92" s="408"/>
      <c r="AH92" s="408"/>
      <c r="AI92" s="408"/>
      <c r="AJ92" s="408"/>
      <c r="AK92" s="436"/>
      <c r="AL92" s="436"/>
      <c r="AM92" s="436"/>
      <c r="AN92" s="436"/>
      <c r="AO92" s="436"/>
      <c r="AP92" s="436"/>
      <c r="AQ92" s="436"/>
      <c r="AR92" s="436"/>
      <c r="AS92" s="436"/>
      <c r="AT92" s="436"/>
      <c r="AU92" s="436"/>
      <c r="AV92" s="291"/>
    </row>
    <row r="93" spans="7:48">
      <c r="L93" s="581"/>
      <c r="M93" s="104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408"/>
      <c r="Y93" s="408"/>
      <c r="Z93" s="408"/>
      <c r="AA93" s="408"/>
      <c r="AB93" s="408"/>
      <c r="AC93" s="408"/>
      <c r="AD93" s="408"/>
      <c r="AE93" s="408"/>
      <c r="AF93" s="408"/>
      <c r="AG93" s="408"/>
      <c r="AH93" s="408"/>
      <c r="AI93" s="408"/>
      <c r="AJ93" s="408"/>
      <c r="AK93" s="436"/>
      <c r="AL93" s="436"/>
      <c r="AM93" s="436"/>
      <c r="AN93" s="436"/>
      <c r="AO93" s="436"/>
      <c r="AP93" s="436"/>
      <c r="AQ93" s="436"/>
      <c r="AR93" s="436"/>
      <c r="AS93" s="436"/>
      <c r="AT93" s="436"/>
      <c r="AU93" s="436"/>
      <c r="AV93" s="291"/>
    </row>
    <row r="94" spans="7:48">
      <c r="L94" s="581"/>
      <c r="M94" s="104"/>
      <c r="N94" s="383"/>
      <c r="O94" s="383"/>
      <c r="P94" s="383"/>
      <c r="Q94" s="383"/>
      <c r="R94" s="383"/>
      <c r="S94" s="383"/>
      <c r="T94" s="383"/>
      <c r="U94" s="383"/>
      <c r="V94" s="383"/>
      <c r="W94" s="383"/>
      <c r="X94" s="408"/>
      <c r="Y94" s="408"/>
      <c r="Z94" s="408"/>
      <c r="AA94" s="408"/>
      <c r="AB94" s="408"/>
      <c r="AC94" s="408"/>
      <c r="AD94" s="408"/>
      <c r="AE94" s="408"/>
      <c r="AF94" s="408"/>
      <c r="AG94" s="408"/>
      <c r="AH94" s="408"/>
      <c r="AI94" s="408"/>
      <c r="AJ94" s="408"/>
      <c r="AK94" s="436"/>
      <c r="AL94" s="436"/>
      <c r="AM94" s="436"/>
      <c r="AN94" s="436"/>
      <c r="AO94" s="436"/>
      <c r="AP94" s="436"/>
      <c r="AQ94" s="436"/>
      <c r="AR94" s="436"/>
      <c r="AS94" s="436"/>
      <c r="AT94" s="436"/>
      <c r="AU94" s="436"/>
      <c r="AV94" s="291"/>
    </row>
    <row r="95" spans="7:48">
      <c r="P95" s="385"/>
      <c r="Q95" s="385"/>
      <c r="R95" s="385"/>
      <c r="S95" s="385"/>
      <c r="T95" s="385"/>
      <c r="U95" s="385"/>
      <c r="V95" s="385"/>
      <c r="W95" s="385"/>
      <c r="X95" s="409"/>
      <c r="Y95" s="409"/>
      <c r="Z95" s="409"/>
      <c r="AA95" s="409"/>
      <c r="AB95" s="409"/>
      <c r="AC95" s="409"/>
      <c r="AD95" s="409"/>
      <c r="AE95" s="409"/>
      <c r="AG95" s="409"/>
      <c r="AH95" s="409"/>
      <c r="AI95" s="409"/>
      <c r="AJ95" s="409"/>
      <c r="AK95" s="432"/>
      <c r="AL95" s="432"/>
      <c r="AM95" s="432"/>
      <c r="AN95" s="432"/>
      <c r="AO95" s="432"/>
      <c r="AP95" s="432"/>
      <c r="AQ95" s="432"/>
      <c r="AR95" s="432"/>
      <c r="AS95" s="432"/>
      <c r="AT95" s="432"/>
      <c r="AU95" s="432"/>
      <c r="AV95" s="294"/>
    </row>
    <row r="96" spans="7:48">
      <c r="P96" s="385"/>
      <c r="Q96" s="385"/>
      <c r="R96" s="385"/>
      <c r="S96" s="385"/>
      <c r="T96" s="385"/>
      <c r="U96" s="385"/>
      <c r="V96" s="385"/>
      <c r="W96" s="385"/>
      <c r="X96" s="409"/>
      <c r="Y96" s="409"/>
      <c r="Z96" s="409"/>
      <c r="AA96" s="409"/>
      <c r="AB96" s="409"/>
      <c r="AC96" s="409"/>
      <c r="AD96" s="409"/>
      <c r="AE96" s="409"/>
      <c r="AG96" s="409"/>
      <c r="AH96" s="409"/>
      <c r="AI96" s="409"/>
      <c r="AJ96" s="409"/>
      <c r="AK96" s="432"/>
      <c r="AL96" s="432"/>
      <c r="AM96" s="432"/>
      <c r="AN96" s="432"/>
      <c r="AO96" s="432"/>
      <c r="AP96" s="432"/>
      <c r="AQ96" s="432"/>
      <c r="AR96" s="432"/>
      <c r="AS96" s="432"/>
      <c r="AT96" s="432"/>
      <c r="AU96" s="432"/>
    </row>
    <row r="97" spans="1:59">
      <c r="P97" s="385"/>
      <c r="Q97" s="385"/>
      <c r="R97" s="385"/>
      <c r="S97" s="385"/>
      <c r="T97" s="385"/>
      <c r="U97" s="385"/>
      <c r="V97" s="385"/>
      <c r="W97" s="385"/>
      <c r="X97" s="409"/>
      <c r="Y97" s="409"/>
      <c r="Z97" s="409"/>
      <c r="AA97" s="409"/>
      <c r="AB97" s="409"/>
      <c r="AC97" s="409"/>
      <c r="AD97" s="409"/>
      <c r="AE97" s="409"/>
      <c r="AG97" s="409"/>
      <c r="AH97" s="409"/>
      <c r="AI97" s="409"/>
      <c r="AJ97" s="409"/>
      <c r="AK97" s="432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</row>
    <row r="98" spans="1:59">
      <c r="P98" s="385"/>
      <c r="Q98" s="385"/>
      <c r="R98" s="385"/>
      <c r="S98" s="385"/>
      <c r="T98" s="385"/>
      <c r="U98" s="385"/>
      <c r="V98" s="385"/>
      <c r="W98" s="385"/>
      <c r="X98" s="409"/>
      <c r="Y98" s="409"/>
      <c r="Z98" s="409"/>
      <c r="AA98" s="409"/>
      <c r="AB98" s="409"/>
      <c r="AC98" s="409"/>
      <c r="AD98" s="409"/>
      <c r="AE98" s="409"/>
      <c r="AG98" s="409"/>
      <c r="AH98" s="409"/>
      <c r="AI98" s="409"/>
      <c r="AJ98" s="409"/>
      <c r="AK98" s="432"/>
      <c r="AL98" s="432"/>
      <c r="AM98" s="432"/>
      <c r="AN98" s="432"/>
      <c r="AO98" s="432"/>
      <c r="AP98" s="432"/>
      <c r="AQ98" s="432"/>
      <c r="AR98" s="432"/>
      <c r="AS98" s="432"/>
      <c r="AT98" s="432"/>
      <c r="AU98" s="432"/>
    </row>
    <row r="99" spans="1:59">
      <c r="P99" s="385"/>
      <c r="Q99" s="385"/>
      <c r="R99" s="385"/>
      <c r="S99" s="385"/>
      <c r="T99" s="385"/>
      <c r="U99" s="385"/>
      <c r="V99" s="385"/>
      <c r="W99" s="385"/>
      <c r="X99" s="409"/>
      <c r="Y99" s="409"/>
      <c r="Z99" s="409"/>
      <c r="AA99" s="409"/>
      <c r="AB99" s="409"/>
      <c r="AC99" s="409"/>
      <c r="AD99" s="409"/>
      <c r="AE99" s="409"/>
      <c r="AG99" s="409"/>
      <c r="AH99" s="409"/>
      <c r="AI99" s="409"/>
      <c r="AJ99" s="409"/>
      <c r="AK99" s="432"/>
      <c r="AL99" s="432"/>
      <c r="AM99" s="432"/>
      <c r="AN99" s="432"/>
      <c r="AO99" s="432"/>
      <c r="AP99" s="432"/>
      <c r="AQ99" s="432"/>
      <c r="AR99" s="432"/>
      <c r="AS99" s="432"/>
      <c r="AT99" s="432"/>
      <c r="AU99" s="432"/>
    </row>
    <row r="100" spans="1:59"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Y100" s="409"/>
      <c r="Z100" s="409"/>
      <c r="AA100" s="409"/>
      <c r="AB100" s="409"/>
      <c r="AC100" s="409"/>
      <c r="AD100" s="409"/>
      <c r="AE100" s="409"/>
      <c r="AF100" s="409"/>
      <c r="AG100" s="409"/>
      <c r="AH100" s="409"/>
      <c r="AI100" s="409"/>
      <c r="AJ100" s="409"/>
      <c r="AK100" s="432"/>
      <c r="AL100" s="432"/>
      <c r="AM100" s="432"/>
      <c r="AN100" s="432"/>
      <c r="AP100" s="432"/>
      <c r="AQ100" s="432"/>
      <c r="AR100" s="432"/>
      <c r="AS100" s="432"/>
      <c r="AT100" s="432"/>
      <c r="AU100" s="432"/>
    </row>
    <row r="101" spans="1:59"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Y101" s="409"/>
      <c r="Z101" s="409"/>
      <c r="AA101" s="409"/>
      <c r="AB101" s="409"/>
      <c r="AC101" s="409"/>
      <c r="AD101" s="409"/>
      <c r="AE101" s="409"/>
      <c r="AF101" s="409"/>
      <c r="AG101" s="409"/>
      <c r="AH101" s="409"/>
      <c r="AI101" s="409"/>
      <c r="AJ101" s="409"/>
      <c r="AK101" s="432"/>
      <c r="AL101" s="432"/>
      <c r="AM101" s="432"/>
      <c r="AN101" s="432"/>
      <c r="AP101" s="432"/>
      <c r="AQ101" s="432"/>
      <c r="AR101" s="432"/>
      <c r="AS101" s="432"/>
      <c r="AT101" s="432"/>
      <c r="AU101" s="432"/>
    </row>
    <row r="102" spans="1:59"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Y102" s="409"/>
      <c r="Z102" s="409"/>
      <c r="AA102" s="409"/>
      <c r="AB102" s="409"/>
      <c r="AC102" s="409"/>
      <c r="AD102" s="409"/>
      <c r="AE102" s="409"/>
      <c r="AF102" s="409"/>
      <c r="AG102" s="409"/>
      <c r="AH102" s="409"/>
      <c r="AI102" s="409"/>
      <c r="AJ102" s="409"/>
      <c r="AK102" s="432"/>
      <c r="AL102" s="432"/>
      <c r="AM102" s="432"/>
      <c r="AN102" s="432"/>
      <c r="AP102" s="432"/>
      <c r="AQ102" s="432"/>
      <c r="AR102" s="432"/>
      <c r="AS102" s="432"/>
      <c r="AT102" s="432"/>
      <c r="AU102" s="432"/>
    </row>
    <row r="103" spans="1:59" s="5" customFormat="1">
      <c r="A103"/>
      <c r="B103"/>
      <c r="D103"/>
      <c r="E103"/>
      <c r="G103"/>
      <c r="H103"/>
      <c r="I103"/>
      <c r="J103" s="294"/>
      <c r="K103" s="377"/>
      <c r="L103"/>
      <c r="M103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410"/>
      <c r="Y103" s="409"/>
      <c r="Z103" s="409"/>
      <c r="AA103" s="409"/>
      <c r="AB103" s="409"/>
      <c r="AC103" s="409"/>
      <c r="AD103" s="409"/>
      <c r="AE103" s="409"/>
      <c r="AF103" s="409"/>
      <c r="AG103" s="409"/>
      <c r="AH103" s="409"/>
      <c r="AI103" s="409"/>
      <c r="AJ103" s="409"/>
      <c r="AK103" s="432"/>
      <c r="AL103" s="432"/>
      <c r="AM103" s="432"/>
      <c r="AN103" s="432"/>
      <c r="AO103" s="437"/>
      <c r="AP103" s="432"/>
      <c r="AQ103" s="432"/>
      <c r="AR103" s="432"/>
      <c r="AS103" s="432"/>
      <c r="AT103" s="432"/>
      <c r="AU103" s="432"/>
      <c r="AV103" s="296"/>
      <c r="AW103"/>
      <c r="AX103"/>
      <c r="AY103"/>
      <c r="AZ103"/>
      <c r="BA103"/>
      <c r="BB103"/>
      <c r="BC103"/>
      <c r="BD103"/>
      <c r="BE103"/>
      <c r="BF103"/>
      <c r="BG103"/>
    </row>
    <row r="104" spans="1:59"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Y104" s="409"/>
      <c r="Z104" s="409"/>
      <c r="AA104" s="409"/>
      <c r="AB104" s="409"/>
      <c r="AC104" s="409"/>
      <c r="AD104" s="409"/>
      <c r="AE104" s="409"/>
      <c r="AF104" s="409"/>
      <c r="AG104" s="409"/>
      <c r="AH104" s="409"/>
      <c r="AI104" s="409"/>
      <c r="AJ104" s="409"/>
      <c r="AK104" s="432"/>
      <c r="AL104" s="432"/>
      <c r="AM104" s="432"/>
      <c r="AN104" s="432"/>
      <c r="AP104" s="432"/>
      <c r="AQ104" s="432"/>
      <c r="AR104" s="432"/>
      <c r="AS104" s="432"/>
      <c r="AT104" s="432"/>
      <c r="AU104" s="432"/>
    </row>
    <row r="105" spans="1:59"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Y105" s="409"/>
      <c r="Z105" s="409"/>
      <c r="AA105" s="409"/>
      <c r="AB105" s="409"/>
      <c r="AC105" s="409"/>
      <c r="AD105" s="409"/>
      <c r="AE105" s="409"/>
      <c r="AF105" s="409"/>
      <c r="AG105" s="409"/>
      <c r="AH105" s="409"/>
      <c r="AI105" s="409"/>
      <c r="AJ105" s="409"/>
      <c r="AK105" s="432"/>
      <c r="AL105" s="432"/>
      <c r="AM105" s="432"/>
      <c r="AN105" s="432"/>
      <c r="AP105" s="432"/>
      <c r="AQ105" s="432"/>
      <c r="AR105" s="432"/>
      <c r="AS105" s="432"/>
      <c r="AT105" s="432"/>
      <c r="AU105" s="432"/>
    </row>
    <row r="106" spans="1:59">
      <c r="N106" s="385"/>
      <c r="O106" s="385"/>
      <c r="P106" s="385"/>
      <c r="Q106" s="385"/>
      <c r="R106" s="385"/>
      <c r="S106" s="385"/>
      <c r="T106" s="385"/>
      <c r="U106" s="385"/>
      <c r="V106" s="385"/>
      <c r="W106" s="385"/>
      <c r="Y106" s="409"/>
      <c r="Z106" s="409"/>
      <c r="AA106" s="409"/>
      <c r="AB106" s="409"/>
      <c r="AC106" s="409"/>
      <c r="AD106" s="409"/>
      <c r="AE106" s="409"/>
      <c r="AF106" s="409"/>
      <c r="AG106" s="409"/>
      <c r="AH106" s="409"/>
      <c r="AI106" s="409"/>
      <c r="AJ106" s="409"/>
      <c r="AK106" s="432"/>
      <c r="AL106" s="432"/>
      <c r="AM106" s="432"/>
      <c r="AN106" s="432"/>
      <c r="AP106" s="432"/>
      <c r="AQ106" s="432"/>
      <c r="AR106" s="432"/>
      <c r="AS106" s="432"/>
      <c r="AT106" s="432"/>
      <c r="AU106" s="432"/>
    </row>
    <row r="107" spans="1:59">
      <c r="N107" s="385"/>
      <c r="O107" s="385"/>
      <c r="P107" s="385"/>
      <c r="Q107" s="385"/>
      <c r="R107" s="385"/>
      <c r="S107" s="385"/>
      <c r="T107" s="385"/>
      <c r="U107" s="385"/>
      <c r="V107" s="385"/>
      <c r="W107" s="385"/>
      <c r="Y107" s="409"/>
      <c r="Z107" s="409"/>
      <c r="AA107" s="409"/>
      <c r="AB107" s="409"/>
      <c r="AC107" s="409"/>
      <c r="AD107" s="409"/>
      <c r="AE107" s="409"/>
      <c r="AF107" s="409"/>
      <c r="AG107" s="409"/>
      <c r="AH107" s="409"/>
      <c r="AI107" s="409"/>
      <c r="AJ107" s="409"/>
      <c r="AK107" s="432"/>
      <c r="AL107" s="432"/>
      <c r="AM107" s="432"/>
      <c r="AN107" s="432"/>
      <c r="AP107" s="432"/>
      <c r="AQ107" s="432"/>
      <c r="AR107" s="432"/>
      <c r="AS107" s="432"/>
      <c r="AT107" s="432"/>
      <c r="AU107" s="432"/>
    </row>
    <row r="108" spans="1:59">
      <c r="N108" s="385"/>
      <c r="O108" s="385"/>
      <c r="P108" s="385"/>
      <c r="Q108" s="385"/>
      <c r="R108" s="385"/>
      <c r="S108" s="385"/>
      <c r="T108" s="385"/>
      <c r="U108" s="385"/>
      <c r="V108" s="385"/>
      <c r="W108" s="385"/>
      <c r="Y108" s="409"/>
      <c r="Z108" s="409"/>
      <c r="AA108" s="409"/>
      <c r="AB108" s="409"/>
      <c r="AC108" s="409"/>
      <c r="AD108" s="409"/>
      <c r="AE108" s="409"/>
      <c r="AF108" s="409"/>
      <c r="AG108" s="409"/>
      <c r="AH108" s="409"/>
      <c r="AI108" s="409"/>
      <c r="AJ108" s="409"/>
      <c r="AK108" s="432"/>
      <c r="AL108" s="432"/>
      <c r="AM108" s="432"/>
      <c r="AN108" s="432"/>
      <c r="AP108" s="432"/>
      <c r="AQ108" s="432"/>
      <c r="AR108" s="432"/>
      <c r="AS108" s="432"/>
      <c r="AT108" s="432"/>
      <c r="AU108" s="432"/>
    </row>
    <row r="109" spans="1:59">
      <c r="N109" s="385"/>
      <c r="O109" s="385"/>
      <c r="P109" s="385"/>
      <c r="Q109" s="385"/>
      <c r="R109" s="385"/>
      <c r="S109" s="385"/>
      <c r="T109" s="385"/>
      <c r="U109" s="385"/>
      <c r="V109" s="385"/>
      <c r="W109" s="385"/>
      <c r="Y109" s="409"/>
      <c r="Z109" s="409"/>
      <c r="AA109" s="409"/>
      <c r="AB109" s="409"/>
      <c r="AC109" s="409"/>
      <c r="AD109" s="409"/>
      <c r="AE109" s="409"/>
      <c r="AF109" s="409"/>
      <c r="AG109" s="409"/>
      <c r="AH109" s="409"/>
      <c r="AI109" s="409"/>
      <c r="AJ109" s="409"/>
      <c r="AK109" s="432"/>
      <c r="AL109" s="432"/>
      <c r="AM109" s="432"/>
      <c r="AN109" s="432"/>
      <c r="AP109" s="432"/>
      <c r="AQ109" s="432"/>
      <c r="AR109" s="432"/>
      <c r="AS109" s="432"/>
      <c r="AT109" s="432"/>
      <c r="AU109" s="432"/>
    </row>
    <row r="110" spans="1:59">
      <c r="N110" s="385"/>
      <c r="O110" s="385"/>
      <c r="P110" s="385"/>
      <c r="Q110" s="385"/>
      <c r="R110" s="385"/>
      <c r="S110" s="385"/>
      <c r="T110" s="385"/>
      <c r="U110" s="385"/>
      <c r="V110" s="385"/>
      <c r="W110" s="385"/>
      <c r="Y110" s="409"/>
      <c r="Z110" s="409"/>
      <c r="AA110" s="409"/>
      <c r="AB110" s="409"/>
      <c r="AC110" s="409"/>
      <c r="AD110" s="409"/>
      <c r="AE110" s="409"/>
      <c r="AF110" s="409"/>
      <c r="AG110" s="409"/>
      <c r="AH110" s="409"/>
      <c r="AI110" s="409"/>
      <c r="AJ110" s="409"/>
      <c r="AK110" s="432"/>
      <c r="AL110" s="432"/>
      <c r="AM110" s="432"/>
      <c r="AN110" s="432"/>
      <c r="AP110" s="432"/>
      <c r="AQ110" s="432"/>
      <c r="AR110" s="432"/>
      <c r="AS110" s="432"/>
      <c r="AT110" s="432"/>
      <c r="AU110" s="432"/>
    </row>
    <row r="111" spans="1:59">
      <c r="N111" s="385"/>
      <c r="O111" s="385"/>
      <c r="P111" s="385"/>
      <c r="Q111" s="385"/>
      <c r="R111" s="385"/>
      <c r="S111" s="385"/>
      <c r="T111" s="385"/>
      <c r="U111" s="385"/>
      <c r="V111" s="385"/>
      <c r="W111" s="385"/>
      <c r="Y111" s="409"/>
      <c r="Z111" s="409"/>
      <c r="AA111" s="409"/>
      <c r="AB111" s="409"/>
      <c r="AC111" s="409"/>
      <c r="AD111" s="409"/>
      <c r="AE111" s="409"/>
      <c r="AF111" s="409"/>
      <c r="AG111" s="409"/>
      <c r="AH111" s="409"/>
      <c r="AI111" s="409"/>
      <c r="AJ111" s="409"/>
      <c r="AK111" s="432"/>
      <c r="AL111" s="432"/>
      <c r="AM111" s="432"/>
      <c r="AN111" s="432"/>
      <c r="AP111" s="432"/>
      <c r="AQ111" s="432"/>
      <c r="AR111" s="432"/>
      <c r="AS111" s="432"/>
      <c r="AT111" s="432"/>
      <c r="AU111" s="432"/>
    </row>
    <row r="112" spans="1:59">
      <c r="N112" s="385"/>
      <c r="O112" s="385"/>
      <c r="P112" s="385"/>
      <c r="Q112" s="385"/>
      <c r="R112" s="385"/>
      <c r="S112" s="385"/>
      <c r="T112" s="385"/>
      <c r="U112" s="385"/>
      <c r="V112" s="385"/>
      <c r="Y112" s="409"/>
      <c r="Z112" s="409"/>
      <c r="AA112" s="409"/>
      <c r="AB112" s="409"/>
      <c r="AC112" s="409"/>
      <c r="AD112" s="409"/>
      <c r="AE112" s="409"/>
      <c r="AF112" s="409"/>
      <c r="AG112" s="409"/>
      <c r="AH112" s="409"/>
      <c r="AI112" s="409"/>
      <c r="AJ112" s="409"/>
      <c r="AK112" s="432"/>
      <c r="AL112" s="432"/>
      <c r="AM112" s="432"/>
      <c r="AP112" s="432"/>
      <c r="AQ112" s="432"/>
      <c r="AR112" s="432"/>
      <c r="AS112" s="432"/>
      <c r="AT112" s="432"/>
      <c r="AU112" s="432"/>
    </row>
    <row r="113" spans="14:47">
      <c r="N113" s="385"/>
      <c r="O113" s="385"/>
      <c r="P113" s="385"/>
      <c r="Q113" s="385"/>
      <c r="R113" s="385"/>
      <c r="S113" s="385"/>
      <c r="T113" s="385"/>
      <c r="U113" s="385"/>
      <c r="V113" s="385"/>
      <c r="Y113" s="409"/>
      <c r="Z113" s="409"/>
      <c r="AA113" s="409"/>
      <c r="AB113" s="409"/>
      <c r="AC113" s="409"/>
      <c r="AD113" s="409"/>
      <c r="AE113" s="409"/>
      <c r="AF113" s="409"/>
      <c r="AG113" s="409"/>
      <c r="AH113" s="409"/>
      <c r="AI113" s="409"/>
      <c r="AJ113" s="409"/>
      <c r="AK113" s="432"/>
      <c r="AL113" s="432"/>
      <c r="AM113" s="432"/>
      <c r="AP113" s="432"/>
      <c r="AQ113" s="432"/>
      <c r="AR113" s="432"/>
      <c r="AS113" s="432"/>
      <c r="AT113" s="432"/>
      <c r="AU113" s="432"/>
    </row>
    <row r="114" spans="14:47">
      <c r="N114" s="385"/>
      <c r="O114" s="385"/>
      <c r="P114" s="385"/>
      <c r="Q114" s="385"/>
      <c r="R114" s="385"/>
      <c r="S114" s="385"/>
      <c r="T114" s="385"/>
      <c r="U114" s="385"/>
      <c r="V114" s="385"/>
      <c r="Y114" s="409"/>
      <c r="Z114" s="409"/>
      <c r="AA114" s="409"/>
      <c r="AB114" s="409"/>
      <c r="AC114" s="409"/>
      <c r="AD114" s="409"/>
      <c r="AE114" s="409"/>
      <c r="AF114" s="409"/>
      <c r="AG114" s="409"/>
      <c r="AH114" s="409"/>
      <c r="AI114" s="409"/>
      <c r="AJ114" s="409"/>
      <c r="AK114" s="432"/>
      <c r="AL114" s="432"/>
      <c r="AM114" s="432"/>
      <c r="AP114" s="432"/>
      <c r="AQ114" s="432"/>
      <c r="AR114" s="432"/>
      <c r="AS114" s="432"/>
      <c r="AT114" s="432"/>
      <c r="AU114" s="432"/>
    </row>
    <row r="115" spans="14:47">
      <c r="N115" s="385"/>
      <c r="O115" s="385"/>
      <c r="P115" s="385"/>
      <c r="Q115" s="385"/>
      <c r="R115" s="385"/>
      <c r="S115" s="385"/>
      <c r="T115" s="385"/>
      <c r="U115" s="385"/>
      <c r="V115" s="385"/>
      <c r="Y115" s="409"/>
      <c r="Z115" s="409"/>
      <c r="AA115" s="409"/>
      <c r="AB115" s="409"/>
      <c r="AC115" s="409"/>
      <c r="AD115" s="409"/>
      <c r="AE115" s="409"/>
      <c r="AF115" s="409"/>
      <c r="AG115" s="409"/>
      <c r="AH115" s="409"/>
      <c r="AI115" s="409"/>
      <c r="AJ115" s="409"/>
      <c r="AK115" s="432"/>
      <c r="AL115" s="432"/>
      <c r="AM115" s="432"/>
      <c r="AP115" s="432"/>
      <c r="AQ115" s="432"/>
      <c r="AR115" s="432"/>
      <c r="AS115" s="432"/>
      <c r="AT115" s="432"/>
      <c r="AU115" s="432"/>
    </row>
    <row r="116" spans="14:47">
      <c r="N116" s="385"/>
      <c r="O116" s="385"/>
      <c r="P116" s="385"/>
      <c r="Q116" s="385"/>
      <c r="R116" s="385"/>
      <c r="S116" s="385"/>
      <c r="T116" s="385"/>
      <c r="U116" s="385"/>
      <c r="V116" s="385"/>
      <c r="Y116" s="409"/>
      <c r="Z116" s="409"/>
      <c r="AA116" s="409"/>
      <c r="AB116" s="409"/>
      <c r="AC116" s="409"/>
      <c r="AD116" s="409"/>
      <c r="AE116" s="409"/>
      <c r="AF116" s="409"/>
      <c r="AG116" s="409"/>
      <c r="AH116" s="409"/>
      <c r="AI116" s="409"/>
      <c r="AJ116" s="409"/>
      <c r="AK116" s="432"/>
      <c r="AL116" s="432"/>
      <c r="AM116" s="432"/>
      <c r="AP116" s="432"/>
      <c r="AQ116" s="432"/>
      <c r="AR116" s="432"/>
      <c r="AS116" s="432"/>
      <c r="AT116" s="432"/>
      <c r="AU116" s="432"/>
    </row>
    <row r="117" spans="14:47">
      <c r="N117" s="385"/>
      <c r="O117" s="385"/>
      <c r="P117" s="385"/>
      <c r="Q117" s="385"/>
      <c r="R117" s="385"/>
      <c r="S117" s="385"/>
      <c r="T117" s="385"/>
      <c r="U117" s="385"/>
      <c r="V117" s="385"/>
      <c r="Y117" s="409"/>
      <c r="Z117" s="409"/>
      <c r="AA117" s="409"/>
      <c r="AB117" s="409"/>
      <c r="AC117" s="409"/>
      <c r="AD117" s="409"/>
      <c r="AE117" s="409"/>
      <c r="AF117" s="409"/>
      <c r="AG117" s="409"/>
      <c r="AH117" s="409"/>
      <c r="AI117" s="409"/>
      <c r="AJ117" s="409"/>
      <c r="AK117" s="432"/>
      <c r="AL117" s="432"/>
      <c r="AM117" s="432"/>
      <c r="AP117" s="432"/>
      <c r="AQ117" s="432"/>
      <c r="AR117" s="432"/>
      <c r="AS117" s="432"/>
      <c r="AT117" s="432"/>
      <c r="AU117" s="432"/>
    </row>
    <row r="118" spans="14:47">
      <c r="N118" s="385"/>
      <c r="O118" s="385"/>
      <c r="P118" s="385"/>
      <c r="Q118" s="385"/>
      <c r="R118" s="385"/>
      <c r="S118" s="385"/>
      <c r="T118" s="385"/>
      <c r="U118" s="385"/>
      <c r="V118" s="385"/>
      <c r="Y118" s="409"/>
      <c r="Z118" s="409"/>
      <c r="AA118" s="409"/>
      <c r="AB118" s="409"/>
      <c r="AC118" s="409"/>
      <c r="AD118" s="409"/>
      <c r="AE118" s="409"/>
      <c r="AF118" s="409"/>
      <c r="AG118" s="409"/>
      <c r="AH118" s="409"/>
      <c r="AI118" s="409"/>
      <c r="AJ118" s="409"/>
      <c r="AK118" s="432"/>
      <c r="AL118" s="432"/>
      <c r="AM118" s="432"/>
      <c r="AP118" s="432"/>
      <c r="AQ118" s="432"/>
      <c r="AR118" s="432"/>
      <c r="AS118" s="432"/>
      <c r="AT118" s="432"/>
      <c r="AU118" s="432"/>
    </row>
    <row r="119" spans="14:47">
      <c r="N119" s="385"/>
      <c r="O119" s="385"/>
      <c r="P119" s="385"/>
      <c r="Q119" s="385"/>
      <c r="R119" s="385"/>
      <c r="S119" s="385"/>
      <c r="T119" s="385"/>
      <c r="U119" s="385"/>
      <c r="V119" s="385"/>
      <c r="Y119" s="409"/>
      <c r="Z119" s="409"/>
      <c r="AA119" s="409"/>
      <c r="AB119" s="409"/>
      <c r="AC119" s="409"/>
      <c r="AD119" s="409"/>
      <c r="AE119" s="409"/>
      <c r="AF119" s="409"/>
      <c r="AG119" s="409"/>
      <c r="AH119" s="409"/>
      <c r="AI119" s="409"/>
      <c r="AJ119" s="409"/>
      <c r="AK119" s="432"/>
      <c r="AL119" s="432"/>
      <c r="AM119" s="432"/>
      <c r="AP119" s="432"/>
      <c r="AQ119" s="432"/>
      <c r="AR119" s="432"/>
      <c r="AS119" s="432"/>
      <c r="AT119" s="432"/>
      <c r="AU119" s="432"/>
    </row>
    <row r="120" spans="14:47">
      <c r="N120" s="385"/>
      <c r="O120" s="385"/>
      <c r="P120" s="385"/>
      <c r="Q120" s="385"/>
      <c r="R120" s="385"/>
      <c r="S120" s="385"/>
      <c r="T120" s="385"/>
      <c r="U120" s="385"/>
      <c r="V120" s="385"/>
      <c r="Y120" s="409"/>
      <c r="Z120" s="409"/>
      <c r="AA120" s="409"/>
      <c r="AB120" s="409"/>
      <c r="AC120" s="409"/>
      <c r="AD120" s="409"/>
      <c r="AE120" s="409"/>
      <c r="AF120" s="409"/>
      <c r="AG120" s="409"/>
      <c r="AH120" s="409"/>
      <c r="AI120" s="409"/>
      <c r="AJ120" s="409"/>
      <c r="AK120" s="432"/>
      <c r="AL120" s="432"/>
      <c r="AM120" s="432"/>
      <c r="AP120" s="432"/>
      <c r="AQ120" s="432"/>
      <c r="AR120" s="432"/>
      <c r="AS120" s="432"/>
      <c r="AT120" s="432"/>
      <c r="AU120" s="432"/>
    </row>
    <row r="121" spans="14:47">
      <c r="N121" s="385"/>
      <c r="O121" s="385"/>
      <c r="P121" s="385"/>
      <c r="Q121" s="385"/>
      <c r="R121" s="385"/>
      <c r="S121" s="385"/>
      <c r="T121" s="385"/>
      <c r="U121" s="385"/>
      <c r="V121" s="385"/>
      <c r="Y121" s="409"/>
      <c r="Z121" s="409"/>
      <c r="AA121" s="409"/>
      <c r="AB121" s="409"/>
      <c r="AC121" s="409"/>
      <c r="AD121" s="409"/>
      <c r="AE121" s="409"/>
      <c r="AF121" s="409"/>
      <c r="AG121" s="409"/>
      <c r="AH121" s="409"/>
      <c r="AI121" s="409"/>
      <c r="AJ121" s="409"/>
      <c r="AK121" s="432"/>
      <c r="AL121" s="432"/>
      <c r="AM121" s="432"/>
      <c r="AP121" s="432"/>
      <c r="AQ121" s="432"/>
      <c r="AR121" s="432"/>
      <c r="AS121" s="432"/>
      <c r="AT121" s="432"/>
      <c r="AU121" s="432"/>
    </row>
    <row r="122" spans="14:47">
      <c r="N122" s="385"/>
      <c r="O122" s="385"/>
      <c r="P122" s="385"/>
      <c r="Q122" s="385"/>
      <c r="R122" s="385"/>
      <c r="S122" s="385"/>
      <c r="T122" s="385"/>
      <c r="U122" s="385"/>
      <c r="V122" s="385"/>
      <c r="Y122" s="409"/>
      <c r="Z122" s="409"/>
      <c r="AA122" s="409"/>
      <c r="AB122" s="409"/>
      <c r="AC122" s="409"/>
      <c r="AD122" s="409"/>
      <c r="AE122" s="409"/>
      <c r="AF122" s="409"/>
      <c r="AG122" s="409"/>
      <c r="AH122" s="409"/>
      <c r="AI122" s="409"/>
      <c r="AJ122" s="409"/>
      <c r="AK122" s="432"/>
      <c r="AL122" s="432"/>
      <c r="AM122" s="432"/>
      <c r="AP122" s="432"/>
      <c r="AQ122" s="432"/>
      <c r="AR122" s="432"/>
      <c r="AS122" s="432"/>
      <c r="AT122" s="432"/>
      <c r="AU122" s="432"/>
    </row>
    <row r="123" spans="14:47">
      <c r="N123" s="385"/>
      <c r="O123" s="385"/>
      <c r="P123" s="385"/>
      <c r="Q123" s="385"/>
      <c r="R123" s="385"/>
      <c r="S123" s="385"/>
      <c r="T123" s="385"/>
      <c r="U123" s="385"/>
      <c r="V123" s="385"/>
      <c r="Y123" s="409"/>
      <c r="Z123" s="409"/>
      <c r="AA123" s="409"/>
      <c r="AB123" s="409"/>
      <c r="AC123" s="409"/>
      <c r="AD123" s="409"/>
      <c r="AE123" s="409"/>
      <c r="AF123" s="409"/>
      <c r="AG123" s="409"/>
      <c r="AH123" s="409"/>
      <c r="AI123" s="409"/>
      <c r="AJ123" s="409"/>
      <c r="AK123" s="432"/>
      <c r="AL123" s="432"/>
      <c r="AM123" s="432"/>
      <c r="AP123" s="432"/>
      <c r="AQ123" s="432"/>
      <c r="AR123" s="432"/>
      <c r="AS123" s="432"/>
      <c r="AT123" s="432"/>
      <c r="AU123" s="432"/>
    </row>
    <row r="124" spans="14:47">
      <c r="N124" s="385"/>
      <c r="O124" s="385"/>
      <c r="P124" s="385"/>
      <c r="Q124" s="385"/>
      <c r="R124" s="385"/>
      <c r="S124" s="385"/>
      <c r="T124" s="385"/>
      <c r="U124" s="385"/>
      <c r="Y124" s="409"/>
      <c r="Z124" s="409"/>
      <c r="AA124" s="409"/>
      <c r="AB124" s="409"/>
      <c r="AC124" s="409"/>
      <c r="AD124" s="409"/>
      <c r="AE124" s="409"/>
      <c r="AF124" s="409"/>
      <c r="AG124" s="409"/>
      <c r="AH124" s="409"/>
      <c r="AI124" s="409"/>
      <c r="AJ124" s="409"/>
      <c r="AK124" s="432"/>
      <c r="AL124" s="432"/>
      <c r="AP124" s="432"/>
      <c r="AQ124" s="432"/>
      <c r="AR124" s="432"/>
      <c r="AS124" s="432"/>
      <c r="AT124" s="432"/>
      <c r="AU124" s="432"/>
    </row>
    <row r="125" spans="14:47">
      <c r="N125" s="385"/>
      <c r="O125" s="385"/>
      <c r="P125" s="385"/>
      <c r="Q125" s="385"/>
      <c r="R125" s="385"/>
      <c r="S125" s="385"/>
      <c r="T125" s="385"/>
      <c r="U125" s="385"/>
      <c r="Y125" s="409"/>
      <c r="Z125" s="409"/>
      <c r="AA125" s="409"/>
      <c r="AB125" s="409"/>
      <c r="AC125" s="409"/>
      <c r="AD125" s="409"/>
      <c r="AE125" s="409"/>
      <c r="AF125" s="409"/>
      <c r="AG125" s="409"/>
      <c r="AH125" s="409"/>
      <c r="AI125" s="409"/>
      <c r="AJ125" s="409"/>
      <c r="AK125" s="432"/>
      <c r="AL125" s="432"/>
      <c r="AP125" s="432"/>
      <c r="AQ125" s="432"/>
      <c r="AR125" s="432"/>
      <c r="AS125" s="432"/>
      <c r="AT125" s="432"/>
      <c r="AU125" s="432"/>
    </row>
    <row r="126" spans="14:47">
      <c r="N126" s="385"/>
      <c r="O126" s="385"/>
      <c r="P126" s="385"/>
      <c r="Q126" s="385"/>
      <c r="R126" s="385"/>
      <c r="S126" s="385"/>
      <c r="T126" s="385"/>
      <c r="U126" s="385"/>
      <c r="Y126" s="409"/>
      <c r="Z126" s="409"/>
      <c r="AA126" s="409"/>
      <c r="AB126" s="409"/>
      <c r="AC126" s="409"/>
      <c r="AD126" s="409"/>
      <c r="AE126" s="409"/>
      <c r="AF126" s="409"/>
      <c r="AG126" s="409"/>
      <c r="AH126" s="409"/>
      <c r="AI126" s="409"/>
      <c r="AJ126" s="409"/>
      <c r="AK126" s="432"/>
      <c r="AL126" s="432"/>
      <c r="AP126" s="432"/>
      <c r="AQ126" s="432"/>
      <c r="AR126" s="432"/>
      <c r="AS126" s="432"/>
      <c r="AT126" s="432"/>
      <c r="AU126" s="432"/>
    </row>
    <row r="127" spans="14:47">
      <c r="N127" s="385"/>
      <c r="O127" s="385"/>
      <c r="P127" s="385"/>
      <c r="Q127" s="385"/>
      <c r="R127" s="385"/>
      <c r="S127" s="385"/>
      <c r="T127" s="385"/>
      <c r="U127" s="385"/>
      <c r="Y127" s="409"/>
      <c r="Z127" s="409"/>
      <c r="AA127" s="409"/>
      <c r="AB127" s="409"/>
      <c r="AC127" s="409"/>
      <c r="AD127" s="409"/>
      <c r="AE127" s="409"/>
      <c r="AF127" s="409"/>
      <c r="AG127" s="409"/>
      <c r="AH127" s="409"/>
      <c r="AI127" s="409"/>
      <c r="AJ127" s="409"/>
      <c r="AK127" s="432"/>
      <c r="AL127" s="432"/>
      <c r="AP127" s="432"/>
      <c r="AQ127" s="432"/>
      <c r="AR127" s="432"/>
      <c r="AS127" s="432"/>
      <c r="AT127" s="432"/>
      <c r="AU127" s="432"/>
    </row>
    <row r="128" spans="14:47">
      <c r="N128" s="385"/>
      <c r="O128" s="385"/>
      <c r="P128" s="385"/>
      <c r="Q128" s="385"/>
      <c r="R128" s="385"/>
      <c r="S128" s="385"/>
      <c r="T128" s="385"/>
      <c r="U128" s="385"/>
      <c r="Y128" s="409"/>
      <c r="Z128" s="409"/>
      <c r="AA128" s="409"/>
      <c r="AB128" s="409"/>
      <c r="AC128" s="409"/>
      <c r="AD128" s="409"/>
      <c r="AE128" s="409"/>
      <c r="AF128" s="409"/>
      <c r="AG128" s="409"/>
      <c r="AH128" s="409"/>
      <c r="AI128" s="409"/>
      <c r="AJ128" s="409"/>
      <c r="AK128" s="432"/>
      <c r="AL128" s="432"/>
      <c r="AP128" s="432"/>
      <c r="AQ128" s="432"/>
      <c r="AR128" s="432"/>
      <c r="AS128" s="432"/>
      <c r="AT128" s="432"/>
      <c r="AU128" s="432"/>
    </row>
    <row r="129" spans="14:47">
      <c r="N129" s="385"/>
      <c r="O129" s="385"/>
      <c r="P129" s="385"/>
      <c r="Q129" s="385"/>
      <c r="R129" s="385"/>
      <c r="S129" s="385"/>
      <c r="T129" s="385"/>
      <c r="U129" s="385"/>
      <c r="Y129" s="409"/>
      <c r="Z129" s="409"/>
      <c r="AA129" s="409"/>
      <c r="AB129" s="409"/>
      <c r="AC129" s="409"/>
      <c r="AD129" s="409"/>
      <c r="AE129" s="409"/>
      <c r="AF129" s="409"/>
      <c r="AG129" s="409"/>
      <c r="AH129" s="409"/>
      <c r="AI129" s="409"/>
      <c r="AJ129" s="409"/>
      <c r="AK129" s="432"/>
      <c r="AL129" s="432"/>
      <c r="AP129" s="432"/>
      <c r="AQ129" s="432"/>
      <c r="AR129" s="432"/>
      <c r="AS129" s="432"/>
      <c r="AT129" s="432"/>
      <c r="AU129" s="432"/>
    </row>
    <row r="130" spans="14:47">
      <c r="N130" s="385"/>
      <c r="O130" s="385"/>
      <c r="P130" s="385"/>
      <c r="Q130" s="385"/>
      <c r="R130" s="385"/>
      <c r="S130" s="385"/>
      <c r="T130" s="385"/>
      <c r="U130" s="385"/>
      <c r="Y130" s="409"/>
      <c r="Z130" s="409"/>
      <c r="AA130" s="409"/>
      <c r="AB130" s="409"/>
      <c r="AC130" s="409"/>
      <c r="AD130" s="409"/>
      <c r="AE130" s="409"/>
      <c r="AF130" s="409"/>
      <c r="AG130" s="409"/>
      <c r="AH130" s="409"/>
      <c r="AI130" s="409"/>
      <c r="AJ130" s="409"/>
      <c r="AK130" s="432"/>
      <c r="AL130" s="432"/>
      <c r="AP130" s="432"/>
      <c r="AQ130" s="432"/>
      <c r="AR130" s="432"/>
      <c r="AS130" s="432"/>
      <c r="AT130" s="432"/>
      <c r="AU130" s="432"/>
    </row>
    <row r="131" spans="14:47">
      <c r="N131" s="385"/>
      <c r="O131" s="385"/>
      <c r="P131" s="385"/>
      <c r="Q131" s="385"/>
      <c r="R131" s="385"/>
      <c r="S131" s="385"/>
      <c r="T131" s="385"/>
      <c r="U131" s="385"/>
      <c r="Y131" s="409"/>
      <c r="Z131" s="409"/>
      <c r="AA131" s="409"/>
      <c r="AB131" s="409"/>
      <c r="AC131" s="409"/>
      <c r="AD131" s="409"/>
      <c r="AE131" s="409"/>
      <c r="AF131" s="409"/>
      <c r="AG131" s="409"/>
      <c r="AH131" s="409"/>
      <c r="AI131" s="409"/>
      <c r="AJ131" s="409"/>
      <c r="AK131" s="432"/>
      <c r="AL131" s="432"/>
      <c r="AP131" s="432"/>
      <c r="AQ131" s="432"/>
      <c r="AR131" s="432"/>
      <c r="AS131" s="432"/>
      <c r="AT131" s="432"/>
      <c r="AU131" s="432"/>
    </row>
    <row r="132" spans="14:47">
      <c r="N132" s="385"/>
      <c r="O132" s="385"/>
      <c r="P132" s="385"/>
      <c r="Q132" s="385"/>
      <c r="R132" s="385"/>
      <c r="S132" s="385"/>
      <c r="T132" s="385"/>
      <c r="U132" s="385"/>
      <c r="Y132" s="409"/>
      <c r="Z132" s="409"/>
      <c r="AA132" s="409"/>
      <c r="AB132" s="409"/>
      <c r="AC132" s="409"/>
      <c r="AD132" s="409"/>
      <c r="AE132" s="409"/>
      <c r="AF132" s="409"/>
      <c r="AG132" s="409"/>
      <c r="AH132" s="409"/>
      <c r="AI132" s="409"/>
      <c r="AJ132" s="409"/>
      <c r="AK132" s="432"/>
      <c r="AL132" s="432"/>
      <c r="AP132" s="432"/>
      <c r="AQ132" s="432"/>
      <c r="AR132" s="432"/>
      <c r="AS132" s="432"/>
      <c r="AT132" s="432"/>
      <c r="AU132" s="432"/>
    </row>
    <row r="133" spans="14:47">
      <c r="N133" s="385"/>
      <c r="O133" s="385"/>
      <c r="P133" s="385"/>
      <c r="Q133" s="385"/>
      <c r="R133" s="385"/>
      <c r="S133" s="385"/>
      <c r="T133" s="385"/>
      <c r="U133" s="385"/>
      <c r="Y133" s="409"/>
      <c r="Z133" s="409"/>
      <c r="AA133" s="409"/>
      <c r="AB133" s="409"/>
      <c r="AC133" s="409"/>
      <c r="AD133" s="409"/>
      <c r="AE133" s="409"/>
      <c r="AF133" s="409"/>
      <c r="AG133" s="409"/>
      <c r="AH133" s="409"/>
      <c r="AI133" s="409"/>
      <c r="AJ133" s="409"/>
      <c r="AK133" s="432"/>
      <c r="AL133" s="432"/>
      <c r="AP133" s="432"/>
      <c r="AQ133" s="432"/>
      <c r="AR133" s="432"/>
      <c r="AS133" s="432"/>
      <c r="AT133" s="432"/>
      <c r="AU133" s="432"/>
    </row>
    <row r="134" spans="14:47">
      <c r="N134" s="385"/>
      <c r="O134" s="385"/>
      <c r="P134" s="385"/>
      <c r="Q134" s="385"/>
      <c r="R134" s="385"/>
      <c r="S134" s="385"/>
      <c r="T134" s="385"/>
      <c r="U134" s="385"/>
      <c r="Y134" s="409"/>
      <c r="Z134" s="409"/>
      <c r="AA134" s="409"/>
      <c r="AB134" s="409"/>
      <c r="AC134" s="409"/>
      <c r="AD134" s="409"/>
      <c r="AE134" s="409"/>
      <c r="AF134" s="409"/>
      <c r="AG134" s="409"/>
      <c r="AH134" s="409"/>
      <c r="AI134" s="409"/>
      <c r="AJ134" s="409"/>
      <c r="AK134" s="432"/>
      <c r="AL134" s="432"/>
      <c r="AP134" s="432"/>
      <c r="AQ134" s="432"/>
      <c r="AR134" s="432"/>
      <c r="AS134" s="432"/>
      <c r="AT134" s="432"/>
      <c r="AU134" s="432"/>
    </row>
    <row r="135" spans="14:47">
      <c r="N135" s="385"/>
      <c r="O135" s="385"/>
      <c r="P135" s="385"/>
      <c r="Q135" s="385"/>
      <c r="R135" s="385"/>
      <c r="S135" s="385"/>
      <c r="T135" s="385"/>
      <c r="U135" s="385"/>
      <c r="Y135" s="409"/>
      <c r="Z135" s="409"/>
      <c r="AA135" s="409"/>
      <c r="AB135" s="409"/>
      <c r="AC135" s="409"/>
      <c r="AD135" s="409"/>
      <c r="AE135" s="409"/>
      <c r="AF135" s="409"/>
      <c r="AG135" s="409"/>
      <c r="AH135" s="409"/>
      <c r="AI135" s="409"/>
      <c r="AJ135" s="409"/>
      <c r="AK135" s="432"/>
      <c r="AL135" s="432"/>
      <c r="AP135" s="432"/>
      <c r="AQ135" s="432"/>
      <c r="AR135" s="432"/>
      <c r="AS135" s="432"/>
      <c r="AT135" s="432"/>
      <c r="AU135" s="432"/>
    </row>
    <row r="136" spans="14:47">
      <c r="N136" s="385"/>
      <c r="O136" s="385"/>
      <c r="P136" s="385"/>
      <c r="Q136" s="385"/>
      <c r="R136" s="385"/>
      <c r="S136" s="385"/>
      <c r="T136" s="385"/>
      <c r="Y136" s="409"/>
      <c r="Z136" s="409"/>
      <c r="AA136" s="409"/>
      <c r="AB136" s="409"/>
      <c r="AC136" s="409"/>
      <c r="AD136" s="409"/>
      <c r="AF136" s="409"/>
      <c r="AG136" s="409"/>
      <c r="AH136" s="409"/>
      <c r="AI136" s="409"/>
      <c r="AJ136" s="409"/>
      <c r="AK136" s="432"/>
      <c r="AP136" s="432"/>
      <c r="AQ136" s="432"/>
      <c r="AR136" s="432"/>
      <c r="AS136" s="432"/>
      <c r="AT136" s="432"/>
      <c r="AU136" s="432"/>
    </row>
    <row r="137" spans="14:47">
      <c r="N137" s="385"/>
      <c r="O137" s="385"/>
      <c r="P137" s="385"/>
      <c r="Q137" s="385"/>
      <c r="R137" s="385"/>
      <c r="S137" s="385"/>
      <c r="T137" s="385"/>
      <c r="Y137" s="409"/>
      <c r="Z137" s="409"/>
      <c r="AA137" s="409"/>
      <c r="AB137" s="409"/>
      <c r="AC137" s="409"/>
      <c r="AD137" s="409"/>
      <c r="AF137" s="409"/>
      <c r="AG137" s="409"/>
      <c r="AH137" s="409"/>
      <c r="AI137" s="409"/>
      <c r="AJ137" s="409"/>
      <c r="AK137" s="432"/>
      <c r="AP137" s="432"/>
      <c r="AQ137" s="432"/>
      <c r="AR137" s="432"/>
      <c r="AS137" s="432"/>
      <c r="AT137" s="432"/>
      <c r="AU137" s="432"/>
    </row>
    <row r="138" spans="14:47">
      <c r="N138" s="385"/>
      <c r="O138" s="385"/>
      <c r="P138" s="385"/>
      <c r="Q138" s="385"/>
      <c r="R138" s="385"/>
      <c r="S138" s="385"/>
      <c r="T138" s="385"/>
      <c r="Y138" s="409"/>
      <c r="Z138" s="409"/>
      <c r="AA138" s="409"/>
      <c r="AB138" s="409"/>
      <c r="AC138" s="409"/>
      <c r="AD138" s="409"/>
      <c r="AF138" s="409"/>
      <c r="AG138" s="409"/>
      <c r="AH138" s="409"/>
      <c r="AI138" s="409"/>
      <c r="AJ138" s="409"/>
      <c r="AK138" s="432"/>
      <c r="AP138" s="432"/>
      <c r="AQ138" s="432"/>
      <c r="AR138" s="432"/>
      <c r="AS138" s="432"/>
      <c r="AT138" s="432"/>
      <c r="AU138" s="432"/>
    </row>
    <row r="139" spans="14:47">
      <c r="N139" s="385"/>
      <c r="O139" s="385"/>
      <c r="P139" s="385"/>
      <c r="Q139" s="385"/>
      <c r="R139" s="385"/>
      <c r="S139" s="385"/>
      <c r="T139" s="385"/>
      <c r="Y139" s="409"/>
      <c r="Z139" s="409"/>
      <c r="AA139" s="409"/>
      <c r="AB139" s="409"/>
      <c r="AC139" s="409"/>
      <c r="AD139" s="409"/>
      <c r="AF139" s="409"/>
      <c r="AG139" s="409"/>
      <c r="AH139" s="409"/>
      <c r="AI139" s="409"/>
      <c r="AJ139" s="409"/>
      <c r="AK139" s="432"/>
      <c r="AP139" s="432"/>
      <c r="AQ139" s="432"/>
      <c r="AR139" s="432"/>
      <c r="AS139" s="432"/>
      <c r="AT139" s="432"/>
      <c r="AU139" s="432"/>
    </row>
    <row r="140" spans="14:47">
      <c r="N140" s="385"/>
      <c r="O140" s="385"/>
      <c r="P140" s="385"/>
      <c r="Q140" s="385"/>
      <c r="R140" s="385"/>
      <c r="S140" s="385"/>
      <c r="T140" s="385"/>
      <c r="Y140" s="409"/>
      <c r="Z140" s="409"/>
      <c r="AA140" s="409"/>
      <c r="AB140" s="409"/>
      <c r="AC140" s="409"/>
      <c r="AD140" s="409"/>
      <c r="AF140" s="409"/>
      <c r="AG140" s="409"/>
      <c r="AH140" s="409"/>
      <c r="AI140" s="409"/>
      <c r="AJ140" s="409"/>
      <c r="AK140" s="432"/>
      <c r="AP140" s="432"/>
      <c r="AQ140" s="432"/>
      <c r="AR140" s="432"/>
      <c r="AS140" s="432"/>
      <c r="AT140" s="432"/>
      <c r="AU140" s="432"/>
    </row>
    <row r="141" spans="14:47">
      <c r="N141" s="385"/>
      <c r="O141" s="385"/>
      <c r="P141" s="385"/>
      <c r="Q141" s="385"/>
      <c r="R141" s="385"/>
      <c r="S141" s="385"/>
      <c r="T141" s="385"/>
      <c r="Y141" s="409"/>
      <c r="Z141" s="409"/>
      <c r="AA141" s="409"/>
      <c r="AB141" s="409"/>
      <c r="AC141" s="409"/>
      <c r="AD141" s="409"/>
      <c r="AF141" s="409"/>
      <c r="AG141" s="409"/>
      <c r="AH141" s="409"/>
      <c r="AI141" s="409"/>
      <c r="AJ141" s="409"/>
      <c r="AK141" s="432"/>
      <c r="AP141" s="432"/>
      <c r="AQ141" s="432"/>
      <c r="AR141" s="432"/>
      <c r="AS141" s="432"/>
      <c r="AT141" s="432"/>
      <c r="AU141" s="432"/>
    </row>
    <row r="142" spans="14:47">
      <c r="N142" s="385"/>
      <c r="O142" s="385"/>
      <c r="P142" s="385"/>
      <c r="Q142" s="385"/>
      <c r="R142" s="385"/>
      <c r="S142" s="385"/>
      <c r="T142" s="385"/>
      <c r="Y142" s="409"/>
      <c r="Z142" s="409"/>
      <c r="AA142" s="409"/>
      <c r="AB142" s="409"/>
      <c r="AC142" s="409"/>
      <c r="AD142" s="409"/>
      <c r="AF142" s="409"/>
      <c r="AG142" s="409"/>
      <c r="AH142" s="409"/>
      <c r="AI142" s="409"/>
      <c r="AJ142" s="409"/>
      <c r="AK142" s="432"/>
      <c r="AP142" s="432"/>
      <c r="AQ142" s="432"/>
      <c r="AR142" s="432"/>
      <c r="AS142" s="432"/>
      <c r="AT142" s="432"/>
      <c r="AU142" s="432"/>
    </row>
    <row r="143" spans="14:47">
      <c r="N143" s="385"/>
      <c r="O143" s="385"/>
      <c r="P143" s="385"/>
      <c r="Q143" s="385"/>
      <c r="R143" s="385"/>
      <c r="S143" s="385"/>
      <c r="T143" s="385"/>
      <c r="Y143" s="409"/>
      <c r="Z143" s="409"/>
      <c r="AA143" s="409"/>
      <c r="AB143" s="409"/>
      <c r="AC143" s="409"/>
      <c r="AD143" s="409"/>
      <c r="AF143" s="409"/>
      <c r="AG143" s="409"/>
      <c r="AH143" s="409"/>
      <c r="AI143" s="409"/>
      <c r="AJ143" s="409"/>
      <c r="AK143" s="432"/>
      <c r="AP143" s="432"/>
      <c r="AQ143" s="432"/>
      <c r="AR143" s="432"/>
      <c r="AS143" s="432"/>
      <c r="AT143" s="432"/>
      <c r="AU143" s="432"/>
    </row>
    <row r="144" spans="14:47">
      <c r="N144" s="385"/>
      <c r="O144" s="385"/>
      <c r="P144" s="385"/>
      <c r="Q144" s="385"/>
      <c r="R144" s="385"/>
      <c r="S144" s="385"/>
      <c r="T144" s="385"/>
      <c r="Y144" s="409"/>
      <c r="Z144" s="409"/>
      <c r="AA144" s="409"/>
      <c r="AB144" s="409"/>
      <c r="AC144" s="409"/>
      <c r="AD144" s="409"/>
      <c r="AF144" s="409"/>
      <c r="AG144" s="409"/>
      <c r="AH144" s="409"/>
      <c r="AI144" s="409"/>
      <c r="AJ144" s="409"/>
      <c r="AK144" s="432"/>
      <c r="AP144" s="432"/>
      <c r="AQ144" s="432"/>
      <c r="AR144" s="432"/>
      <c r="AS144" s="432"/>
      <c r="AT144" s="432"/>
      <c r="AU144" s="432"/>
    </row>
    <row r="145" spans="14:47">
      <c r="N145" s="385"/>
      <c r="O145" s="385"/>
      <c r="P145" s="385"/>
      <c r="Q145" s="385"/>
      <c r="R145" s="385"/>
      <c r="S145" s="385"/>
      <c r="T145" s="385"/>
      <c r="Y145" s="409"/>
      <c r="Z145" s="409"/>
      <c r="AA145" s="409"/>
      <c r="AB145" s="409"/>
      <c r="AC145" s="409"/>
      <c r="AD145" s="409"/>
      <c r="AF145" s="409"/>
      <c r="AG145" s="409"/>
      <c r="AH145" s="409"/>
      <c r="AI145" s="409"/>
      <c r="AJ145" s="409"/>
      <c r="AK145" s="432"/>
      <c r="AP145" s="432"/>
      <c r="AQ145" s="432"/>
      <c r="AR145" s="432"/>
      <c r="AS145" s="432"/>
      <c r="AT145" s="432"/>
      <c r="AU145" s="432"/>
    </row>
    <row r="146" spans="14:47">
      <c r="N146" s="385"/>
      <c r="O146" s="385"/>
      <c r="P146" s="385"/>
      <c r="Q146" s="385"/>
      <c r="R146" s="385"/>
      <c r="S146" s="385"/>
      <c r="T146" s="385"/>
      <c r="Y146" s="409"/>
      <c r="Z146" s="409"/>
      <c r="AA146" s="409"/>
      <c r="AB146" s="409"/>
      <c r="AC146" s="409"/>
      <c r="AD146" s="409"/>
      <c r="AF146" s="409"/>
      <c r="AG146" s="409"/>
      <c r="AH146" s="409"/>
      <c r="AI146" s="409"/>
      <c r="AJ146" s="409"/>
      <c r="AK146" s="432"/>
      <c r="AP146" s="432"/>
      <c r="AQ146" s="432"/>
      <c r="AR146" s="432"/>
      <c r="AS146" s="432"/>
      <c r="AT146" s="432"/>
      <c r="AU146" s="432"/>
    </row>
    <row r="147" spans="14:47">
      <c r="N147" s="385"/>
      <c r="O147" s="385"/>
      <c r="P147" s="385"/>
      <c r="Q147" s="385"/>
      <c r="R147" s="385"/>
      <c r="S147" s="385"/>
      <c r="T147" s="385"/>
      <c r="Y147" s="409"/>
      <c r="Z147" s="409"/>
      <c r="AA147" s="409"/>
      <c r="AB147" s="409"/>
      <c r="AC147" s="409"/>
      <c r="AD147" s="409"/>
      <c r="AF147" s="409"/>
      <c r="AG147" s="409"/>
      <c r="AH147" s="409"/>
      <c r="AI147" s="409"/>
      <c r="AJ147" s="409"/>
      <c r="AK147" s="432"/>
      <c r="AP147" s="432"/>
      <c r="AQ147" s="432"/>
      <c r="AR147" s="432"/>
      <c r="AS147" s="432"/>
      <c r="AT147" s="432"/>
      <c r="AU147" s="432"/>
    </row>
    <row r="148" spans="14:47">
      <c r="N148" s="385"/>
      <c r="O148" s="385"/>
      <c r="P148" s="385"/>
      <c r="Q148" s="385"/>
      <c r="R148" s="385"/>
      <c r="S148" s="385"/>
      <c r="T148" s="385"/>
      <c r="Y148" s="409"/>
      <c r="Z148" s="409"/>
      <c r="AA148" s="409"/>
      <c r="AB148" s="409"/>
      <c r="AC148" s="409"/>
      <c r="AD148" s="409"/>
      <c r="AF148" s="409"/>
      <c r="AG148" s="409"/>
      <c r="AH148" s="409"/>
      <c r="AI148" s="409"/>
      <c r="AJ148" s="409"/>
      <c r="AK148" s="432"/>
      <c r="AP148" s="432"/>
      <c r="AQ148" s="432"/>
      <c r="AR148" s="432"/>
      <c r="AS148" s="432"/>
      <c r="AT148" s="432"/>
      <c r="AU148" s="432"/>
    </row>
    <row r="149" spans="14:47">
      <c r="N149" s="385"/>
      <c r="O149" s="385"/>
      <c r="P149" s="385"/>
      <c r="Q149" s="385"/>
      <c r="R149" s="385"/>
      <c r="S149" s="385"/>
      <c r="T149" s="385"/>
      <c r="Y149" s="409"/>
      <c r="Z149" s="409"/>
      <c r="AA149" s="409"/>
      <c r="AB149" s="409"/>
      <c r="AC149" s="409"/>
      <c r="AD149" s="409"/>
      <c r="AF149" s="409"/>
      <c r="AG149" s="409"/>
      <c r="AH149" s="409"/>
      <c r="AI149" s="409"/>
      <c r="AJ149" s="409"/>
      <c r="AK149" s="432"/>
      <c r="AP149" s="432"/>
      <c r="AQ149" s="432"/>
      <c r="AR149" s="432"/>
      <c r="AS149" s="432"/>
      <c r="AT149" s="432"/>
      <c r="AU149" s="432"/>
    </row>
    <row r="150" spans="14:47">
      <c r="N150" s="385"/>
      <c r="O150" s="385"/>
      <c r="P150" s="385"/>
      <c r="Q150" s="385"/>
      <c r="R150" s="385"/>
      <c r="S150" s="385"/>
      <c r="T150" s="385"/>
      <c r="Y150" s="409"/>
      <c r="Z150" s="409"/>
      <c r="AA150" s="409"/>
      <c r="AB150" s="409"/>
      <c r="AC150" s="409"/>
      <c r="AD150" s="409"/>
      <c r="AF150" s="409"/>
      <c r="AG150" s="409"/>
      <c r="AH150" s="409"/>
      <c r="AI150" s="409"/>
      <c r="AJ150" s="409"/>
      <c r="AK150" s="432"/>
      <c r="AP150" s="432"/>
      <c r="AQ150" s="432"/>
      <c r="AR150" s="432"/>
      <c r="AS150" s="432"/>
      <c r="AT150" s="432"/>
      <c r="AU150" s="432"/>
    </row>
    <row r="151" spans="14:47">
      <c r="N151" s="385"/>
      <c r="O151" s="385"/>
      <c r="P151" s="385"/>
      <c r="Q151" s="385"/>
      <c r="R151" s="385"/>
      <c r="S151" s="385"/>
      <c r="T151" s="385"/>
      <c r="Y151" s="409"/>
      <c r="Z151" s="409"/>
      <c r="AA151" s="409"/>
      <c r="AB151" s="409"/>
      <c r="AC151" s="409"/>
      <c r="AD151" s="409"/>
      <c r="AF151" s="409"/>
      <c r="AG151" s="409"/>
      <c r="AH151" s="409"/>
      <c r="AI151" s="409"/>
      <c r="AJ151" s="409"/>
      <c r="AK151" s="432"/>
      <c r="AP151" s="432"/>
      <c r="AQ151" s="432"/>
      <c r="AR151" s="432"/>
      <c r="AS151" s="432"/>
      <c r="AT151" s="432"/>
      <c r="AU151" s="432"/>
    </row>
    <row r="152" spans="14:47">
      <c r="N152" s="385"/>
      <c r="O152" s="385"/>
      <c r="P152" s="385"/>
      <c r="Q152" s="385"/>
      <c r="R152" s="385"/>
      <c r="S152" s="385"/>
      <c r="T152" s="385"/>
      <c r="Y152" s="409"/>
      <c r="Z152" s="409"/>
      <c r="AA152" s="409"/>
      <c r="AB152" s="409"/>
      <c r="AC152" s="409"/>
      <c r="AD152" s="409"/>
      <c r="AF152" s="409"/>
      <c r="AG152" s="409"/>
      <c r="AH152" s="409"/>
      <c r="AI152" s="409"/>
      <c r="AJ152" s="409"/>
      <c r="AK152" s="432"/>
      <c r="AP152" s="432"/>
      <c r="AQ152" s="432"/>
      <c r="AR152" s="432"/>
      <c r="AS152" s="432"/>
      <c r="AT152" s="432"/>
      <c r="AU152" s="432"/>
    </row>
    <row r="153" spans="14:47">
      <c r="N153" s="385"/>
      <c r="O153" s="385"/>
      <c r="P153" s="385"/>
      <c r="Q153" s="385"/>
      <c r="R153" s="385"/>
      <c r="S153" s="385"/>
      <c r="T153" s="385"/>
      <c r="Y153" s="409"/>
      <c r="Z153" s="409"/>
      <c r="AA153" s="409"/>
      <c r="AB153" s="409"/>
      <c r="AC153" s="409"/>
      <c r="AD153" s="409"/>
      <c r="AF153" s="409"/>
      <c r="AG153" s="409"/>
      <c r="AH153" s="409"/>
      <c r="AI153" s="409"/>
      <c r="AJ153" s="409"/>
      <c r="AK153" s="432"/>
      <c r="AP153" s="432"/>
      <c r="AQ153" s="432"/>
      <c r="AR153" s="432"/>
      <c r="AS153" s="432"/>
      <c r="AT153" s="432"/>
      <c r="AU153" s="432"/>
    </row>
    <row r="154" spans="14:47">
      <c r="N154" s="385"/>
      <c r="O154" s="385"/>
      <c r="P154" s="385"/>
      <c r="Q154" s="385"/>
      <c r="R154" s="385"/>
      <c r="S154" s="385"/>
      <c r="T154" s="385"/>
      <c r="Y154" s="409"/>
      <c r="Z154" s="409"/>
      <c r="AA154" s="409"/>
      <c r="AB154" s="409"/>
      <c r="AC154" s="409"/>
      <c r="AD154" s="409"/>
      <c r="AF154" s="409"/>
      <c r="AG154" s="409"/>
      <c r="AH154" s="409"/>
      <c r="AI154" s="409"/>
      <c r="AJ154" s="409"/>
      <c r="AK154" s="432"/>
      <c r="AP154" s="432"/>
      <c r="AQ154" s="432"/>
      <c r="AR154" s="432"/>
      <c r="AS154" s="432"/>
      <c r="AT154" s="432"/>
      <c r="AU154" s="432"/>
    </row>
    <row r="155" spans="14:47">
      <c r="N155" s="385"/>
      <c r="O155" s="385"/>
      <c r="P155" s="385"/>
      <c r="Q155" s="385"/>
      <c r="R155" s="385"/>
      <c r="S155" s="385"/>
      <c r="T155" s="385"/>
      <c r="Y155" s="409"/>
      <c r="Z155" s="409"/>
      <c r="AA155" s="409"/>
      <c r="AB155" s="409"/>
      <c r="AC155" s="409"/>
      <c r="AD155" s="409"/>
      <c r="AF155" s="409"/>
      <c r="AG155" s="409"/>
      <c r="AH155" s="409"/>
      <c r="AI155" s="409"/>
      <c r="AJ155" s="409"/>
      <c r="AK155" s="432"/>
      <c r="AP155" s="432"/>
      <c r="AQ155" s="432"/>
      <c r="AR155" s="432"/>
      <c r="AS155" s="432"/>
      <c r="AT155" s="432"/>
      <c r="AU155" s="432"/>
    </row>
    <row r="156" spans="14:47">
      <c r="N156" s="385"/>
      <c r="O156" s="385"/>
      <c r="P156" s="385"/>
      <c r="Q156" s="385"/>
      <c r="R156" s="385"/>
      <c r="S156" s="385"/>
      <c r="T156" s="385"/>
      <c r="Y156" s="409"/>
      <c r="Z156" s="409"/>
      <c r="AA156" s="409"/>
      <c r="AB156" s="409"/>
      <c r="AC156" s="409"/>
      <c r="AD156" s="409"/>
      <c r="AF156" s="409"/>
      <c r="AG156" s="409"/>
      <c r="AH156" s="409"/>
      <c r="AI156" s="409"/>
      <c r="AJ156" s="409"/>
      <c r="AK156" s="432"/>
      <c r="AP156" s="432"/>
      <c r="AQ156" s="432"/>
      <c r="AR156" s="432"/>
      <c r="AS156" s="432"/>
      <c r="AT156" s="432"/>
      <c r="AU156" s="432"/>
    </row>
    <row r="157" spans="14:47">
      <c r="N157" s="385"/>
      <c r="O157" s="385"/>
      <c r="P157" s="385"/>
      <c r="Q157" s="385"/>
      <c r="R157" s="385"/>
      <c r="S157" s="385"/>
      <c r="T157" s="385"/>
      <c r="Y157" s="409"/>
      <c r="Z157" s="409"/>
      <c r="AA157" s="409"/>
      <c r="AB157" s="409"/>
      <c r="AC157" s="409"/>
      <c r="AD157" s="409"/>
      <c r="AF157" s="409"/>
      <c r="AG157" s="409"/>
      <c r="AH157" s="409"/>
      <c r="AI157" s="409"/>
      <c r="AJ157" s="409"/>
      <c r="AK157" s="432"/>
      <c r="AP157" s="432"/>
      <c r="AQ157" s="432"/>
      <c r="AR157" s="432"/>
      <c r="AS157" s="432"/>
      <c r="AT157" s="432"/>
      <c r="AU157" s="432"/>
    </row>
    <row r="158" spans="14:47">
      <c r="N158" s="385"/>
      <c r="O158" s="385"/>
      <c r="P158" s="385"/>
      <c r="Q158" s="385"/>
      <c r="R158" s="385"/>
      <c r="S158" s="385"/>
      <c r="T158" s="385"/>
      <c r="Y158" s="409"/>
      <c r="Z158" s="409"/>
      <c r="AA158" s="409"/>
      <c r="AB158" s="409"/>
      <c r="AC158" s="409"/>
      <c r="AD158" s="409"/>
      <c r="AF158" s="409"/>
      <c r="AG158" s="409"/>
      <c r="AH158" s="409"/>
      <c r="AI158" s="409"/>
      <c r="AJ158" s="409"/>
      <c r="AK158" s="432"/>
      <c r="AP158" s="432"/>
      <c r="AQ158" s="432"/>
      <c r="AR158" s="432"/>
      <c r="AS158" s="432"/>
      <c r="AT158" s="432"/>
      <c r="AU158" s="432"/>
    </row>
    <row r="159" spans="14:47">
      <c r="N159" s="385"/>
      <c r="O159" s="385"/>
      <c r="P159" s="385"/>
      <c r="Q159" s="385"/>
      <c r="R159" s="385"/>
      <c r="S159" s="385"/>
      <c r="T159" s="385"/>
      <c r="Y159" s="409"/>
      <c r="Z159" s="409"/>
      <c r="AA159" s="409"/>
      <c r="AB159" s="409"/>
      <c r="AC159" s="409"/>
      <c r="AD159" s="409"/>
      <c r="AF159" s="409"/>
      <c r="AG159" s="409"/>
      <c r="AH159" s="409"/>
      <c r="AI159" s="409"/>
      <c r="AJ159" s="409"/>
      <c r="AK159" s="432"/>
      <c r="AP159" s="432"/>
      <c r="AQ159" s="432"/>
      <c r="AR159" s="432"/>
      <c r="AS159" s="432"/>
      <c r="AT159" s="432"/>
      <c r="AU159" s="432"/>
    </row>
    <row r="160" spans="14:47">
      <c r="N160" s="385"/>
      <c r="O160" s="385"/>
      <c r="P160" s="385"/>
      <c r="Q160" s="385"/>
      <c r="R160" s="385"/>
      <c r="S160" s="385"/>
      <c r="T160" s="385"/>
      <c r="Y160" s="409"/>
      <c r="Z160" s="409"/>
      <c r="AA160" s="409"/>
      <c r="AB160" s="409"/>
      <c r="AC160" s="409"/>
      <c r="AD160" s="409"/>
      <c r="AF160" s="409"/>
      <c r="AG160" s="409"/>
      <c r="AH160" s="409"/>
      <c r="AI160" s="409"/>
      <c r="AJ160" s="409"/>
      <c r="AK160" s="432"/>
      <c r="AP160" s="432"/>
      <c r="AQ160" s="432"/>
      <c r="AR160" s="432"/>
      <c r="AS160" s="432"/>
      <c r="AT160" s="432"/>
      <c r="AU160" s="432"/>
    </row>
    <row r="161" spans="14:47">
      <c r="N161" s="385"/>
      <c r="O161" s="385"/>
      <c r="P161" s="385"/>
      <c r="Q161" s="385"/>
      <c r="R161" s="385"/>
      <c r="S161" s="385"/>
      <c r="T161" s="385"/>
      <c r="Y161" s="409"/>
      <c r="Z161" s="409"/>
      <c r="AA161" s="409"/>
      <c r="AB161" s="409"/>
      <c r="AC161" s="409"/>
      <c r="AD161" s="409"/>
      <c r="AF161" s="409"/>
      <c r="AG161" s="409"/>
      <c r="AH161" s="409"/>
      <c r="AI161" s="409"/>
      <c r="AJ161" s="409"/>
      <c r="AK161" s="432"/>
      <c r="AP161" s="432"/>
      <c r="AQ161" s="432"/>
      <c r="AR161" s="432"/>
      <c r="AS161" s="432"/>
      <c r="AT161" s="432"/>
      <c r="AU161" s="432"/>
    </row>
    <row r="162" spans="14:47">
      <c r="N162" s="385"/>
      <c r="O162" s="385"/>
      <c r="P162" s="385"/>
      <c r="Q162" s="385"/>
      <c r="R162" s="385"/>
      <c r="S162" s="385"/>
      <c r="T162" s="385"/>
      <c r="Y162" s="409"/>
      <c r="Z162" s="409"/>
      <c r="AA162" s="409"/>
      <c r="AB162" s="409"/>
      <c r="AC162" s="409"/>
      <c r="AD162" s="409"/>
      <c r="AF162" s="409"/>
      <c r="AG162" s="409"/>
      <c r="AH162" s="409"/>
      <c r="AI162" s="409"/>
      <c r="AJ162" s="409"/>
      <c r="AK162" s="432"/>
      <c r="AP162" s="432"/>
      <c r="AQ162" s="432"/>
      <c r="AR162" s="432"/>
      <c r="AS162" s="432"/>
      <c r="AT162" s="432"/>
      <c r="AU162" s="432"/>
    </row>
    <row r="163" spans="14:47">
      <c r="N163" s="385"/>
      <c r="O163" s="385"/>
      <c r="P163" s="385"/>
      <c r="Q163" s="385"/>
      <c r="R163" s="385"/>
      <c r="S163" s="385"/>
      <c r="T163" s="385"/>
      <c r="Y163" s="409"/>
      <c r="Z163" s="409"/>
      <c r="AA163" s="409"/>
      <c r="AB163" s="409"/>
      <c r="AC163" s="409"/>
      <c r="AD163" s="409"/>
      <c r="AF163" s="409"/>
      <c r="AG163" s="409"/>
      <c r="AH163" s="409"/>
      <c r="AI163" s="409"/>
      <c r="AJ163" s="409"/>
      <c r="AK163" s="432"/>
      <c r="AP163" s="432"/>
      <c r="AQ163" s="432"/>
      <c r="AR163" s="432"/>
      <c r="AS163" s="432"/>
      <c r="AT163" s="432"/>
      <c r="AU163" s="432"/>
    </row>
    <row r="164" spans="14:47">
      <c r="N164" s="385"/>
      <c r="O164" s="385"/>
      <c r="P164" s="385"/>
      <c r="Q164" s="385"/>
      <c r="R164" s="385"/>
      <c r="S164" s="385"/>
      <c r="T164" s="385"/>
      <c r="Y164" s="409"/>
      <c r="Z164" s="409"/>
      <c r="AA164" s="409"/>
      <c r="AB164" s="409"/>
      <c r="AC164" s="409"/>
      <c r="AD164" s="409"/>
      <c r="AF164" s="409"/>
      <c r="AG164" s="409"/>
      <c r="AH164" s="409"/>
      <c r="AI164" s="409"/>
      <c r="AJ164" s="409"/>
      <c r="AK164" s="432"/>
      <c r="AP164" s="432"/>
      <c r="AQ164" s="432"/>
      <c r="AR164" s="432"/>
      <c r="AS164" s="432"/>
      <c r="AT164" s="432"/>
      <c r="AU164" s="432"/>
    </row>
    <row r="165" spans="14:47">
      <c r="N165" s="385"/>
      <c r="O165" s="385"/>
      <c r="P165" s="385"/>
      <c r="Q165" s="385"/>
      <c r="R165" s="385"/>
      <c r="S165" s="385"/>
      <c r="T165" s="385"/>
      <c r="Y165" s="409"/>
      <c r="Z165" s="409"/>
      <c r="AA165" s="409"/>
      <c r="AB165" s="409"/>
      <c r="AC165" s="409"/>
      <c r="AD165" s="409"/>
      <c r="AF165" s="409"/>
      <c r="AG165" s="409"/>
      <c r="AH165" s="409"/>
      <c r="AI165" s="409"/>
      <c r="AJ165" s="409"/>
      <c r="AK165" s="432"/>
      <c r="AP165" s="432"/>
      <c r="AQ165" s="432"/>
      <c r="AR165" s="432"/>
      <c r="AS165" s="432"/>
      <c r="AT165" s="432"/>
      <c r="AU165" s="432"/>
    </row>
    <row r="166" spans="14:47">
      <c r="N166" s="385"/>
      <c r="O166" s="385"/>
      <c r="P166" s="385"/>
      <c r="Q166" s="385"/>
      <c r="R166" s="385"/>
      <c r="S166" s="385"/>
      <c r="T166" s="385"/>
      <c r="Y166" s="409"/>
      <c r="Z166" s="409"/>
      <c r="AA166" s="409"/>
      <c r="AB166" s="409"/>
      <c r="AC166" s="409"/>
      <c r="AD166" s="409"/>
      <c r="AF166" s="409"/>
      <c r="AG166" s="409"/>
      <c r="AH166" s="409"/>
      <c r="AI166" s="409"/>
      <c r="AJ166" s="409"/>
      <c r="AK166" s="432"/>
      <c r="AP166" s="432"/>
      <c r="AQ166" s="432"/>
      <c r="AR166" s="432"/>
      <c r="AS166" s="432"/>
      <c r="AT166" s="432"/>
      <c r="AU166" s="432"/>
    </row>
    <row r="167" spans="14:47">
      <c r="N167" s="385"/>
      <c r="O167" s="385"/>
      <c r="P167" s="385"/>
      <c r="Q167" s="385"/>
      <c r="R167" s="385"/>
      <c r="S167" s="385"/>
      <c r="T167" s="385"/>
      <c r="Y167" s="409"/>
      <c r="Z167" s="409"/>
      <c r="AA167" s="409"/>
      <c r="AB167" s="409"/>
      <c r="AC167" s="409"/>
      <c r="AD167" s="409"/>
      <c r="AF167" s="409"/>
      <c r="AG167" s="409"/>
      <c r="AH167" s="409"/>
      <c r="AI167" s="409"/>
      <c r="AJ167" s="409"/>
      <c r="AK167" s="432"/>
      <c r="AP167" s="432"/>
      <c r="AQ167" s="432"/>
      <c r="AR167" s="432"/>
      <c r="AS167" s="432"/>
      <c r="AT167" s="432"/>
      <c r="AU167" s="432"/>
    </row>
    <row r="168" spans="14:47">
      <c r="N168" s="385"/>
      <c r="O168" s="385"/>
      <c r="P168" s="385"/>
      <c r="Q168" s="385"/>
      <c r="R168" s="385"/>
      <c r="S168" s="385"/>
      <c r="T168" s="385"/>
      <c r="Y168" s="409"/>
      <c r="Z168" s="409"/>
      <c r="AA168" s="409"/>
      <c r="AB168" s="409"/>
      <c r="AC168" s="409"/>
      <c r="AD168" s="409"/>
      <c r="AF168" s="409"/>
      <c r="AG168" s="409"/>
      <c r="AH168" s="409"/>
      <c r="AI168" s="409"/>
      <c r="AJ168" s="409"/>
      <c r="AK168" s="432"/>
      <c r="AP168" s="432"/>
      <c r="AQ168" s="432"/>
      <c r="AR168" s="432"/>
      <c r="AS168" s="432"/>
      <c r="AT168" s="432"/>
      <c r="AU168" s="432"/>
    </row>
    <row r="169" spans="14:47">
      <c r="N169" s="385"/>
      <c r="O169" s="385"/>
      <c r="P169" s="385"/>
      <c r="Q169" s="385"/>
      <c r="R169" s="385"/>
      <c r="S169" s="385"/>
      <c r="T169" s="385"/>
      <c r="Y169" s="409"/>
      <c r="Z169" s="409"/>
      <c r="AA169" s="409"/>
      <c r="AB169" s="409"/>
      <c r="AC169" s="409"/>
      <c r="AD169" s="409"/>
      <c r="AF169" s="409"/>
      <c r="AG169" s="409"/>
      <c r="AH169" s="409"/>
      <c r="AI169" s="409"/>
      <c r="AJ169" s="409"/>
      <c r="AK169" s="432"/>
      <c r="AP169" s="432"/>
      <c r="AQ169" s="432"/>
      <c r="AR169" s="432"/>
      <c r="AS169" s="432"/>
      <c r="AT169" s="432"/>
      <c r="AU169" s="432"/>
    </row>
    <row r="170" spans="14:47">
      <c r="N170" s="385"/>
      <c r="O170" s="385"/>
      <c r="P170" s="385"/>
      <c r="Q170" s="385"/>
      <c r="R170" s="385"/>
      <c r="S170" s="385"/>
      <c r="T170" s="385"/>
      <c r="Y170" s="409"/>
      <c r="Z170" s="409"/>
      <c r="AA170" s="409"/>
      <c r="AB170" s="409"/>
      <c r="AC170" s="409"/>
      <c r="AD170" s="409"/>
      <c r="AF170" s="409"/>
      <c r="AG170" s="409"/>
      <c r="AH170" s="409"/>
      <c r="AI170" s="409"/>
      <c r="AJ170" s="409"/>
      <c r="AK170" s="432"/>
      <c r="AP170" s="432"/>
      <c r="AQ170" s="432"/>
      <c r="AR170" s="432"/>
      <c r="AS170" s="432"/>
      <c r="AT170" s="432"/>
      <c r="AU170" s="432"/>
    </row>
    <row r="171" spans="14:47">
      <c r="N171" s="385"/>
      <c r="O171" s="385"/>
      <c r="P171" s="385"/>
      <c r="Q171" s="385"/>
      <c r="R171" s="385"/>
      <c r="S171" s="385"/>
      <c r="T171" s="385"/>
      <c r="Y171" s="409"/>
      <c r="Z171" s="409"/>
      <c r="AA171" s="409"/>
      <c r="AB171" s="409"/>
      <c r="AC171" s="409"/>
      <c r="AD171" s="409"/>
      <c r="AF171" s="409"/>
      <c r="AG171" s="409"/>
      <c r="AH171" s="409"/>
      <c r="AI171" s="409"/>
      <c r="AJ171" s="409"/>
      <c r="AK171" s="432"/>
      <c r="AP171" s="432"/>
      <c r="AQ171" s="432"/>
      <c r="AR171" s="432"/>
      <c r="AS171" s="432"/>
      <c r="AT171" s="432"/>
      <c r="AU171" s="432"/>
    </row>
    <row r="172" spans="14:47">
      <c r="N172" s="385"/>
      <c r="O172" s="385"/>
      <c r="P172" s="385"/>
      <c r="Q172" s="385"/>
      <c r="R172" s="385"/>
      <c r="S172" s="385"/>
      <c r="T172" s="385"/>
      <c r="Y172" s="409"/>
      <c r="Z172" s="409"/>
      <c r="AA172" s="409"/>
      <c r="AB172" s="409"/>
      <c r="AC172" s="409"/>
      <c r="AD172" s="409"/>
      <c r="AF172" s="409"/>
      <c r="AG172" s="409"/>
      <c r="AH172" s="409"/>
      <c r="AI172" s="409"/>
      <c r="AJ172" s="409"/>
      <c r="AK172" s="432"/>
      <c r="AP172" s="432"/>
      <c r="AQ172" s="432"/>
      <c r="AR172" s="432"/>
      <c r="AS172" s="432"/>
      <c r="AT172" s="432"/>
      <c r="AU172" s="432"/>
    </row>
    <row r="173" spans="14:47">
      <c r="N173" s="385"/>
      <c r="O173" s="385"/>
      <c r="P173" s="385"/>
      <c r="Q173" s="385"/>
      <c r="R173" s="385"/>
      <c r="S173" s="385"/>
      <c r="T173" s="385"/>
      <c r="Y173" s="409"/>
      <c r="Z173" s="409"/>
      <c r="AA173" s="409"/>
      <c r="AB173" s="409"/>
      <c r="AC173" s="409"/>
      <c r="AD173" s="409"/>
      <c r="AF173" s="409"/>
      <c r="AG173" s="409"/>
      <c r="AH173" s="409"/>
      <c r="AI173" s="409"/>
      <c r="AJ173" s="409"/>
      <c r="AK173" s="432"/>
      <c r="AP173" s="432"/>
      <c r="AQ173" s="432"/>
      <c r="AR173" s="432"/>
      <c r="AS173" s="432"/>
      <c r="AT173" s="432"/>
      <c r="AU173" s="432"/>
    </row>
    <row r="174" spans="14:47">
      <c r="N174" s="385"/>
      <c r="O174" s="385"/>
      <c r="P174" s="385"/>
      <c r="Q174" s="385"/>
      <c r="R174" s="385"/>
      <c r="S174" s="385"/>
      <c r="T174" s="385"/>
      <c r="Y174" s="409"/>
      <c r="Z174" s="409"/>
      <c r="AA174" s="409"/>
      <c r="AB174" s="409"/>
      <c r="AC174" s="409"/>
      <c r="AD174" s="409"/>
      <c r="AF174" s="409"/>
      <c r="AG174" s="409"/>
      <c r="AH174" s="409"/>
      <c r="AI174" s="409"/>
      <c r="AJ174" s="409"/>
      <c r="AK174" s="432"/>
      <c r="AP174" s="432"/>
      <c r="AQ174" s="432"/>
      <c r="AR174" s="432"/>
      <c r="AS174" s="432"/>
      <c r="AT174" s="432"/>
      <c r="AU174" s="432"/>
    </row>
    <row r="175" spans="14:47">
      <c r="N175" s="385"/>
      <c r="O175" s="385"/>
      <c r="P175" s="385"/>
      <c r="Q175" s="385"/>
      <c r="R175" s="385"/>
      <c r="S175" s="385"/>
      <c r="T175" s="385"/>
      <c r="Y175" s="409"/>
      <c r="Z175" s="409"/>
      <c r="AA175" s="409"/>
      <c r="AB175" s="409"/>
      <c r="AC175" s="409"/>
      <c r="AD175" s="409"/>
      <c r="AF175" s="409"/>
      <c r="AG175" s="409"/>
      <c r="AH175" s="409"/>
      <c r="AI175" s="409"/>
      <c r="AJ175" s="409"/>
      <c r="AK175" s="432"/>
      <c r="AP175" s="432"/>
      <c r="AQ175" s="432"/>
      <c r="AR175" s="432"/>
      <c r="AS175" s="432"/>
      <c r="AT175" s="432"/>
      <c r="AU175" s="432"/>
    </row>
    <row r="176" spans="14:47">
      <c r="N176" s="385"/>
      <c r="O176" s="385"/>
      <c r="P176" s="385"/>
      <c r="Q176" s="385"/>
      <c r="R176" s="385"/>
      <c r="S176" s="385"/>
      <c r="T176" s="385"/>
      <c r="Y176" s="409"/>
      <c r="Z176" s="409"/>
      <c r="AA176" s="409"/>
      <c r="AB176" s="409"/>
      <c r="AC176" s="409"/>
      <c r="AD176" s="409"/>
      <c r="AF176" s="409"/>
      <c r="AG176" s="409"/>
      <c r="AH176" s="409"/>
      <c r="AI176" s="409"/>
      <c r="AJ176" s="409"/>
      <c r="AK176" s="432"/>
      <c r="AP176" s="432"/>
      <c r="AQ176" s="432"/>
      <c r="AR176" s="432"/>
      <c r="AS176" s="432"/>
      <c r="AT176" s="432"/>
      <c r="AU176" s="432"/>
    </row>
    <row r="177" spans="14:47">
      <c r="N177" s="385"/>
      <c r="O177" s="385"/>
      <c r="P177" s="385"/>
      <c r="Q177" s="385"/>
      <c r="R177" s="385"/>
      <c r="S177" s="385"/>
      <c r="T177" s="385"/>
      <c r="Y177" s="409"/>
      <c r="Z177" s="409"/>
      <c r="AA177" s="409"/>
      <c r="AB177" s="409"/>
      <c r="AC177" s="409"/>
      <c r="AD177" s="409"/>
      <c r="AF177" s="409"/>
      <c r="AG177" s="409"/>
      <c r="AH177" s="409"/>
      <c r="AI177" s="409"/>
      <c r="AJ177" s="409"/>
      <c r="AK177" s="432"/>
      <c r="AP177" s="432"/>
      <c r="AQ177" s="432"/>
      <c r="AR177" s="432"/>
      <c r="AS177" s="432"/>
      <c r="AT177" s="432"/>
      <c r="AU177" s="432"/>
    </row>
    <row r="178" spans="14:47">
      <c r="N178" s="385"/>
      <c r="O178" s="385"/>
      <c r="P178" s="385"/>
      <c r="Q178" s="385"/>
      <c r="R178" s="385"/>
      <c r="S178" s="385"/>
      <c r="T178" s="385"/>
      <c r="Y178" s="409"/>
      <c r="Z178" s="409"/>
      <c r="AA178" s="409"/>
      <c r="AB178" s="409"/>
      <c r="AC178" s="409"/>
      <c r="AD178" s="409"/>
      <c r="AF178" s="409"/>
      <c r="AG178" s="409"/>
      <c r="AH178" s="409"/>
      <c r="AI178" s="409"/>
      <c r="AJ178" s="409"/>
      <c r="AK178" s="432"/>
      <c r="AP178" s="432"/>
      <c r="AQ178" s="432"/>
      <c r="AR178" s="432"/>
      <c r="AS178" s="432"/>
      <c r="AT178" s="432"/>
      <c r="AU178" s="432"/>
    </row>
    <row r="179" spans="14:47">
      <c r="N179" s="385"/>
      <c r="O179" s="385"/>
      <c r="P179" s="385"/>
      <c r="Q179" s="385"/>
      <c r="R179" s="385"/>
      <c r="S179" s="385"/>
      <c r="T179" s="385"/>
      <c r="Y179" s="409"/>
      <c r="Z179" s="409"/>
      <c r="AA179" s="409"/>
      <c r="AB179" s="409"/>
      <c r="AC179" s="409"/>
      <c r="AD179" s="409"/>
      <c r="AF179" s="409"/>
      <c r="AG179" s="409"/>
      <c r="AH179" s="409"/>
      <c r="AI179" s="409"/>
      <c r="AJ179" s="409"/>
      <c r="AK179" s="432"/>
      <c r="AP179" s="432"/>
      <c r="AQ179" s="432"/>
      <c r="AR179" s="432"/>
      <c r="AS179" s="432"/>
      <c r="AT179" s="432"/>
      <c r="AU179" s="432"/>
    </row>
    <row r="180" spans="14:47">
      <c r="N180" s="385"/>
      <c r="O180" s="385"/>
      <c r="P180" s="385"/>
      <c r="Q180" s="385"/>
      <c r="R180" s="385"/>
      <c r="S180" s="385"/>
      <c r="T180" s="385"/>
      <c r="Y180" s="409"/>
      <c r="Z180" s="409"/>
      <c r="AA180" s="409"/>
      <c r="AB180" s="409"/>
      <c r="AC180" s="409"/>
      <c r="AD180" s="409"/>
      <c r="AF180" s="409"/>
      <c r="AG180" s="409"/>
      <c r="AH180" s="409"/>
      <c r="AI180" s="409"/>
      <c r="AJ180" s="409"/>
      <c r="AK180" s="432"/>
      <c r="AP180" s="432"/>
      <c r="AQ180" s="432"/>
      <c r="AR180" s="432"/>
      <c r="AS180" s="432"/>
      <c r="AT180" s="432"/>
      <c r="AU180" s="432"/>
    </row>
    <row r="181" spans="14:47">
      <c r="N181" s="385"/>
      <c r="O181" s="385"/>
      <c r="P181" s="385"/>
      <c r="Q181" s="385"/>
      <c r="R181" s="385"/>
      <c r="S181" s="385"/>
      <c r="T181" s="385"/>
      <c r="Y181" s="409"/>
      <c r="Z181" s="409"/>
      <c r="AA181" s="409"/>
      <c r="AB181" s="409"/>
      <c r="AC181" s="409"/>
      <c r="AD181" s="409"/>
      <c r="AF181" s="409"/>
      <c r="AG181" s="409"/>
      <c r="AH181" s="409"/>
      <c r="AI181" s="409"/>
      <c r="AJ181" s="409"/>
      <c r="AK181" s="432"/>
      <c r="AP181" s="432"/>
      <c r="AQ181" s="432"/>
      <c r="AR181" s="432"/>
      <c r="AS181" s="432"/>
      <c r="AT181" s="432"/>
      <c r="AU181" s="432"/>
    </row>
    <row r="182" spans="14:47">
      <c r="N182" s="385"/>
      <c r="O182" s="385"/>
      <c r="P182" s="385"/>
      <c r="Q182" s="385"/>
      <c r="R182" s="385"/>
      <c r="S182" s="385"/>
      <c r="T182" s="385"/>
      <c r="Y182" s="409"/>
      <c r="Z182" s="409"/>
      <c r="AA182" s="409"/>
      <c r="AB182" s="409"/>
      <c r="AC182" s="409"/>
      <c r="AD182" s="409"/>
      <c r="AF182" s="409"/>
      <c r="AG182" s="409"/>
      <c r="AH182" s="409"/>
      <c r="AI182" s="409"/>
      <c r="AJ182" s="409"/>
      <c r="AK182" s="432"/>
      <c r="AP182" s="432"/>
      <c r="AQ182" s="432"/>
      <c r="AR182" s="432"/>
      <c r="AS182" s="432"/>
      <c r="AT182" s="432"/>
      <c r="AU182" s="432"/>
    </row>
    <row r="183" spans="14:47">
      <c r="N183" s="385"/>
      <c r="O183" s="385"/>
      <c r="P183" s="385"/>
      <c r="Q183" s="385"/>
      <c r="R183" s="385"/>
      <c r="S183" s="385"/>
      <c r="Y183" s="409"/>
      <c r="Z183" s="409"/>
      <c r="AA183" s="409"/>
      <c r="AB183" s="409"/>
      <c r="AF183" s="409"/>
      <c r="AG183" s="409"/>
      <c r="AH183" s="409"/>
      <c r="AI183" s="409"/>
      <c r="AJ183" s="409"/>
      <c r="AP183" s="432"/>
      <c r="AQ183" s="432"/>
      <c r="AR183" s="432"/>
      <c r="AS183" s="432"/>
    </row>
    <row r="184" spans="14:47">
      <c r="N184" s="385"/>
      <c r="O184" s="385"/>
      <c r="P184" s="385"/>
      <c r="Q184" s="385"/>
      <c r="R184" s="385"/>
      <c r="S184" s="385"/>
      <c r="Y184" s="409"/>
      <c r="Z184" s="409"/>
      <c r="AA184" s="409"/>
      <c r="AB184" s="409"/>
      <c r="AF184" s="409"/>
      <c r="AG184" s="409"/>
      <c r="AH184" s="409"/>
      <c r="AI184" s="409"/>
      <c r="AJ184" s="409"/>
      <c r="AP184" s="432"/>
      <c r="AQ184" s="432"/>
      <c r="AR184" s="432"/>
      <c r="AS184" s="432"/>
    </row>
    <row r="185" spans="14:47">
      <c r="N185" s="385"/>
      <c r="O185" s="385"/>
      <c r="P185" s="385"/>
      <c r="Q185" s="385"/>
      <c r="R185" s="385"/>
      <c r="S185" s="385"/>
      <c r="Y185" s="409"/>
      <c r="Z185" s="409"/>
      <c r="AA185" s="409"/>
      <c r="AB185" s="409"/>
      <c r="AF185" s="409"/>
      <c r="AG185" s="409"/>
      <c r="AH185" s="409"/>
      <c r="AI185" s="409"/>
      <c r="AJ185" s="409"/>
      <c r="AP185" s="432"/>
      <c r="AQ185" s="432"/>
      <c r="AR185" s="432"/>
      <c r="AS185" s="432"/>
    </row>
    <row r="186" spans="14:47">
      <c r="N186" s="385"/>
      <c r="O186" s="385"/>
      <c r="P186" s="385"/>
      <c r="Q186" s="385"/>
      <c r="R186" s="385"/>
      <c r="S186" s="385"/>
      <c r="Y186" s="409"/>
      <c r="Z186" s="409"/>
      <c r="AA186" s="409"/>
      <c r="AB186" s="409"/>
      <c r="AF186" s="409"/>
      <c r="AG186" s="409"/>
      <c r="AH186" s="409"/>
      <c r="AI186" s="409"/>
      <c r="AJ186" s="409"/>
      <c r="AP186" s="432"/>
      <c r="AQ186" s="432"/>
      <c r="AR186" s="432"/>
      <c r="AS186" s="432"/>
    </row>
    <row r="187" spans="14:47">
      <c r="N187" s="385"/>
      <c r="O187" s="385"/>
      <c r="P187" s="385"/>
      <c r="Q187" s="385"/>
      <c r="R187" s="385"/>
      <c r="S187" s="385"/>
      <c r="Y187" s="409"/>
      <c r="Z187" s="409"/>
      <c r="AA187" s="409"/>
      <c r="AB187" s="409"/>
      <c r="AF187" s="409"/>
      <c r="AG187" s="409"/>
      <c r="AH187" s="409"/>
      <c r="AI187" s="409"/>
      <c r="AJ187" s="409"/>
      <c r="AP187" s="432"/>
      <c r="AQ187" s="432"/>
      <c r="AR187" s="432"/>
      <c r="AS187" s="432"/>
    </row>
    <row r="188" spans="14:47">
      <c r="N188" s="385"/>
      <c r="O188" s="385"/>
      <c r="P188" s="385"/>
      <c r="Q188" s="385"/>
      <c r="R188" s="385"/>
      <c r="S188" s="385"/>
      <c r="Y188" s="409"/>
      <c r="Z188" s="409"/>
      <c r="AA188" s="409"/>
      <c r="AB188" s="409"/>
      <c r="AF188" s="409"/>
      <c r="AG188" s="409"/>
      <c r="AH188" s="409"/>
      <c r="AI188" s="409"/>
      <c r="AJ188" s="409"/>
      <c r="AP188" s="432"/>
      <c r="AQ188" s="432"/>
      <c r="AR188" s="432"/>
      <c r="AS188" s="432"/>
    </row>
    <row r="189" spans="14:47">
      <c r="N189" s="385"/>
      <c r="O189" s="385"/>
      <c r="P189" s="385"/>
      <c r="Q189" s="385"/>
      <c r="R189" s="385"/>
      <c r="S189" s="385"/>
      <c r="Y189" s="409"/>
      <c r="Z189" s="409"/>
      <c r="AA189" s="409"/>
      <c r="AB189" s="409"/>
      <c r="AF189" s="409"/>
      <c r="AG189" s="409"/>
      <c r="AH189" s="409"/>
      <c r="AI189" s="409"/>
      <c r="AJ189" s="409"/>
      <c r="AP189" s="432"/>
      <c r="AQ189" s="432"/>
      <c r="AR189" s="432"/>
      <c r="AS189" s="432"/>
    </row>
    <row r="190" spans="14:47">
      <c r="N190" s="385"/>
      <c r="O190" s="385"/>
      <c r="P190" s="385"/>
      <c r="Q190" s="385"/>
      <c r="R190" s="385"/>
      <c r="S190" s="385"/>
      <c r="Y190" s="409"/>
      <c r="Z190" s="409"/>
      <c r="AA190" s="409"/>
      <c r="AB190" s="409"/>
      <c r="AF190" s="409"/>
      <c r="AG190" s="409"/>
      <c r="AH190" s="409"/>
      <c r="AI190" s="409"/>
      <c r="AJ190" s="409"/>
      <c r="AP190" s="432"/>
      <c r="AQ190" s="432"/>
      <c r="AR190" s="432"/>
      <c r="AS190" s="432"/>
    </row>
    <row r="191" spans="14:47">
      <c r="N191" s="385"/>
      <c r="O191" s="385"/>
      <c r="P191" s="385"/>
      <c r="Q191" s="385"/>
      <c r="R191" s="385"/>
      <c r="S191" s="385"/>
      <c r="Y191" s="409"/>
      <c r="Z191" s="409"/>
      <c r="AA191" s="409"/>
      <c r="AB191" s="409"/>
      <c r="AF191" s="409"/>
      <c r="AG191" s="409"/>
      <c r="AH191" s="409"/>
      <c r="AI191" s="409"/>
      <c r="AJ191" s="409"/>
      <c r="AP191" s="432"/>
      <c r="AQ191" s="432"/>
      <c r="AR191" s="432"/>
      <c r="AS191" s="432"/>
    </row>
    <row r="192" spans="14:47">
      <c r="N192" s="385"/>
      <c r="O192" s="385"/>
      <c r="P192" s="385"/>
      <c r="Q192" s="385"/>
      <c r="R192" s="385"/>
      <c r="S192" s="385"/>
      <c r="Y192" s="409"/>
      <c r="Z192" s="409"/>
      <c r="AA192" s="409"/>
      <c r="AB192" s="409"/>
      <c r="AF192" s="409"/>
      <c r="AG192" s="409"/>
      <c r="AH192" s="409"/>
      <c r="AI192" s="409"/>
      <c r="AJ192" s="409"/>
      <c r="AP192" s="432"/>
      <c r="AQ192" s="432"/>
      <c r="AR192" s="432"/>
      <c r="AS192" s="432"/>
    </row>
    <row r="193" spans="14:45">
      <c r="N193" s="385"/>
      <c r="O193" s="385"/>
      <c r="P193" s="385"/>
      <c r="Q193" s="385"/>
      <c r="R193" s="385"/>
      <c r="S193" s="385"/>
      <c r="Y193" s="409"/>
      <c r="Z193" s="409"/>
      <c r="AA193" s="409"/>
      <c r="AB193" s="409"/>
      <c r="AF193" s="409"/>
      <c r="AG193" s="409"/>
      <c r="AH193" s="409"/>
      <c r="AI193" s="409"/>
      <c r="AJ193" s="409"/>
      <c r="AP193" s="432"/>
      <c r="AQ193" s="432"/>
      <c r="AR193" s="432"/>
      <c r="AS193" s="432"/>
    </row>
    <row r="194" spans="14:45">
      <c r="N194" s="385"/>
      <c r="O194" s="385"/>
      <c r="P194" s="385"/>
      <c r="Q194" s="385"/>
      <c r="R194" s="385"/>
      <c r="S194" s="385"/>
      <c r="Y194" s="409"/>
      <c r="Z194" s="409"/>
      <c r="AA194" s="409"/>
      <c r="AB194" s="409"/>
      <c r="AF194" s="409"/>
      <c r="AG194" s="409"/>
      <c r="AH194" s="409"/>
      <c r="AI194" s="409"/>
      <c r="AJ194" s="409"/>
      <c r="AP194" s="432"/>
      <c r="AQ194" s="432"/>
      <c r="AR194" s="432"/>
      <c r="AS194" s="432"/>
    </row>
    <row r="195" spans="14:45">
      <c r="N195" s="385"/>
      <c r="O195" s="385"/>
      <c r="P195" s="385"/>
      <c r="Q195" s="385"/>
      <c r="R195" s="385"/>
      <c r="S195" s="385"/>
      <c r="Y195" s="409"/>
      <c r="Z195" s="409"/>
      <c r="AA195" s="409"/>
      <c r="AB195" s="409"/>
      <c r="AF195" s="409"/>
      <c r="AG195" s="409"/>
      <c r="AH195" s="409"/>
      <c r="AI195" s="409"/>
      <c r="AJ195" s="409"/>
      <c r="AP195" s="432"/>
      <c r="AQ195" s="432"/>
      <c r="AR195" s="432"/>
      <c r="AS195" s="432"/>
    </row>
    <row r="196" spans="14:45">
      <c r="N196" s="385"/>
      <c r="O196" s="385"/>
      <c r="P196" s="385"/>
      <c r="Q196" s="385"/>
      <c r="R196" s="385"/>
      <c r="S196" s="385"/>
      <c r="Y196" s="409"/>
      <c r="Z196" s="409"/>
      <c r="AA196" s="409"/>
      <c r="AB196" s="409"/>
      <c r="AF196" s="409"/>
      <c r="AG196" s="409"/>
      <c r="AH196" s="409"/>
      <c r="AI196" s="409"/>
      <c r="AJ196" s="409"/>
      <c r="AP196" s="432"/>
      <c r="AQ196" s="432"/>
      <c r="AR196" s="432"/>
      <c r="AS196" s="432"/>
    </row>
    <row r="197" spans="14:45">
      <c r="N197" s="385"/>
      <c r="O197" s="385"/>
      <c r="P197" s="385"/>
      <c r="Q197" s="385"/>
      <c r="R197" s="385"/>
      <c r="S197" s="385"/>
      <c r="Y197" s="409"/>
      <c r="Z197" s="409"/>
      <c r="AA197" s="409"/>
      <c r="AB197" s="409"/>
      <c r="AF197" s="409"/>
      <c r="AG197" s="409"/>
      <c r="AH197" s="409"/>
      <c r="AI197" s="409"/>
      <c r="AJ197" s="409"/>
      <c r="AP197" s="432"/>
      <c r="AQ197" s="432"/>
      <c r="AR197" s="432"/>
      <c r="AS197" s="432"/>
    </row>
    <row r="198" spans="14:45">
      <c r="N198" s="385"/>
      <c r="O198" s="385"/>
      <c r="P198" s="385"/>
      <c r="Q198" s="385"/>
      <c r="R198" s="385"/>
      <c r="S198" s="385"/>
      <c r="Y198" s="409"/>
      <c r="Z198" s="409"/>
      <c r="AA198" s="409"/>
      <c r="AB198" s="409"/>
      <c r="AF198" s="409"/>
      <c r="AG198" s="409"/>
      <c r="AH198" s="409"/>
      <c r="AI198" s="409"/>
      <c r="AJ198" s="409"/>
      <c r="AP198" s="432"/>
      <c r="AQ198" s="432"/>
      <c r="AR198" s="432"/>
      <c r="AS198" s="432"/>
    </row>
    <row r="199" spans="14:45">
      <c r="N199" s="385"/>
      <c r="O199" s="385"/>
      <c r="P199" s="385"/>
      <c r="Q199" s="385"/>
      <c r="R199" s="385"/>
      <c r="S199" s="385"/>
      <c r="Y199" s="409"/>
      <c r="Z199" s="409"/>
      <c r="AA199" s="409"/>
      <c r="AB199" s="409"/>
      <c r="AF199" s="409"/>
      <c r="AG199" s="409"/>
      <c r="AH199" s="409"/>
      <c r="AI199" s="409"/>
      <c r="AJ199" s="409"/>
      <c r="AP199" s="432"/>
      <c r="AQ199" s="432"/>
      <c r="AR199" s="432"/>
      <c r="AS199" s="432"/>
    </row>
    <row r="200" spans="14:45">
      <c r="N200" s="385"/>
      <c r="O200" s="385"/>
      <c r="P200" s="385"/>
      <c r="Q200" s="385"/>
      <c r="R200" s="385"/>
      <c r="S200" s="385"/>
      <c r="Y200" s="409"/>
      <c r="Z200" s="409"/>
      <c r="AA200" s="409"/>
      <c r="AB200" s="409"/>
      <c r="AF200" s="409"/>
      <c r="AG200" s="409"/>
      <c r="AH200" s="409"/>
      <c r="AI200" s="409"/>
      <c r="AJ200" s="409"/>
      <c r="AP200" s="432"/>
      <c r="AQ200" s="432"/>
      <c r="AR200" s="432"/>
      <c r="AS200" s="432"/>
    </row>
    <row r="201" spans="14:45">
      <c r="N201" s="385"/>
      <c r="O201" s="385"/>
      <c r="P201" s="385"/>
      <c r="Q201" s="385"/>
      <c r="R201" s="385"/>
      <c r="S201" s="385"/>
      <c r="Y201" s="409"/>
      <c r="Z201" s="409"/>
      <c r="AA201" s="409"/>
      <c r="AB201" s="409"/>
      <c r="AF201" s="409"/>
      <c r="AG201" s="409"/>
      <c r="AH201" s="409"/>
      <c r="AI201" s="409"/>
      <c r="AJ201" s="409"/>
      <c r="AP201" s="432"/>
      <c r="AQ201" s="432"/>
      <c r="AR201" s="432"/>
      <c r="AS201" s="432"/>
    </row>
    <row r="202" spans="14:45">
      <c r="N202" s="385"/>
      <c r="O202" s="385"/>
      <c r="P202" s="385"/>
      <c r="Q202" s="385"/>
      <c r="R202" s="385"/>
      <c r="S202" s="385"/>
      <c r="Y202" s="409"/>
      <c r="Z202" s="409"/>
      <c r="AA202" s="409"/>
      <c r="AB202" s="409"/>
      <c r="AF202" s="409"/>
      <c r="AG202" s="409"/>
      <c r="AH202" s="409"/>
      <c r="AI202" s="409"/>
      <c r="AJ202" s="409"/>
      <c r="AP202" s="432"/>
      <c r="AQ202" s="432"/>
      <c r="AR202" s="432"/>
      <c r="AS202" s="432"/>
    </row>
    <row r="203" spans="14:45">
      <c r="N203" s="385"/>
      <c r="O203" s="385"/>
      <c r="P203" s="385"/>
      <c r="Q203" s="385"/>
      <c r="R203" s="385"/>
      <c r="S203" s="385"/>
      <c r="Y203" s="409"/>
      <c r="Z203" s="409"/>
      <c r="AA203" s="409"/>
      <c r="AB203" s="409"/>
      <c r="AF203" s="409"/>
      <c r="AG203" s="409"/>
      <c r="AH203" s="409"/>
      <c r="AI203" s="409"/>
      <c r="AJ203" s="409"/>
      <c r="AP203" s="432"/>
      <c r="AQ203" s="432"/>
      <c r="AR203" s="432"/>
      <c r="AS203" s="432"/>
    </row>
    <row r="204" spans="14:45">
      <c r="N204" s="385"/>
      <c r="O204" s="385"/>
      <c r="P204" s="385"/>
      <c r="Q204" s="385"/>
      <c r="R204" s="385"/>
      <c r="S204" s="385"/>
      <c r="Y204" s="409"/>
      <c r="Z204" s="409"/>
      <c r="AA204" s="409"/>
      <c r="AB204" s="409"/>
      <c r="AF204" s="409"/>
      <c r="AG204" s="409"/>
      <c r="AH204" s="409"/>
      <c r="AI204" s="409"/>
      <c r="AJ204" s="409"/>
      <c r="AP204" s="432"/>
      <c r="AQ204" s="432"/>
      <c r="AR204" s="432"/>
      <c r="AS204" s="432"/>
    </row>
    <row r="205" spans="14:45">
      <c r="N205" s="385"/>
      <c r="O205" s="385"/>
      <c r="P205" s="385"/>
      <c r="Q205" s="385"/>
      <c r="R205" s="385"/>
      <c r="Y205" s="409"/>
      <c r="Z205" s="409"/>
      <c r="AA205" s="409"/>
      <c r="AF205" s="409"/>
      <c r="AG205" s="409"/>
      <c r="AH205" s="409"/>
      <c r="AI205" s="409"/>
      <c r="AP205" s="432"/>
      <c r="AQ205" s="432"/>
      <c r="AR205" s="432"/>
    </row>
    <row r="206" spans="14:45">
      <c r="N206" s="385"/>
      <c r="O206" s="385"/>
      <c r="P206" s="385"/>
      <c r="Q206" s="385"/>
      <c r="R206" s="385"/>
      <c r="Y206" s="409"/>
      <c r="Z206" s="409"/>
      <c r="AA206" s="409"/>
      <c r="AF206" s="409"/>
      <c r="AG206" s="409"/>
      <c r="AH206" s="409"/>
      <c r="AI206" s="409"/>
      <c r="AP206" s="432"/>
      <c r="AQ206" s="432"/>
      <c r="AR206" s="432"/>
    </row>
    <row r="207" spans="14:45">
      <c r="N207" s="385"/>
      <c r="O207" s="385"/>
      <c r="P207" s="385"/>
      <c r="Q207" s="385"/>
      <c r="R207" s="385"/>
      <c r="Y207" s="409"/>
      <c r="Z207" s="409"/>
      <c r="AA207" s="409"/>
      <c r="AF207" s="409"/>
      <c r="AG207" s="409"/>
      <c r="AH207" s="409"/>
      <c r="AI207" s="409"/>
      <c r="AP207" s="432"/>
      <c r="AQ207" s="432"/>
      <c r="AR207" s="432"/>
    </row>
    <row r="208" spans="14:45">
      <c r="N208" s="385"/>
      <c r="O208" s="385"/>
      <c r="P208" s="385"/>
      <c r="Q208" s="385"/>
      <c r="R208" s="385"/>
      <c r="Y208" s="409"/>
      <c r="Z208" s="409"/>
      <c r="AA208" s="409"/>
      <c r="AF208" s="409"/>
      <c r="AG208" s="409"/>
      <c r="AH208" s="409"/>
      <c r="AI208" s="409"/>
      <c r="AP208" s="432"/>
      <c r="AQ208" s="432"/>
      <c r="AR208" s="432"/>
    </row>
    <row r="209" spans="14:44">
      <c r="N209" s="385"/>
      <c r="O209" s="385"/>
      <c r="P209" s="385"/>
      <c r="Q209" s="385"/>
      <c r="R209" s="385"/>
      <c r="Y209" s="409"/>
      <c r="Z209" s="409"/>
      <c r="AA209" s="409"/>
      <c r="AF209" s="409"/>
      <c r="AG209" s="409"/>
      <c r="AH209" s="409"/>
      <c r="AI209" s="409"/>
      <c r="AP209" s="432"/>
      <c r="AQ209" s="432"/>
      <c r="AR209" s="432"/>
    </row>
    <row r="210" spans="14:44">
      <c r="N210" s="385"/>
      <c r="O210" s="385"/>
      <c r="P210" s="385"/>
      <c r="Q210" s="385"/>
      <c r="R210" s="385"/>
      <c r="Y210" s="409"/>
      <c r="Z210" s="409"/>
      <c r="AA210" s="409"/>
      <c r="AF210" s="409"/>
      <c r="AG210" s="409"/>
      <c r="AH210" s="409"/>
      <c r="AI210" s="409"/>
      <c r="AP210" s="432"/>
      <c r="AQ210" s="432"/>
      <c r="AR210" s="432"/>
    </row>
    <row r="211" spans="14:44">
      <c r="N211" s="385"/>
      <c r="O211" s="385"/>
      <c r="P211" s="385"/>
      <c r="Q211" s="385"/>
      <c r="R211" s="385"/>
      <c r="Y211" s="409"/>
      <c r="Z211" s="409"/>
      <c r="AA211" s="409"/>
      <c r="AF211" s="409"/>
      <c r="AG211" s="409"/>
      <c r="AH211" s="409"/>
      <c r="AI211" s="409"/>
      <c r="AP211" s="432"/>
      <c r="AQ211" s="432"/>
      <c r="AR211" s="432"/>
    </row>
    <row r="212" spans="14:44">
      <c r="N212" s="385"/>
      <c r="O212" s="385"/>
      <c r="P212" s="385"/>
      <c r="Q212" s="385"/>
      <c r="R212" s="385"/>
      <c r="Y212" s="409"/>
      <c r="Z212" s="409"/>
      <c r="AA212" s="409"/>
      <c r="AF212" s="409"/>
      <c r="AG212" s="409"/>
      <c r="AH212" s="409"/>
      <c r="AI212" s="409"/>
      <c r="AP212" s="432"/>
      <c r="AQ212" s="432"/>
      <c r="AR212" s="432"/>
    </row>
    <row r="213" spans="14:44">
      <c r="N213" s="385"/>
      <c r="O213" s="385"/>
      <c r="P213" s="385"/>
      <c r="Q213" s="385"/>
      <c r="R213" s="385"/>
      <c r="Y213" s="409"/>
      <c r="Z213" s="409"/>
      <c r="AA213" s="409"/>
      <c r="AF213" s="409"/>
      <c r="AG213" s="409"/>
      <c r="AH213" s="409"/>
      <c r="AI213" s="409"/>
      <c r="AP213" s="432"/>
      <c r="AQ213" s="432"/>
      <c r="AR213" s="432"/>
    </row>
    <row r="214" spans="14:44">
      <c r="N214" s="385"/>
      <c r="O214" s="385"/>
      <c r="P214" s="385"/>
      <c r="Q214" s="385"/>
      <c r="R214" s="385"/>
      <c r="Y214" s="409"/>
      <c r="Z214" s="409"/>
      <c r="AA214" s="409"/>
      <c r="AF214" s="409"/>
      <c r="AG214" s="409"/>
      <c r="AH214" s="409"/>
      <c r="AI214" s="409"/>
      <c r="AP214" s="432"/>
      <c r="AQ214" s="432"/>
      <c r="AR214" s="432"/>
    </row>
    <row r="215" spans="14:44">
      <c r="N215" s="385"/>
      <c r="O215" s="385"/>
      <c r="P215" s="385"/>
      <c r="Q215" s="385"/>
      <c r="R215" s="385"/>
      <c r="Y215" s="409"/>
      <c r="Z215" s="409"/>
      <c r="AA215" s="409"/>
      <c r="AF215" s="409"/>
      <c r="AG215" s="409"/>
      <c r="AH215" s="409"/>
      <c r="AI215" s="409"/>
      <c r="AP215" s="432"/>
      <c r="AQ215" s="432"/>
      <c r="AR215" s="432"/>
    </row>
    <row r="216" spans="14:44">
      <c r="N216" s="385"/>
      <c r="O216" s="385"/>
      <c r="P216" s="385"/>
      <c r="Q216" s="385"/>
      <c r="R216" s="385"/>
      <c r="Y216" s="409"/>
      <c r="Z216" s="409"/>
      <c r="AA216" s="409"/>
      <c r="AF216" s="409"/>
      <c r="AG216" s="409"/>
      <c r="AH216" s="409"/>
      <c r="AI216" s="409"/>
      <c r="AP216" s="432"/>
      <c r="AQ216" s="432"/>
      <c r="AR216" s="432"/>
    </row>
    <row r="217" spans="14:44">
      <c r="N217" s="385"/>
      <c r="O217" s="385"/>
      <c r="P217" s="385"/>
      <c r="Q217" s="385"/>
      <c r="R217" s="385"/>
      <c r="Y217" s="409"/>
      <c r="Z217" s="409"/>
      <c r="AA217" s="409"/>
      <c r="AF217" s="409"/>
      <c r="AG217" s="409"/>
      <c r="AH217" s="409"/>
      <c r="AI217" s="409"/>
      <c r="AP217" s="432"/>
      <c r="AQ217" s="432"/>
      <c r="AR217" s="432"/>
    </row>
    <row r="218" spans="14:44">
      <c r="N218" s="385"/>
      <c r="O218" s="385"/>
      <c r="P218" s="385"/>
      <c r="Q218" s="385"/>
      <c r="R218" s="385"/>
      <c r="Y218" s="409"/>
      <c r="Z218" s="409"/>
      <c r="AA218" s="409"/>
      <c r="AF218" s="409"/>
      <c r="AG218" s="409"/>
      <c r="AH218" s="409"/>
      <c r="AI218" s="409"/>
      <c r="AP218" s="432"/>
      <c r="AQ218" s="432"/>
      <c r="AR218" s="432"/>
    </row>
    <row r="219" spans="14:44">
      <c r="N219" s="385"/>
      <c r="O219" s="385"/>
      <c r="P219" s="385"/>
      <c r="Q219" s="385"/>
      <c r="R219" s="385"/>
      <c r="Y219" s="409"/>
      <c r="Z219" s="409"/>
      <c r="AA219" s="409"/>
      <c r="AF219" s="409"/>
      <c r="AG219" s="409"/>
      <c r="AH219" s="409"/>
      <c r="AI219" s="409"/>
      <c r="AP219" s="432"/>
      <c r="AQ219" s="432"/>
      <c r="AR219" s="432"/>
    </row>
    <row r="220" spans="14:44">
      <c r="N220" s="385"/>
      <c r="O220" s="385"/>
      <c r="P220" s="385"/>
      <c r="Q220" s="385"/>
      <c r="R220" s="385"/>
      <c r="Y220" s="409"/>
      <c r="Z220" s="409"/>
      <c r="AA220" s="409"/>
      <c r="AF220" s="409"/>
      <c r="AG220" s="409"/>
      <c r="AH220" s="409"/>
      <c r="AI220" s="409"/>
      <c r="AP220" s="432"/>
      <c r="AQ220" s="432"/>
      <c r="AR220" s="432"/>
    </row>
    <row r="221" spans="14:44">
      <c r="N221" s="385"/>
      <c r="O221" s="385"/>
      <c r="P221" s="385"/>
      <c r="Q221" s="385"/>
      <c r="R221" s="385"/>
      <c r="Y221" s="409"/>
      <c r="Z221" s="409"/>
      <c r="AA221" s="409"/>
      <c r="AF221" s="409"/>
      <c r="AG221" s="409"/>
      <c r="AH221" s="409"/>
      <c r="AI221" s="409"/>
      <c r="AP221" s="432"/>
      <c r="AQ221" s="432"/>
      <c r="AR221" s="432"/>
    </row>
    <row r="222" spans="14:44">
      <c r="N222" s="385"/>
      <c r="O222" s="385"/>
      <c r="P222" s="385"/>
      <c r="Q222" s="385"/>
      <c r="R222" s="385"/>
      <c r="Y222" s="409"/>
      <c r="Z222" s="409"/>
      <c r="AA222" s="409"/>
      <c r="AF222" s="409"/>
      <c r="AG222" s="409"/>
      <c r="AH222" s="409"/>
      <c r="AI222" s="409"/>
      <c r="AP222" s="432"/>
      <c r="AQ222" s="432"/>
      <c r="AR222" s="432"/>
    </row>
    <row r="223" spans="14:44">
      <c r="N223" s="385"/>
      <c r="O223" s="385"/>
      <c r="P223" s="385"/>
      <c r="Q223" s="385"/>
      <c r="R223" s="385"/>
      <c r="Y223" s="409"/>
      <c r="Z223" s="409"/>
      <c r="AA223" s="409"/>
      <c r="AF223" s="409"/>
      <c r="AG223" s="409"/>
      <c r="AH223" s="409"/>
      <c r="AI223" s="409"/>
      <c r="AP223" s="432"/>
      <c r="AQ223" s="432"/>
      <c r="AR223" s="432"/>
    </row>
    <row r="224" spans="14:44">
      <c r="N224" s="385"/>
      <c r="O224" s="385"/>
      <c r="P224" s="385"/>
      <c r="Q224" s="385"/>
      <c r="R224" s="385"/>
      <c r="Y224" s="409"/>
      <c r="Z224" s="409"/>
      <c r="AA224" s="409"/>
      <c r="AF224" s="409"/>
      <c r="AG224" s="409"/>
      <c r="AH224" s="409"/>
      <c r="AI224" s="409"/>
      <c r="AP224" s="432"/>
      <c r="AQ224" s="432"/>
      <c r="AR224" s="432"/>
    </row>
    <row r="225" spans="14:44">
      <c r="N225" s="385"/>
      <c r="O225" s="385"/>
      <c r="P225" s="385"/>
      <c r="Q225" s="385"/>
      <c r="R225" s="385"/>
      <c r="Y225" s="409"/>
      <c r="Z225" s="409"/>
      <c r="AA225" s="409"/>
      <c r="AF225" s="409"/>
      <c r="AG225" s="409"/>
      <c r="AH225" s="409"/>
      <c r="AI225" s="409"/>
      <c r="AP225" s="432"/>
      <c r="AQ225" s="432"/>
      <c r="AR225" s="432"/>
    </row>
    <row r="226" spans="14:44">
      <c r="N226" s="385"/>
      <c r="O226" s="385"/>
      <c r="P226" s="385"/>
      <c r="Q226" s="385"/>
      <c r="R226" s="385"/>
      <c r="Y226" s="409"/>
      <c r="Z226" s="409"/>
      <c r="AA226" s="409"/>
      <c r="AF226" s="409"/>
      <c r="AG226" s="409"/>
      <c r="AH226" s="409"/>
      <c r="AI226" s="409"/>
      <c r="AP226" s="432"/>
      <c r="AQ226" s="432"/>
      <c r="AR226" s="432"/>
    </row>
    <row r="227" spans="14:44">
      <c r="N227" s="385"/>
      <c r="O227" s="385"/>
      <c r="P227" s="385"/>
      <c r="Q227" s="385"/>
      <c r="R227" s="385"/>
      <c r="Y227" s="409"/>
      <c r="Z227" s="409"/>
      <c r="AA227" s="409"/>
      <c r="AF227" s="409"/>
      <c r="AG227" s="409"/>
      <c r="AH227" s="409"/>
      <c r="AI227" s="409"/>
      <c r="AP227" s="432"/>
      <c r="AQ227" s="432"/>
      <c r="AR227" s="432"/>
    </row>
    <row r="228" spans="14:44">
      <c r="N228" s="385"/>
      <c r="O228" s="385"/>
      <c r="P228" s="385"/>
      <c r="Q228" s="385"/>
      <c r="R228" s="385"/>
      <c r="Y228" s="409"/>
      <c r="Z228" s="409"/>
      <c r="AA228" s="409"/>
      <c r="AF228" s="409"/>
      <c r="AG228" s="409"/>
      <c r="AH228" s="409"/>
      <c r="AI228" s="409"/>
      <c r="AP228" s="432"/>
      <c r="AQ228" s="432"/>
      <c r="AR228" s="432"/>
    </row>
    <row r="229" spans="14:44">
      <c r="N229" s="385"/>
      <c r="O229" s="385"/>
      <c r="P229" s="385"/>
      <c r="Q229" s="385"/>
      <c r="R229" s="385"/>
      <c r="Y229" s="409"/>
      <c r="Z229" s="409"/>
      <c r="AA229" s="409"/>
      <c r="AF229" s="409"/>
      <c r="AG229" s="409"/>
      <c r="AH229" s="409"/>
      <c r="AI229" s="409"/>
      <c r="AP229" s="432"/>
      <c r="AQ229" s="432"/>
      <c r="AR229" s="432"/>
    </row>
    <row r="230" spans="14:44">
      <c r="N230" s="385"/>
      <c r="O230" s="385"/>
      <c r="P230" s="385"/>
      <c r="Q230" s="385"/>
      <c r="R230" s="385"/>
      <c r="Y230" s="409"/>
      <c r="Z230" s="409"/>
      <c r="AA230" s="409"/>
      <c r="AF230" s="409"/>
      <c r="AG230" s="409"/>
      <c r="AH230" s="409"/>
      <c r="AI230" s="409"/>
      <c r="AP230" s="432"/>
      <c r="AQ230" s="432"/>
      <c r="AR230" s="432"/>
    </row>
    <row r="231" spans="14:44">
      <c r="N231" s="385"/>
      <c r="O231" s="385"/>
      <c r="P231" s="385"/>
      <c r="Q231" s="385"/>
      <c r="R231" s="385"/>
      <c r="Y231" s="409"/>
      <c r="Z231" s="409"/>
      <c r="AA231" s="409"/>
      <c r="AF231" s="409"/>
      <c r="AG231" s="409"/>
      <c r="AH231" s="409"/>
      <c r="AI231" s="409"/>
      <c r="AP231" s="432"/>
      <c r="AQ231" s="432"/>
      <c r="AR231" s="432"/>
    </row>
    <row r="232" spans="14:44">
      <c r="N232" s="385"/>
      <c r="O232" s="385"/>
      <c r="P232" s="385"/>
      <c r="Q232" s="385"/>
      <c r="R232" s="385"/>
      <c r="Y232" s="409"/>
      <c r="Z232" s="409"/>
      <c r="AA232" s="409"/>
      <c r="AF232" s="409"/>
      <c r="AG232" s="409"/>
      <c r="AH232" s="409"/>
      <c r="AI232" s="409"/>
      <c r="AP232" s="432"/>
      <c r="AQ232" s="432"/>
      <c r="AR232" s="432"/>
    </row>
    <row r="233" spans="14:44">
      <c r="N233" s="385"/>
      <c r="O233" s="385"/>
      <c r="P233" s="385"/>
      <c r="Q233" s="385"/>
      <c r="R233" s="385"/>
      <c r="Y233" s="409"/>
      <c r="Z233" s="409"/>
      <c r="AA233" s="409"/>
      <c r="AF233" s="409"/>
      <c r="AG233" s="409"/>
      <c r="AH233" s="409"/>
      <c r="AI233" s="409"/>
      <c r="AP233" s="432"/>
      <c r="AQ233" s="432"/>
      <c r="AR233" s="432"/>
    </row>
    <row r="234" spans="14:44">
      <c r="N234" s="385"/>
      <c r="O234" s="385"/>
      <c r="P234" s="385"/>
      <c r="Q234" s="385"/>
      <c r="R234" s="385"/>
      <c r="Y234" s="409"/>
      <c r="Z234" s="409"/>
      <c r="AA234" s="409"/>
      <c r="AF234" s="409"/>
      <c r="AG234" s="409"/>
      <c r="AH234" s="409"/>
      <c r="AI234" s="409"/>
      <c r="AP234" s="432"/>
      <c r="AQ234" s="432"/>
      <c r="AR234" s="432"/>
    </row>
    <row r="235" spans="14:44">
      <c r="N235" s="385"/>
      <c r="O235" s="385"/>
      <c r="P235" s="385"/>
      <c r="Q235" s="385"/>
      <c r="R235" s="385"/>
      <c r="Y235" s="409"/>
      <c r="Z235" s="409"/>
      <c r="AA235" s="409"/>
      <c r="AF235" s="409"/>
      <c r="AG235" s="409"/>
      <c r="AH235" s="409"/>
      <c r="AI235" s="409"/>
      <c r="AP235" s="432"/>
      <c r="AQ235" s="432"/>
      <c r="AR235" s="432"/>
    </row>
    <row r="236" spans="14:44">
      <c r="N236" s="385"/>
      <c r="O236" s="385"/>
      <c r="P236" s="385"/>
      <c r="Q236" s="385"/>
      <c r="R236" s="385"/>
      <c r="Y236" s="409"/>
      <c r="Z236" s="409"/>
      <c r="AA236" s="409"/>
      <c r="AF236" s="409"/>
      <c r="AG236" s="409"/>
      <c r="AH236" s="409"/>
      <c r="AI236" s="409"/>
      <c r="AP236" s="432"/>
      <c r="AQ236" s="432"/>
      <c r="AR236" s="432"/>
    </row>
    <row r="237" spans="14:44">
      <c r="N237" s="385"/>
      <c r="O237" s="385"/>
      <c r="P237" s="385"/>
      <c r="Q237" s="385"/>
      <c r="R237" s="385"/>
      <c r="Y237" s="409"/>
      <c r="Z237" s="409"/>
      <c r="AA237" s="409"/>
      <c r="AF237" s="409"/>
      <c r="AG237" s="409"/>
      <c r="AH237" s="409"/>
      <c r="AI237" s="409"/>
      <c r="AP237" s="432"/>
      <c r="AQ237" s="432"/>
      <c r="AR237" s="432"/>
    </row>
    <row r="238" spans="14:44">
      <c r="N238" s="385"/>
      <c r="O238" s="385"/>
      <c r="P238" s="385"/>
      <c r="Q238" s="385"/>
      <c r="R238" s="385"/>
      <c r="Y238" s="409"/>
      <c r="Z238" s="409"/>
      <c r="AA238" s="409"/>
      <c r="AF238" s="409"/>
      <c r="AG238" s="409"/>
      <c r="AH238" s="409"/>
      <c r="AI238" s="409"/>
      <c r="AP238" s="432"/>
      <c r="AQ238" s="432"/>
      <c r="AR238" s="432"/>
    </row>
    <row r="239" spans="14:44">
      <c r="N239" s="385"/>
      <c r="O239" s="385"/>
      <c r="P239" s="385"/>
      <c r="Q239" s="385"/>
      <c r="R239" s="385"/>
      <c r="Y239" s="409"/>
      <c r="Z239" s="409"/>
      <c r="AA239" s="409"/>
      <c r="AF239" s="409"/>
      <c r="AG239" s="409"/>
      <c r="AH239" s="409"/>
      <c r="AI239" s="409"/>
      <c r="AP239" s="432"/>
      <c r="AQ239" s="432"/>
      <c r="AR239" s="432"/>
    </row>
    <row r="240" spans="14:44">
      <c r="N240" s="385"/>
      <c r="O240" s="385"/>
      <c r="P240" s="385"/>
      <c r="Q240" s="385"/>
      <c r="R240" s="385"/>
      <c r="Y240" s="409"/>
      <c r="Z240" s="409"/>
      <c r="AA240" s="409"/>
      <c r="AF240" s="409"/>
      <c r="AG240" s="409"/>
      <c r="AH240" s="409"/>
      <c r="AI240" s="409"/>
      <c r="AP240" s="432"/>
      <c r="AQ240" s="432"/>
      <c r="AR240" s="432"/>
    </row>
    <row r="241" spans="14:44">
      <c r="N241" s="385"/>
      <c r="O241" s="385"/>
      <c r="P241" s="385"/>
      <c r="Q241" s="385"/>
      <c r="R241" s="385"/>
      <c r="Y241" s="409"/>
      <c r="Z241" s="409"/>
      <c r="AA241" s="409"/>
      <c r="AF241" s="409"/>
      <c r="AG241" s="409"/>
      <c r="AH241" s="409"/>
      <c r="AI241" s="409"/>
      <c r="AP241" s="432"/>
      <c r="AQ241" s="432"/>
      <c r="AR241" s="432"/>
    </row>
    <row r="242" spans="14:44">
      <c r="N242" s="385"/>
      <c r="O242" s="385"/>
      <c r="P242" s="385"/>
      <c r="Q242" s="385"/>
      <c r="R242" s="385"/>
      <c r="Y242" s="409"/>
      <c r="Z242" s="409"/>
      <c r="AA242" s="409"/>
      <c r="AF242" s="409"/>
      <c r="AG242" s="409"/>
      <c r="AH242" s="409"/>
      <c r="AI242" s="409"/>
      <c r="AP242" s="432"/>
      <c r="AQ242" s="432"/>
      <c r="AR242" s="432"/>
    </row>
    <row r="243" spans="14:44">
      <c r="N243" s="385"/>
      <c r="O243" s="385"/>
      <c r="P243" s="385"/>
      <c r="Q243" s="385"/>
      <c r="R243" s="385"/>
      <c r="Y243" s="409"/>
      <c r="Z243" s="409"/>
      <c r="AA243" s="409"/>
      <c r="AF243" s="409"/>
      <c r="AG243" s="409"/>
      <c r="AH243" s="409"/>
      <c r="AI243" s="409"/>
      <c r="AP243" s="432"/>
      <c r="AQ243" s="432"/>
      <c r="AR243" s="432"/>
    </row>
    <row r="244" spans="14:44">
      <c r="N244" s="385"/>
      <c r="O244" s="385"/>
      <c r="P244" s="385"/>
      <c r="Q244" s="385"/>
      <c r="R244" s="385"/>
      <c r="Y244" s="409"/>
      <c r="Z244" s="409"/>
      <c r="AA244" s="409"/>
      <c r="AF244" s="409"/>
      <c r="AG244" s="409"/>
      <c r="AH244" s="409"/>
      <c r="AI244" s="409"/>
      <c r="AP244" s="432"/>
      <c r="AQ244" s="432"/>
      <c r="AR244" s="432"/>
    </row>
    <row r="245" spans="14:44">
      <c r="N245" s="385"/>
      <c r="O245" s="385"/>
      <c r="P245" s="385"/>
      <c r="Q245" s="385"/>
      <c r="R245" s="385"/>
      <c r="Y245" s="409"/>
      <c r="Z245" s="409"/>
      <c r="AA245" s="409"/>
      <c r="AF245" s="409"/>
      <c r="AG245" s="409"/>
      <c r="AH245" s="409"/>
      <c r="AI245" s="409"/>
      <c r="AP245" s="432"/>
      <c r="AQ245" s="432"/>
      <c r="AR245" s="432"/>
    </row>
    <row r="246" spans="14:44">
      <c r="N246" s="385"/>
      <c r="O246" s="385"/>
      <c r="P246" s="385"/>
      <c r="Q246" s="385"/>
      <c r="R246" s="385"/>
      <c r="Y246" s="409"/>
      <c r="Z246" s="409"/>
      <c r="AA246" s="409"/>
      <c r="AF246" s="409"/>
      <c r="AG246" s="409"/>
      <c r="AH246" s="409"/>
      <c r="AI246" s="409"/>
      <c r="AP246" s="432"/>
      <c r="AQ246" s="432"/>
      <c r="AR246" s="432"/>
    </row>
    <row r="247" spans="14:44">
      <c r="N247" s="385"/>
      <c r="O247" s="385"/>
      <c r="P247" s="385"/>
      <c r="Q247" s="385"/>
      <c r="R247" s="385"/>
      <c r="Y247" s="409"/>
      <c r="Z247" s="409"/>
      <c r="AA247" s="409"/>
      <c r="AF247" s="409"/>
      <c r="AG247" s="409"/>
      <c r="AH247" s="409"/>
      <c r="AI247" s="409"/>
      <c r="AP247" s="432"/>
      <c r="AQ247" s="432"/>
      <c r="AR247" s="432"/>
    </row>
    <row r="248" spans="14:44">
      <c r="N248" s="385"/>
      <c r="O248" s="385"/>
      <c r="P248" s="385"/>
      <c r="Q248" s="385"/>
      <c r="R248" s="385"/>
      <c r="Y248" s="409"/>
      <c r="Z248" s="409"/>
      <c r="AA248" s="409"/>
      <c r="AF248" s="409"/>
      <c r="AG248" s="409"/>
      <c r="AH248" s="409"/>
      <c r="AI248" s="409"/>
      <c r="AP248" s="432"/>
      <c r="AQ248" s="432"/>
      <c r="AR248" s="432"/>
    </row>
    <row r="249" spans="14:44">
      <c r="N249" s="385"/>
      <c r="O249" s="385"/>
      <c r="P249" s="385"/>
      <c r="Q249" s="385"/>
      <c r="R249" s="385"/>
      <c r="Y249" s="409"/>
      <c r="Z249" s="409"/>
      <c r="AA249" s="409"/>
      <c r="AF249" s="409"/>
      <c r="AG249" s="409"/>
      <c r="AH249" s="409"/>
      <c r="AI249" s="409"/>
      <c r="AP249" s="432"/>
      <c r="AQ249" s="432"/>
      <c r="AR249" s="432"/>
    </row>
    <row r="250" spans="14:44">
      <c r="N250" s="385"/>
      <c r="O250" s="385"/>
      <c r="P250" s="385"/>
      <c r="Q250" s="385"/>
      <c r="R250" s="385"/>
      <c r="Y250" s="409"/>
      <c r="Z250" s="409"/>
      <c r="AA250" s="409"/>
      <c r="AF250" s="409"/>
      <c r="AG250" s="409"/>
      <c r="AH250" s="409"/>
      <c r="AI250" s="409"/>
      <c r="AP250" s="432"/>
      <c r="AQ250" s="432"/>
      <c r="AR250" s="432"/>
    </row>
    <row r="251" spans="14:44">
      <c r="N251" s="385"/>
      <c r="O251" s="385"/>
      <c r="P251" s="385"/>
      <c r="Q251" s="385"/>
      <c r="R251" s="385"/>
      <c r="Y251" s="409"/>
      <c r="Z251" s="409"/>
      <c r="AA251" s="409"/>
      <c r="AF251" s="409"/>
      <c r="AG251" s="409"/>
      <c r="AH251" s="409"/>
      <c r="AI251" s="409"/>
      <c r="AP251" s="432"/>
      <c r="AQ251" s="432"/>
      <c r="AR251" s="432"/>
    </row>
    <row r="252" spans="14:44">
      <c r="N252" s="385"/>
      <c r="O252" s="385"/>
      <c r="P252" s="385"/>
      <c r="Q252" s="385"/>
      <c r="R252" s="385"/>
      <c r="Y252" s="409"/>
      <c r="Z252" s="409"/>
      <c r="AA252" s="409"/>
      <c r="AF252" s="409"/>
      <c r="AG252" s="409"/>
      <c r="AH252" s="409"/>
      <c r="AI252" s="409"/>
      <c r="AP252" s="432"/>
      <c r="AQ252" s="432"/>
      <c r="AR252" s="432"/>
    </row>
    <row r="253" spans="14:44">
      <c r="N253" s="385"/>
      <c r="O253" s="385"/>
      <c r="P253" s="385"/>
      <c r="Q253" s="385"/>
      <c r="R253" s="385"/>
      <c r="Y253" s="409"/>
      <c r="Z253" s="409"/>
      <c r="AA253" s="409"/>
      <c r="AF253" s="409"/>
      <c r="AG253" s="409"/>
      <c r="AH253" s="409"/>
      <c r="AI253" s="409"/>
      <c r="AP253" s="432"/>
      <c r="AQ253" s="432"/>
      <c r="AR253" s="432"/>
    </row>
    <row r="254" spans="14:44">
      <c r="N254" s="385"/>
      <c r="O254" s="385"/>
      <c r="P254" s="385"/>
      <c r="Q254" s="385"/>
      <c r="R254" s="385"/>
      <c r="Y254" s="409"/>
      <c r="Z254" s="409"/>
      <c r="AA254" s="409"/>
      <c r="AF254" s="409"/>
      <c r="AG254" s="409"/>
      <c r="AH254" s="409"/>
      <c r="AI254" s="409"/>
      <c r="AP254" s="432"/>
      <c r="AQ254" s="432"/>
      <c r="AR254" s="432"/>
    </row>
    <row r="255" spans="14:44">
      <c r="N255" s="385"/>
      <c r="O255" s="385"/>
      <c r="P255" s="385"/>
      <c r="Q255" s="385"/>
      <c r="R255" s="385"/>
      <c r="Y255" s="409"/>
      <c r="Z255" s="409"/>
      <c r="AA255" s="409"/>
      <c r="AF255" s="409"/>
      <c r="AG255" s="409"/>
      <c r="AH255" s="409"/>
      <c r="AI255" s="409"/>
      <c r="AP255" s="432"/>
      <c r="AQ255" s="432"/>
      <c r="AR255" s="432"/>
    </row>
    <row r="256" spans="14:44">
      <c r="N256" s="385"/>
      <c r="O256" s="385"/>
      <c r="P256" s="385"/>
      <c r="Q256" s="385"/>
      <c r="R256" s="385"/>
      <c r="Y256" s="409"/>
      <c r="Z256" s="409"/>
      <c r="AA256" s="409"/>
      <c r="AF256" s="409"/>
      <c r="AG256" s="409"/>
      <c r="AH256" s="409"/>
      <c r="AI256" s="409"/>
      <c r="AP256" s="432"/>
      <c r="AQ256" s="432"/>
      <c r="AR256" s="432"/>
    </row>
    <row r="257" spans="14:44">
      <c r="N257" s="385"/>
      <c r="O257" s="385"/>
      <c r="P257" s="385"/>
      <c r="Q257" s="385"/>
      <c r="R257" s="385"/>
      <c r="Y257" s="409"/>
      <c r="Z257" s="409"/>
      <c r="AA257" s="409"/>
      <c r="AF257" s="409"/>
      <c r="AG257" s="409"/>
      <c r="AH257" s="409"/>
      <c r="AI257" s="409"/>
      <c r="AP257" s="432"/>
      <c r="AQ257" s="432"/>
      <c r="AR257" s="432"/>
    </row>
    <row r="258" spans="14:44">
      <c r="N258" s="385"/>
      <c r="O258" s="385"/>
      <c r="P258" s="385"/>
      <c r="Q258" s="385"/>
      <c r="R258" s="385"/>
      <c r="Y258" s="409"/>
      <c r="Z258" s="409"/>
      <c r="AA258" s="409"/>
      <c r="AF258" s="409"/>
      <c r="AG258" s="409"/>
      <c r="AH258" s="409"/>
      <c r="AI258" s="409"/>
      <c r="AP258" s="432"/>
      <c r="AQ258" s="432"/>
      <c r="AR258" s="432"/>
    </row>
    <row r="259" spans="14:44">
      <c r="N259" s="385"/>
      <c r="O259" s="385"/>
      <c r="P259" s="385"/>
      <c r="Q259" s="385"/>
      <c r="R259" s="385"/>
      <c r="Y259" s="409"/>
      <c r="Z259" s="409"/>
      <c r="AA259" s="409"/>
      <c r="AF259" s="409"/>
      <c r="AG259" s="409"/>
      <c r="AH259" s="409"/>
      <c r="AI259" s="409"/>
      <c r="AP259" s="432"/>
      <c r="AQ259" s="432"/>
      <c r="AR259" s="432"/>
    </row>
    <row r="260" spans="14:44">
      <c r="N260" s="385"/>
      <c r="O260" s="385"/>
      <c r="P260" s="385"/>
      <c r="Q260" s="385"/>
      <c r="R260" s="385"/>
      <c r="Y260" s="409"/>
      <c r="Z260" s="409"/>
      <c r="AA260" s="409"/>
      <c r="AF260" s="409"/>
      <c r="AG260" s="409"/>
      <c r="AH260" s="409"/>
      <c r="AI260" s="409"/>
      <c r="AP260" s="432"/>
      <c r="AQ260" s="432"/>
      <c r="AR260" s="432"/>
    </row>
    <row r="261" spans="14:44">
      <c r="N261" s="385"/>
      <c r="O261" s="385"/>
      <c r="P261" s="385"/>
      <c r="Q261" s="385"/>
      <c r="R261" s="385"/>
      <c r="Y261" s="409"/>
      <c r="Z261" s="409"/>
      <c r="AA261" s="409"/>
      <c r="AF261" s="409"/>
      <c r="AG261" s="409"/>
      <c r="AH261" s="409"/>
      <c r="AI261" s="409"/>
      <c r="AP261" s="432"/>
      <c r="AQ261" s="432"/>
      <c r="AR261" s="432"/>
    </row>
    <row r="262" spans="14:44">
      <c r="N262" s="385"/>
      <c r="O262" s="385"/>
      <c r="P262" s="385"/>
      <c r="Q262" s="385"/>
      <c r="R262" s="385"/>
      <c r="Y262" s="409"/>
      <c r="Z262" s="409"/>
      <c r="AA262" s="409"/>
      <c r="AF262" s="409"/>
      <c r="AG262" s="409"/>
      <c r="AH262" s="409"/>
      <c r="AI262" s="409"/>
      <c r="AP262" s="432"/>
      <c r="AQ262" s="432"/>
      <c r="AR262" s="432"/>
    </row>
    <row r="263" spans="14:44">
      <c r="N263" s="385"/>
      <c r="O263" s="385"/>
      <c r="P263" s="385"/>
      <c r="Q263" s="385"/>
      <c r="R263" s="385"/>
      <c r="Y263" s="409"/>
      <c r="Z263" s="409"/>
      <c r="AA263" s="409"/>
      <c r="AF263" s="409"/>
      <c r="AG263" s="409"/>
      <c r="AH263" s="409"/>
      <c r="AI263" s="409"/>
      <c r="AP263" s="432"/>
      <c r="AQ263" s="432"/>
      <c r="AR263" s="432"/>
    </row>
    <row r="264" spans="14:44">
      <c r="N264" s="385"/>
      <c r="O264" s="385"/>
      <c r="P264" s="385"/>
      <c r="Q264" s="385"/>
      <c r="R264" s="385"/>
      <c r="Y264" s="409"/>
      <c r="Z264" s="409"/>
      <c r="AA264" s="409"/>
      <c r="AF264" s="409"/>
      <c r="AG264" s="409"/>
      <c r="AH264" s="409"/>
      <c r="AI264" s="409"/>
      <c r="AP264" s="432"/>
      <c r="AQ264" s="432"/>
      <c r="AR264" s="432"/>
    </row>
    <row r="265" spans="14:44">
      <c r="N265" s="385"/>
      <c r="O265" s="385"/>
      <c r="P265" s="385"/>
      <c r="Q265" s="385"/>
      <c r="R265" s="385"/>
      <c r="Y265" s="409"/>
      <c r="Z265" s="409"/>
      <c r="AA265" s="409"/>
      <c r="AF265" s="409"/>
      <c r="AG265" s="409"/>
      <c r="AH265" s="409"/>
      <c r="AI265" s="409"/>
      <c r="AP265" s="432"/>
      <c r="AQ265" s="432"/>
      <c r="AR265" s="432"/>
    </row>
    <row r="266" spans="14:44">
      <c r="N266" s="385"/>
      <c r="O266" s="385"/>
      <c r="P266" s="385"/>
      <c r="Q266" s="385"/>
      <c r="R266" s="385"/>
      <c r="Y266" s="409"/>
      <c r="Z266" s="409"/>
      <c r="AA266" s="409"/>
      <c r="AF266" s="409"/>
      <c r="AG266" s="409"/>
      <c r="AH266" s="409"/>
      <c r="AI266" s="409"/>
      <c r="AP266" s="432"/>
      <c r="AQ266" s="432"/>
      <c r="AR266" s="432"/>
    </row>
    <row r="267" spans="14:44">
      <c r="N267" s="385"/>
      <c r="O267" s="385"/>
      <c r="P267" s="385"/>
      <c r="Q267" s="385"/>
      <c r="R267" s="385"/>
      <c r="Y267" s="409"/>
      <c r="Z267" s="409"/>
      <c r="AA267" s="409"/>
      <c r="AF267" s="409"/>
      <c r="AG267" s="409"/>
      <c r="AH267" s="409"/>
      <c r="AI267" s="409"/>
      <c r="AP267" s="432"/>
      <c r="AQ267" s="432"/>
      <c r="AR267" s="432"/>
    </row>
    <row r="268" spans="14:44">
      <c r="N268" s="385"/>
      <c r="O268" s="385"/>
      <c r="P268" s="385"/>
      <c r="Q268" s="385"/>
      <c r="R268" s="385"/>
      <c r="Y268" s="409"/>
      <c r="Z268" s="409"/>
      <c r="AA268" s="409"/>
      <c r="AF268" s="409"/>
      <c r="AG268" s="409"/>
      <c r="AH268" s="409"/>
      <c r="AI268" s="409"/>
      <c r="AP268" s="432"/>
      <c r="AQ268" s="432"/>
      <c r="AR268" s="432"/>
    </row>
    <row r="269" spans="14:44">
      <c r="N269" s="385"/>
      <c r="O269" s="385"/>
      <c r="P269" s="385"/>
      <c r="Q269" s="385"/>
      <c r="R269" s="385"/>
      <c r="Y269" s="409"/>
      <c r="Z269" s="409"/>
      <c r="AA269" s="409"/>
      <c r="AF269" s="409"/>
      <c r="AG269" s="409"/>
      <c r="AH269" s="409"/>
      <c r="AI269" s="409"/>
      <c r="AP269" s="432"/>
      <c r="AQ269" s="432"/>
      <c r="AR269" s="432"/>
    </row>
    <row r="270" spans="14:44">
      <c r="N270" s="385"/>
      <c r="O270" s="385"/>
      <c r="P270" s="385"/>
      <c r="Q270" s="385"/>
      <c r="R270" s="385"/>
      <c r="Y270" s="409"/>
      <c r="Z270" s="409"/>
      <c r="AA270" s="409"/>
      <c r="AF270" s="409"/>
      <c r="AG270" s="409"/>
      <c r="AH270" s="409"/>
      <c r="AI270" s="409"/>
      <c r="AP270" s="432"/>
      <c r="AQ270" s="432"/>
      <c r="AR270" s="432"/>
    </row>
    <row r="271" spans="14:44">
      <c r="N271" s="385"/>
      <c r="O271" s="385"/>
      <c r="P271" s="385"/>
      <c r="Q271" s="385"/>
      <c r="R271" s="385"/>
      <c r="Y271" s="409"/>
      <c r="Z271" s="409"/>
      <c r="AA271" s="409"/>
      <c r="AF271" s="409"/>
      <c r="AG271" s="409"/>
      <c r="AH271" s="409"/>
      <c r="AI271" s="409"/>
      <c r="AP271" s="432"/>
      <c r="AQ271" s="432"/>
      <c r="AR271" s="432"/>
    </row>
    <row r="272" spans="14:44">
      <c r="N272" s="385"/>
      <c r="O272" s="385"/>
      <c r="P272" s="385"/>
      <c r="Q272" s="385"/>
      <c r="R272" s="385"/>
      <c r="Y272" s="409"/>
      <c r="Z272" s="409"/>
      <c r="AA272" s="409"/>
      <c r="AF272" s="409"/>
      <c r="AG272" s="409"/>
      <c r="AH272" s="409"/>
      <c r="AI272" s="409"/>
      <c r="AP272" s="432"/>
      <c r="AQ272" s="432"/>
      <c r="AR272" s="432"/>
    </row>
    <row r="273" spans="14:44">
      <c r="N273" s="385"/>
      <c r="O273" s="385"/>
      <c r="P273" s="385"/>
      <c r="Q273" s="385"/>
      <c r="R273" s="385"/>
      <c r="Y273" s="409"/>
      <c r="Z273" s="409"/>
      <c r="AA273" s="409"/>
      <c r="AF273" s="409"/>
      <c r="AG273" s="409"/>
      <c r="AH273" s="409"/>
      <c r="AI273" s="409"/>
      <c r="AP273" s="432"/>
      <c r="AQ273" s="432"/>
      <c r="AR273" s="432"/>
    </row>
    <row r="274" spans="14:44">
      <c r="N274" s="385"/>
      <c r="O274" s="385"/>
      <c r="P274" s="385"/>
      <c r="Q274" s="385"/>
      <c r="R274" s="385"/>
      <c r="Y274" s="409"/>
      <c r="Z274" s="409"/>
      <c r="AA274" s="409"/>
      <c r="AF274" s="409"/>
      <c r="AG274" s="409"/>
      <c r="AH274" s="409"/>
      <c r="AI274" s="409"/>
      <c r="AP274" s="432"/>
      <c r="AQ274" s="432"/>
      <c r="AR274" s="432"/>
    </row>
    <row r="275" spans="14:44">
      <c r="N275" s="385"/>
      <c r="O275" s="385"/>
      <c r="P275" s="385"/>
      <c r="Q275" s="385"/>
      <c r="R275" s="385"/>
      <c r="Y275" s="409"/>
      <c r="Z275" s="409"/>
      <c r="AA275" s="409"/>
      <c r="AF275" s="409"/>
      <c r="AG275" s="409"/>
      <c r="AH275" s="409"/>
      <c r="AI275" s="409"/>
      <c r="AP275" s="432"/>
      <c r="AQ275" s="432"/>
      <c r="AR275" s="432"/>
    </row>
    <row r="276" spans="14:44">
      <c r="N276" s="385"/>
      <c r="O276" s="385"/>
      <c r="P276" s="385"/>
      <c r="Q276" s="385"/>
      <c r="R276" s="385"/>
      <c r="Y276" s="409"/>
      <c r="Z276" s="409"/>
      <c r="AA276" s="409"/>
      <c r="AF276" s="409"/>
      <c r="AG276" s="409"/>
      <c r="AH276" s="409"/>
      <c r="AI276" s="409"/>
      <c r="AP276" s="432"/>
      <c r="AQ276" s="432"/>
      <c r="AR276" s="432"/>
    </row>
    <row r="277" spans="14:44">
      <c r="N277" s="385"/>
      <c r="O277" s="385"/>
      <c r="P277" s="385"/>
      <c r="Q277" s="385"/>
      <c r="R277" s="385"/>
      <c r="Y277" s="409"/>
      <c r="Z277" s="409"/>
      <c r="AA277" s="409"/>
      <c r="AF277" s="409"/>
      <c r="AG277" s="409"/>
      <c r="AH277" s="409"/>
      <c r="AI277" s="409"/>
      <c r="AP277" s="432"/>
      <c r="AQ277" s="432"/>
      <c r="AR277" s="432"/>
    </row>
    <row r="278" spans="14:44">
      <c r="N278" s="385"/>
      <c r="O278" s="385"/>
      <c r="P278" s="385"/>
      <c r="Q278" s="385"/>
      <c r="R278" s="385"/>
      <c r="Y278" s="409"/>
      <c r="Z278" s="409"/>
      <c r="AA278" s="409"/>
      <c r="AF278" s="409"/>
      <c r="AG278" s="409"/>
      <c r="AH278" s="409"/>
      <c r="AI278" s="409"/>
      <c r="AP278" s="432"/>
      <c r="AQ278" s="432"/>
      <c r="AR278" s="432"/>
    </row>
    <row r="279" spans="14:44">
      <c r="N279" s="385"/>
      <c r="O279" s="385"/>
      <c r="P279" s="385"/>
      <c r="Q279" s="385"/>
      <c r="R279" s="385"/>
      <c r="Y279" s="409"/>
      <c r="Z279" s="409"/>
      <c r="AA279" s="409"/>
      <c r="AF279" s="409"/>
      <c r="AG279" s="409"/>
      <c r="AH279" s="409"/>
      <c r="AI279" s="409"/>
      <c r="AP279" s="432"/>
      <c r="AQ279" s="432"/>
      <c r="AR279" s="432"/>
    </row>
    <row r="280" spans="14:44">
      <c r="N280" s="385"/>
      <c r="O280" s="385"/>
      <c r="P280" s="385"/>
      <c r="Q280" s="385"/>
      <c r="R280" s="385"/>
      <c r="Y280" s="409"/>
      <c r="Z280" s="409"/>
      <c r="AA280" s="409"/>
      <c r="AF280" s="409"/>
      <c r="AG280" s="409"/>
      <c r="AH280" s="409"/>
      <c r="AI280" s="409"/>
      <c r="AP280" s="432"/>
      <c r="AQ280" s="432"/>
      <c r="AR280" s="432"/>
    </row>
    <row r="281" spans="14:44">
      <c r="N281" s="385"/>
      <c r="O281" s="385"/>
      <c r="P281" s="385"/>
      <c r="Q281" s="385"/>
      <c r="R281" s="385"/>
      <c r="Y281" s="409"/>
      <c r="Z281" s="409"/>
      <c r="AA281" s="409"/>
      <c r="AF281" s="409"/>
      <c r="AG281" s="409"/>
      <c r="AH281" s="409"/>
      <c r="AI281" s="409"/>
      <c r="AP281" s="432"/>
      <c r="AQ281" s="432"/>
      <c r="AR281" s="432"/>
    </row>
    <row r="282" spans="14:44">
      <c r="N282" s="385"/>
      <c r="O282" s="385"/>
      <c r="P282" s="385"/>
      <c r="Q282" s="385"/>
      <c r="R282" s="385"/>
      <c r="Y282" s="409"/>
      <c r="Z282" s="409"/>
      <c r="AA282" s="409"/>
      <c r="AF282" s="409"/>
      <c r="AG282" s="409"/>
      <c r="AH282" s="409"/>
      <c r="AI282" s="409"/>
      <c r="AP282" s="432"/>
      <c r="AQ282" s="432"/>
      <c r="AR282" s="432"/>
    </row>
    <row r="283" spans="14:44">
      <c r="N283" s="385"/>
      <c r="O283" s="385"/>
      <c r="P283" s="385"/>
      <c r="Q283" s="385"/>
      <c r="R283" s="385"/>
      <c r="Y283" s="409"/>
      <c r="Z283" s="409"/>
      <c r="AA283" s="409"/>
      <c r="AF283" s="409"/>
      <c r="AG283" s="409"/>
      <c r="AH283" s="409"/>
      <c r="AI283" s="409"/>
      <c r="AP283" s="432"/>
      <c r="AQ283" s="432"/>
      <c r="AR283" s="432"/>
    </row>
    <row r="284" spans="14:44">
      <c r="N284" s="385"/>
      <c r="O284" s="385"/>
      <c r="P284" s="385"/>
      <c r="Q284" s="385"/>
      <c r="R284" s="385"/>
      <c r="Y284" s="409"/>
      <c r="Z284" s="409"/>
      <c r="AA284" s="409"/>
      <c r="AF284" s="409"/>
      <c r="AG284" s="409"/>
      <c r="AH284" s="409"/>
      <c r="AI284" s="409"/>
      <c r="AP284" s="432"/>
      <c r="AQ284" s="432"/>
      <c r="AR284" s="432"/>
    </row>
    <row r="285" spans="14:44">
      <c r="N285" s="385"/>
      <c r="O285" s="385"/>
      <c r="P285" s="385"/>
      <c r="Q285" s="385"/>
      <c r="R285" s="385"/>
      <c r="Y285" s="409"/>
      <c r="Z285" s="409"/>
      <c r="AA285" s="409"/>
      <c r="AF285" s="409"/>
      <c r="AG285" s="409"/>
      <c r="AH285" s="409"/>
      <c r="AI285" s="409"/>
      <c r="AP285" s="432"/>
      <c r="AQ285" s="432"/>
      <c r="AR285" s="432"/>
    </row>
    <row r="286" spans="14:44">
      <c r="N286" s="385"/>
      <c r="O286" s="385"/>
      <c r="P286" s="385"/>
      <c r="Q286" s="385"/>
      <c r="R286" s="385"/>
      <c r="Y286" s="409"/>
      <c r="Z286" s="409"/>
      <c r="AA286" s="409"/>
      <c r="AF286" s="409"/>
      <c r="AG286" s="409"/>
      <c r="AH286" s="409"/>
      <c r="AI286" s="409"/>
      <c r="AP286" s="432"/>
      <c r="AQ286" s="432"/>
      <c r="AR286" s="432"/>
    </row>
    <row r="287" spans="14:44">
      <c r="N287" s="385"/>
      <c r="O287" s="385"/>
      <c r="P287" s="385"/>
      <c r="Q287" s="385"/>
      <c r="R287" s="385"/>
      <c r="Y287" s="409"/>
      <c r="Z287" s="409"/>
      <c r="AA287" s="409"/>
      <c r="AF287" s="409"/>
      <c r="AG287" s="409"/>
      <c r="AH287" s="409"/>
      <c r="AI287" s="409"/>
      <c r="AP287" s="432"/>
      <c r="AQ287" s="432"/>
      <c r="AR287" s="432"/>
    </row>
    <row r="288" spans="14:44">
      <c r="N288" s="385"/>
      <c r="O288" s="385"/>
      <c r="P288" s="385"/>
      <c r="Q288" s="385"/>
      <c r="R288" s="385"/>
      <c r="Y288" s="409"/>
      <c r="Z288" s="409"/>
      <c r="AA288" s="409"/>
      <c r="AF288" s="409"/>
      <c r="AG288" s="409"/>
      <c r="AH288" s="409"/>
      <c r="AI288" s="409"/>
      <c r="AP288" s="432"/>
      <c r="AQ288" s="432"/>
      <c r="AR288" s="432"/>
    </row>
    <row r="289" spans="14:44">
      <c r="N289" s="385"/>
      <c r="O289" s="385"/>
      <c r="P289" s="385"/>
      <c r="Q289" s="385"/>
      <c r="R289" s="385"/>
      <c r="Y289" s="409"/>
      <c r="Z289" s="409"/>
      <c r="AA289" s="409"/>
      <c r="AF289" s="409"/>
      <c r="AG289" s="409"/>
      <c r="AH289" s="409"/>
      <c r="AI289" s="409"/>
      <c r="AP289" s="432"/>
      <c r="AQ289" s="432"/>
      <c r="AR289" s="432"/>
    </row>
    <row r="290" spans="14:44">
      <c r="N290" s="385"/>
      <c r="O290" s="385"/>
      <c r="P290" s="385"/>
      <c r="Q290" s="385"/>
      <c r="R290" s="385"/>
      <c r="Y290" s="409"/>
      <c r="Z290" s="409"/>
      <c r="AA290" s="409"/>
      <c r="AF290" s="409"/>
      <c r="AG290" s="409"/>
      <c r="AH290" s="409"/>
      <c r="AI290" s="409"/>
      <c r="AP290" s="432"/>
      <c r="AQ290" s="432"/>
      <c r="AR290" s="432"/>
    </row>
    <row r="291" spans="14:44">
      <c r="N291" s="385"/>
      <c r="O291" s="385"/>
      <c r="P291" s="385"/>
      <c r="Q291" s="385"/>
      <c r="R291" s="385"/>
      <c r="Y291" s="409"/>
      <c r="Z291" s="409"/>
      <c r="AA291" s="409"/>
      <c r="AF291" s="409"/>
      <c r="AG291" s="409"/>
      <c r="AH291" s="409"/>
      <c r="AI291" s="409"/>
      <c r="AP291" s="432"/>
      <c r="AQ291" s="432"/>
      <c r="AR291" s="432"/>
    </row>
    <row r="292" spans="14:44">
      <c r="N292" s="385"/>
      <c r="O292" s="385"/>
      <c r="P292" s="385"/>
      <c r="Q292" s="385"/>
      <c r="R292" s="385"/>
      <c r="Y292" s="409"/>
      <c r="Z292" s="409"/>
      <c r="AA292" s="409"/>
      <c r="AF292" s="409"/>
      <c r="AG292" s="409"/>
      <c r="AH292" s="409"/>
      <c r="AI292" s="409"/>
      <c r="AP292" s="432"/>
      <c r="AQ292" s="432"/>
      <c r="AR292" s="432"/>
    </row>
    <row r="293" spans="14:44">
      <c r="N293" s="385"/>
      <c r="O293" s="385"/>
      <c r="P293" s="385"/>
      <c r="Q293" s="385"/>
      <c r="R293" s="385"/>
      <c r="Y293" s="409"/>
      <c r="Z293" s="409"/>
      <c r="AA293" s="409"/>
      <c r="AF293" s="409"/>
      <c r="AG293" s="409"/>
      <c r="AH293" s="409"/>
      <c r="AI293" s="409"/>
      <c r="AP293" s="432"/>
      <c r="AQ293" s="432"/>
      <c r="AR293" s="432"/>
    </row>
    <row r="294" spans="14:44">
      <c r="N294" s="385"/>
      <c r="O294" s="385"/>
      <c r="P294" s="385"/>
      <c r="Q294" s="385"/>
      <c r="R294" s="385"/>
      <c r="Y294" s="409"/>
      <c r="Z294" s="409"/>
      <c r="AA294" s="409"/>
      <c r="AF294" s="409"/>
      <c r="AG294" s="409"/>
      <c r="AH294" s="409"/>
      <c r="AI294" s="409"/>
      <c r="AP294" s="432"/>
      <c r="AQ294" s="432"/>
      <c r="AR294" s="432"/>
    </row>
    <row r="295" spans="14:44">
      <c r="N295" s="385"/>
      <c r="O295" s="385"/>
      <c r="P295" s="385"/>
      <c r="Q295" s="385"/>
      <c r="R295" s="385"/>
      <c r="Y295" s="409"/>
      <c r="Z295" s="409"/>
      <c r="AA295" s="409"/>
      <c r="AF295" s="409"/>
      <c r="AG295" s="409"/>
      <c r="AH295" s="409"/>
      <c r="AI295" s="409"/>
      <c r="AP295" s="432"/>
      <c r="AQ295" s="432"/>
      <c r="AR295" s="432"/>
    </row>
    <row r="296" spans="14:44">
      <c r="N296" s="385"/>
      <c r="O296" s="385"/>
      <c r="P296" s="385"/>
      <c r="Q296" s="385"/>
      <c r="R296" s="385"/>
      <c r="Y296" s="409"/>
      <c r="Z296" s="409"/>
      <c r="AA296" s="409"/>
      <c r="AF296" s="409"/>
      <c r="AG296" s="409"/>
      <c r="AH296" s="409"/>
      <c r="AI296" s="409"/>
      <c r="AP296" s="432"/>
      <c r="AQ296" s="432"/>
      <c r="AR296" s="432"/>
    </row>
    <row r="297" spans="14:44">
      <c r="N297" s="385"/>
      <c r="O297" s="385"/>
      <c r="P297" s="385"/>
      <c r="Q297" s="385"/>
      <c r="R297" s="385"/>
      <c r="Y297" s="409"/>
      <c r="Z297" s="409"/>
      <c r="AA297" s="409"/>
      <c r="AF297" s="409"/>
      <c r="AG297" s="409"/>
      <c r="AH297" s="409"/>
      <c r="AI297" s="409"/>
      <c r="AP297" s="432"/>
      <c r="AQ297" s="432"/>
      <c r="AR297" s="432"/>
    </row>
    <row r="298" spans="14:44">
      <c r="N298" s="385"/>
      <c r="O298" s="385"/>
      <c r="P298" s="385"/>
      <c r="Q298" s="385"/>
      <c r="R298" s="385"/>
      <c r="Y298" s="409"/>
      <c r="Z298" s="409"/>
      <c r="AA298" s="409"/>
      <c r="AF298" s="409"/>
      <c r="AG298" s="409"/>
      <c r="AH298" s="409"/>
      <c r="AI298" s="409"/>
      <c r="AP298" s="432"/>
      <c r="AQ298" s="432"/>
      <c r="AR298" s="432"/>
    </row>
    <row r="299" spans="14:44">
      <c r="N299" s="385"/>
      <c r="O299" s="385"/>
      <c r="P299" s="385"/>
      <c r="Q299" s="385"/>
      <c r="R299" s="385"/>
      <c r="Y299" s="409"/>
      <c r="Z299" s="409"/>
      <c r="AA299" s="409"/>
      <c r="AF299" s="409"/>
      <c r="AG299" s="409"/>
      <c r="AH299" s="409"/>
      <c r="AI299" s="409"/>
      <c r="AP299" s="432"/>
      <c r="AQ299" s="432"/>
      <c r="AR299" s="432"/>
    </row>
    <row r="300" spans="14:44">
      <c r="N300" s="385"/>
      <c r="O300" s="385"/>
      <c r="P300" s="385"/>
      <c r="Q300" s="385"/>
      <c r="R300" s="385"/>
      <c r="Y300" s="409"/>
      <c r="Z300" s="409"/>
      <c r="AA300" s="409"/>
      <c r="AF300" s="409"/>
      <c r="AG300" s="409"/>
      <c r="AH300" s="409"/>
      <c r="AI300" s="409"/>
      <c r="AP300" s="432"/>
      <c r="AQ300" s="432"/>
      <c r="AR300" s="432"/>
    </row>
    <row r="301" spans="14:44">
      <c r="N301" s="385"/>
      <c r="O301" s="385"/>
      <c r="P301" s="385"/>
      <c r="Q301" s="385"/>
      <c r="R301" s="385"/>
      <c r="Y301" s="409"/>
      <c r="Z301" s="409"/>
      <c r="AA301" s="409"/>
      <c r="AF301" s="409"/>
      <c r="AG301" s="409"/>
      <c r="AH301" s="409"/>
      <c r="AI301" s="409"/>
      <c r="AP301" s="432"/>
      <c r="AQ301" s="432"/>
      <c r="AR301" s="432"/>
    </row>
    <row r="302" spans="14:44">
      <c r="N302" s="385"/>
      <c r="O302" s="385"/>
      <c r="P302" s="385"/>
      <c r="Q302" s="385"/>
      <c r="R302" s="385"/>
      <c r="Y302" s="409"/>
      <c r="Z302" s="409"/>
      <c r="AA302" s="409"/>
      <c r="AF302" s="409"/>
      <c r="AG302" s="409"/>
      <c r="AH302" s="409"/>
      <c r="AI302" s="409"/>
      <c r="AP302" s="432"/>
      <c r="AQ302" s="432"/>
      <c r="AR302" s="432"/>
    </row>
    <row r="303" spans="14:44">
      <c r="N303" s="385"/>
      <c r="O303" s="385"/>
      <c r="P303" s="385"/>
      <c r="Q303" s="385"/>
      <c r="R303" s="385"/>
      <c r="Y303" s="409"/>
      <c r="Z303" s="409"/>
      <c r="AA303" s="409"/>
      <c r="AF303" s="409"/>
      <c r="AG303" s="409"/>
      <c r="AH303" s="409"/>
      <c r="AI303" s="409"/>
      <c r="AP303" s="432"/>
      <c r="AQ303" s="432"/>
      <c r="AR303" s="432"/>
    </row>
    <row r="304" spans="14:44">
      <c r="N304" s="385"/>
      <c r="O304" s="385"/>
      <c r="P304" s="385"/>
      <c r="Q304" s="385"/>
      <c r="R304" s="385"/>
      <c r="Y304" s="409"/>
      <c r="Z304" s="409"/>
      <c r="AA304" s="409"/>
      <c r="AF304" s="409"/>
      <c r="AG304" s="409"/>
      <c r="AH304" s="409"/>
      <c r="AI304" s="409"/>
      <c r="AP304" s="432"/>
      <c r="AQ304" s="432"/>
      <c r="AR304" s="432"/>
    </row>
    <row r="305" spans="14:44">
      <c r="N305" s="385"/>
      <c r="O305" s="385"/>
      <c r="P305" s="385"/>
      <c r="Q305" s="385"/>
      <c r="R305" s="385"/>
      <c r="Y305" s="409"/>
      <c r="Z305" s="409"/>
      <c r="AA305" s="409"/>
      <c r="AF305" s="409"/>
      <c r="AG305" s="409"/>
      <c r="AH305" s="409"/>
      <c r="AI305" s="409"/>
      <c r="AP305" s="432"/>
      <c r="AQ305" s="432"/>
      <c r="AR305" s="432"/>
    </row>
    <row r="306" spans="14:44">
      <c r="N306" s="385"/>
      <c r="O306" s="385"/>
      <c r="P306" s="385"/>
      <c r="Q306" s="385"/>
      <c r="R306" s="385"/>
      <c r="Y306" s="409"/>
      <c r="Z306" s="409"/>
      <c r="AA306" s="409"/>
      <c r="AF306" s="409"/>
      <c r="AG306" s="409"/>
      <c r="AH306" s="409"/>
      <c r="AI306" s="409"/>
      <c r="AP306" s="432"/>
      <c r="AQ306" s="432"/>
      <c r="AR306" s="432"/>
    </row>
    <row r="307" spans="14:44">
      <c r="N307" s="385"/>
      <c r="O307" s="385"/>
      <c r="P307" s="385"/>
      <c r="Q307" s="385"/>
      <c r="R307" s="385"/>
      <c r="Y307" s="409"/>
      <c r="Z307" s="409"/>
      <c r="AA307" s="409"/>
      <c r="AF307" s="409"/>
      <c r="AG307" s="409"/>
      <c r="AH307" s="409"/>
      <c r="AI307" s="409"/>
      <c r="AP307" s="432"/>
      <c r="AQ307" s="432"/>
      <c r="AR307" s="432"/>
    </row>
    <row r="308" spans="14:44">
      <c r="N308" s="385"/>
      <c r="O308" s="385"/>
      <c r="P308" s="385"/>
      <c r="Q308" s="385"/>
      <c r="R308" s="385"/>
      <c r="Y308" s="409"/>
      <c r="Z308" s="409"/>
      <c r="AA308" s="409"/>
      <c r="AF308" s="409"/>
      <c r="AG308" s="409"/>
      <c r="AH308" s="409"/>
      <c r="AI308" s="409"/>
      <c r="AP308" s="432"/>
      <c r="AQ308" s="432"/>
      <c r="AR308" s="432"/>
    </row>
    <row r="309" spans="14:44">
      <c r="N309" s="385"/>
      <c r="O309" s="385"/>
      <c r="P309" s="385"/>
      <c r="Q309" s="385"/>
      <c r="Y309" s="409"/>
      <c r="Z309" s="409"/>
      <c r="AF309" s="409"/>
      <c r="AG309" s="409"/>
      <c r="AH309" s="409"/>
      <c r="AP309" s="432"/>
      <c r="AQ309" s="432"/>
    </row>
    <row r="310" spans="14:44">
      <c r="N310" s="385"/>
      <c r="O310" s="385"/>
      <c r="P310" s="385"/>
      <c r="Q310" s="385"/>
      <c r="Y310" s="409"/>
      <c r="Z310" s="409"/>
      <c r="AF310" s="409"/>
      <c r="AG310" s="409"/>
      <c r="AH310" s="409"/>
      <c r="AP310" s="432"/>
      <c r="AQ310" s="432"/>
    </row>
    <row r="311" spans="14:44">
      <c r="N311" s="385"/>
      <c r="O311" s="385"/>
      <c r="P311" s="385"/>
      <c r="Q311" s="385"/>
      <c r="Y311" s="409"/>
      <c r="Z311" s="409"/>
      <c r="AF311" s="409"/>
      <c r="AG311" s="409"/>
      <c r="AH311" s="409"/>
      <c r="AP311" s="432"/>
      <c r="AQ311" s="432"/>
    </row>
    <row r="312" spans="14:44">
      <c r="N312" s="385"/>
      <c r="O312" s="385"/>
      <c r="P312" s="385"/>
      <c r="Q312" s="385"/>
      <c r="Y312" s="409"/>
      <c r="Z312" s="409"/>
      <c r="AF312" s="409"/>
      <c r="AG312" s="409"/>
      <c r="AH312" s="409"/>
      <c r="AP312" s="432"/>
      <c r="AQ312" s="432"/>
    </row>
    <row r="313" spans="14:44">
      <c r="N313" s="385"/>
      <c r="O313" s="385"/>
      <c r="P313" s="385"/>
      <c r="Q313" s="385"/>
      <c r="Y313" s="409"/>
      <c r="Z313" s="409"/>
      <c r="AF313" s="409"/>
      <c r="AG313" s="409"/>
      <c r="AH313" s="409"/>
      <c r="AP313" s="432"/>
      <c r="AQ313" s="432"/>
    </row>
    <row r="314" spans="14:44">
      <c r="N314" s="385"/>
      <c r="O314" s="385"/>
      <c r="P314" s="385"/>
      <c r="Q314" s="385"/>
      <c r="Y314" s="409"/>
      <c r="Z314" s="409"/>
      <c r="AF314" s="409"/>
      <c r="AG314" s="409"/>
      <c r="AH314" s="409"/>
      <c r="AP314" s="432"/>
      <c r="AQ314" s="432"/>
    </row>
    <row r="315" spans="14:44">
      <c r="N315" s="385"/>
      <c r="O315" s="385"/>
      <c r="P315" s="385"/>
      <c r="Q315" s="385"/>
      <c r="Y315" s="409"/>
      <c r="Z315" s="409"/>
      <c r="AF315" s="409"/>
      <c r="AG315" s="409"/>
      <c r="AH315" s="409"/>
      <c r="AP315" s="432"/>
      <c r="AQ315" s="432"/>
    </row>
    <row r="316" spans="14:44">
      <c r="N316" s="385"/>
      <c r="O316" s="385"/>
      <c r="P316" s="385"/>
      <c r="Q316" s="385"/>
      <c r="Y316" s="409"/>
      <c r="Z316" s="409"/>
      <c r="AF316" s="409"/>
      <c r="AG316" s="409"/>
      <c r="AH316" s="409"/>
      <c r="AP316" s="432"/>
      <c r="AQ316" s="432"/>
    </row>
    <row r="317" spans="14:44">
      <c r="N317" s="385"/>
      <c r="O317" s="385"/>
      <c r="P317" s="385"/>
      <c r="Q317" s="385"/>
      <c r="Y317" s="409"/>
      <c r="Z317" s="409"/>
      <c r="AF317" s="409"/>
      <c r="AG317" s="409"/>
      <c r="AH317" s="409"/>
      <c r="AP317" s="432"/>
      <c r="AQ317" s="432"/>
    </row>
    <row r="318" spans="14:44">
      <c r="N318" s="385"/>
      <c r="O318" s="385"/>
      <c r="P318" s="385"/>
      <c r="Q318" s="385"/>
      <c r="Y318" s="409"/>
      <c r="Z318" s="409"/>
      <c r="AF318" s="409"/>
      <c r="AG318" s="409"/>
      <c r="AH318" s="409"/>
      <c r="AP318" s="432"/>
      <c r="AQ318" s="432"/>
    </row>
    <row r="319" spans="14:44">
      <c r="N319" s="385"/>
      <c r="O319" s="385"/>
      <c r="P319" s="385"/>
      <c r="Q319" s="385"/>
      <c r="Y319" s="409"/>
      <c r="Z319" s="409"/>
      <c r="AF319" s="409"/>
      <c r="AG319" s="409"/>
      <c r="AH319" s="409"/>
      <c r="AP319" s="432"/>
      <c r="AQ319" s="432"/>
    </row>
    <row r="320" spans="14:44">
      <c r="N320" s="385"/>
      <c r="O320" s="385"/>
      <c r="P320" s="385"/>
      <c r="Q320" s="385"/>
      <c r="Y320" s="409"/>
      <c r="Z320" s="409"/>
      <c r="AF320" s="409"/>
      <c r="AG320" s="409"/>
      <c r="AH320" s="409"/>
      <c r="AP320" s="432"/>
      <c r="AQ320" s="432"/>
    </row>
    <row r="321" spans="14:43">
      <c r="N321" s="385"/>
      <c r="O321" s="385"/>
      <c r="P321" s="385"/>
      <c r="Q321" s="385"/>
      <c r="Y321" s="409"/>
      <c r="Z321" s="409"/>
      <c r="AF321" s="409"/>
      <c r="AG321" s="409"/>
      <c r="AH321" s="409"/>
      <c r="AP321" s="432"/>
      <c r="AQ321" s="432"/>
    </row>
    <row r="322" spans="14:43">
      <c r="N322" s="385"/>
      <c r="O322" s="385"/>
      <c r="P322" s="385"/>
      <c r="Q322" s="385"/>
      <c r="Y322" s="409"/>
      <c r="Z322" s="409"/>
      <c r="AF322" s="409"/>
      <c r="AG322" s="409"/>
      <c r="AH322" s="409"/>
      <c r="AP322" s="432"/>
      <c r="AQ322" s="432"/>
    </row>
    <row r="323" spans="14:43">
      <c r="N323" s="385"/>
      <c r="O323" s="385"/>
      <c r="P323" s="385"/>
      <c r="Q323" s="385"/>
      <c r="Y323" s="409"/>
      <c r="Z323" s="409"/>
      <c r="AF323" s="409"/>
      <c r="AG323" s="409"/>
      <c r="AH323" s="409"/>
      <c r="AP323" s="432"/>
      <c r="AQ323" s="432"/>
    </row>
    <row r="324" spans="14:43">
      <c r="N324" s="385"/>
      <c r="O324" s="385"/>
      <c r="P324" s="385"/>
      <c r="Q324" s="385"/>
      <c r="Y324" s="409"/>
      <c r="Z324" s="409"/>
      <c r="AF324" s="409"/>
      <c r="AG324" s="409"/>
      <c r="AH324" s="409"/>
      <c r="AP324" s="432"/>
      <c r="AQ324" s="432"/>
    </row>
    <row r="325" spans="14:43">
      <c r="N325" s="385"/>
      <c r="O325" s="385"/>
      <c r="P325" s="385"/>
      <c r="Q325" s="385"/>
      <c r="Y325" s="409"/>
      <c r="Z325" s="409"/>
      <c r="AF325" s="409"/>
      <c r="AG325" s="409"/>
      <c r="AH325" s="409"/>
      <c r="AP325" s="432"/>
      <c r="AQ325" s="432"/>
    </row>
    <row r="326" spans="14:43">
      <c r="N326" s="385"/>
      <c r="O326" s="385"/>
      <c r="P326" s="385"/>
      <c r="Q326" s="385"/>
      <c r="Y326" s="409"/>
      <c r="Z326" s="409"/>
      <c r="AF326" s="409"/>
      <c r="AG326" s="409"/>
      <c r="AH326" s="409"/>
      <c r="AP326" s="432"/>
      <c r="AQ326" s="432"/>
    </row>
    <row r="327" spans="14:43">
      <c r="N327" s="385"/>
      <c r="O327" s="385"/>
      <c r="P327" s="385"/>
      <c r="Q327" s="385"/>
      <c r="Y327" s="409"/>
      <c r="Z327" s="409"/>
      <c r="AF327" s="409"/>
      <c r="AG327" s="409"/>
      <c r="AH327" s="409"/>
      <c r="AP327" s="432"/>
      <c r="AQ327" s="432"/>
    </row>
    <row r="328" spans="14:43">
      <c r="N328" s="385"/>
      <c r="O328" s="385"/>
      <c r="P328" s="385"/>
      <c r="Q328" s="385"/>
      <c r="Y328" s="409"/>
      <c r="Z328" s="409"/>
      <c r="AF328" s="409"/>
      <c r="AG328" s="409"/>
      <c r="AH328" s="409"/>
      <c r="AP328" s="432"/>
      <c r="AQ328" s="432"/>
    </row>
    <row r="329" spans="14:43">
      <c r="N329" s="385"/>
      <c r="O329" s="385"/>
      <c r="P329" s="385"/>
      <c r="Q329" s="385"/>
      <c r="Y329" s="409"/>
      <c r="Z329" s="409"/>
      <c r="AF329" s="409"/>
      <c r="AG329" s="409"/>
      <c r="AH329" s="409"/>
      <c r="AP329" s="432"/>
      <c r="AQ329" s="432"/>
    </row>
    <row r="330" spans="14:43">
      <c r="N330" s="385"/>
      <c r="O330" s="385"/>
      <c r="P330" s="385"/>
      <c r="Q330" s="385"/>
      <c r="Y330" s="409"/>
      <c r="Z330" s="409"/>
      <c r="AF330" s="409"/>
      <c r="AG330" s="409"/>
      <c r="AH330" s="409"/>
      <c r="AP330" s="432"/>
      <c r="AQ330" s="432"/>
    </row>
    <row r="331" spans="14:43">
      <c r="N331" s="385"/>
      <c r="O331" s="385"/>
      <c r="P331" s="385"/>
      <c r="Q331" s="385"/>
      <c r="Y331" s="409"/>
      <c r="Z331" s="409"/>
      <c r="AF331" s="409"/>
      <c r="AG331" s="409"/>
      <c r="AH331" s="409"/>
      <c r="AP331" s="432"/>
      <c r="AQ331" s="432"/>
    </row>
    <row r="332" spans="14:43">
      <c r="N332" s="385"/>
      <c r="O332" s="385"/>
      <c r="P332" s="385"/>
      <c r="Q332" s="385"/>
      <c r="Y332" s="409"/>
      <c r="Z332" s="409"/>
      <c r="AF332" s="409"/>
      <c r="AG332" s="409"/>
      <c r="AH332" s="409"/>
      <c r="AP332" s="432"/>
      <c r="AQ332" s="432"/>
    </row>
    <row r="333" spans="14:43">
      <c r="N333" s="385"/>
      <c r="O333" s="385"/>
      <c r="P333" s="385"/>
      <c r="Q333" s="385"/>
      <c r="Y333" s="409"/>
      <c r="Z333" s="409"/>
      <c r="AF333" s="409"/>
      <c r="AG333" s="409"/>
      <c r="AH333" s="409"/>
      <c r="AP333" s="432"/>
      <c r="AQ333" s="432"/>
    </row>
    <row r="334" spans="14:43">
      <c r="N334" s="385"/>
      <c r="O334" s="385"/>
      <c r="P334" s="385"/>
      <c r="Q334" s="385"/>
      <c r="Y334" s="409"/>
      <c r="Z334" s="409"/>
      <c r="AF334" s="409"/>
      <c r="AG334" s="409"/>
      <c r="AH334" s="409"/>
      <c r="AP334" s="432"/>
      <c r="AQ334" s="432"/>
    </row>
    <row r="335" spans="14:43">
      <c r="N335" s="385"/>
      <c r="O335" s="385"/>
      <c r="P335" s="385"/>
      <c r="Q335" s="385"/>
      <c r="Y335" s="409"/>
      <c r="Z335" s="409"/>
      <c r="AF335" s="409"/>
      <c r="AG335" s="409"/>
      <c r="AH335" s="409"/>
      <c r="AP335" s="432"/>
      <c r="AQ335" s="432"/>
    </row>
    <row r="336" spans="14:43">
      <c r="N336" s="385"/>
      <c r="O336" s="385"/>
      <c r="P336" s="385"/>
      <c r="Q336" s="385"/>
      <c r="Y336" s="409"/>
      <c r="Z336" s="409"/>
      <c r="AF336" s="409"/>
      <c r="AG336" s="409"/>
      <c r="AH336" s="409"/>
      <c r="AP336" s="432"/>
      <c r="AQ336" s="432"/>
    </row>
    <row r="337" spans="14:43">
      <c r="N337" s="385"/>
      <c r="O337" s="385"/>
      <c r="P337" s="385"/>
      <c r="Q337" s="385"/>
      <c r="Y337" s="409"/>
      <c r="Z337" s="409"/>
      <c r="AF337" s="409"/>
      <c r="AG337" s="409"/>
      <c r="AH337" s="409"/>
      <c r="AP337" s="432"/>
      <c r="AQ337" s="432"/>
    </row>
    <row r="338" spans="14:43">
      <c r="N338" s="385"/>
      <c r="O338" s="385"/>
      <c r="P338" s="385"/>
      <c r="Q338" s="385"/>
      <c r="Y338" s="409"/>
      <c r="Z338" s="409"/>
      <c r="AF338" s="409"/>
      <c r="AG338" s="409"/>
      <c r="AH338" s="409"/>
      <c r="AP338" s="432"/>
      <c r="AQ338" s="432"/>
    </row>
    <row r="339" spans="14:43">
      <c r="N339" s="385"/>
      <c r="O339" s="385"/>
      <c r="P339" s="385"/>
      <c r="Q339" s="385"/>
      <c r="Y339" s="409"/>
      <c r="Z339" s="409"/>
      <c r="AF339" s="409"/>
      <c r="AG339" s="409"/>
      <c r="AH339" s="409"/>
      <c r="AP339" s="432"/>
      <c r="AQ339" s="432"/>
    </row>
    <row r="340" spans="14:43">
      <c r="N340" s="385"/>
      <c r="O340" s="385"/>
      <c r="P340" s="385"/>
      <c r="Q340" s="385"/>
      <c r="Y340" s="409"/>
      <c r="Z340" s="409"/>
      <c r="AF340" s="409"/>
      <c r="AG340" s="409"/>
      <c r="AH340" s="409"/>
      <c r="AP340" s="432"/>
      <c r="AQ340" s="432"/>
    </row>
    <row r="341" spans="14:43">
      <c r="N341" s="385"/>
      <c r="O341" s="385"/>
      <c r="P341" s="385"/>
      <c r="Q341" s="385"/>
      <c r="Y341" s="409"/>
      <c r="Z341" s="409"/>
      <c r="AF341" s="409"/>
      <c r="AG341" s="409"/>
      <c r="AH341" s="409"/>
      <c r="AP341" s="432"/>
      <c r="AQ341" s="432"/>
    </row>
    <row r="342" spans="14:43">
      <c r="N342" s="385"/>
      <c r="O342" s="385"/>
      <c r="P342" s="385"/>
      <c r="Q342" s="385"/>
      <c r="Y342" s="409"/>
      <c r="Z342" s="409"/>
      <c r="AF342" s="409"/>
      <c r="AG342" s="409"/>
      <c r="AH342" s="409"/>
      <c r="AP342" s="432"/>
      <c r="AQ342" s="432"/>
    </row>
    <row r="343" spans="14:43">
      <c r="N343" s="385"/>
      <c r="O343" s="385"/>
      <c r="P343" s="385"/>
      <c r="Q343" s="385"/>
      <c r="Y343" s="409"/>
      <c r="Z343" s="409"/>
      <c r="AF343" s="409"/>
      <c r="AG343" s="409"/>
      <c r="AH343" s="409"/>
      <c r="AP343" s="432"/>
      <c r="AQ343" s="432"/>
    </row>
    <row r="344" spans="14:43">
      <c r="N344" s="385"/>
      <c r="O344" s="385"/>
      <c r="P344" s="385"/>
      <c r="Q344" s="385"/>
      <c r="Y344" s="409"/>
      <c r="Z344" s="409"/>
      <c r="AF344" s="409"/>
      <c r="AG344" s="409"/>
      <c r="AH344" s="409"/>
      <c r="AP344" s="432"/>
      <c r="AQ344" s="432"/>
    </row>
    <row r="345" spans="14:43">
      <c r="N345" s="385"/>
      <c r="O345" s="385"/>
      <c r="P345" s="385"/>
      <c r="Q345" s="385"/>
      <c r="Y345" s="409"/>
      <c r="Z345" s="409"/>
      <c r="AF345" s="409"/>
      <c r="AG345" s="409"/>
      <c r="AH345" s="409"/>
      <c r="AP345" s="432"/>
      <c r="AQ345" s="432"/>
    </row>
    <row r="346" spans="14:43">
      <c r="N346" s="385"/>
      <c r="O346" s="385"/>
      <c r="P346" s="385"/>
      <c r="Q346" s="385"/>
      <c r="Y346" s="409"/>
      <c r="Z346" s="409"/>
      <c r="AF346" s="409"/>
      <c r="AG346" s="409"/>
      <c r="AH346" s="409"/>
      <c r="AP346" s="432"/>
      <c r="AQ346" s="432"/>
    </row>
    <row r="347" spans="14:43">
      <c r="N347" s="385"/>
      <c r="O347" s="385"/>
      <c r="P347" s="385"/>
      <c r="Q347" s="385"/>
      <c r="Y347" s="409"/>
      <c r="Z347" s="409"/>
      <c r="AF347" s="409"/>
      <c r="AG347" s="409"/>
      <c r="AH347" s="409"/>
      <c r="AP347" s="432"/>
      <c r="AQ347" s="432"/>
    </row>
    <row r="348" spans="14:43">
      <c r="N348" s="385"/>
      <c r="O348" s="385"/>
      <c r="P348" s="385"/>
      <c r="Q348" s="385"/>
      <c r="Y348" s="409"/>
      <c r="Z348" s="409"/>
      <c r="AF348" s="409"/>
      <c r="AG348" s="409"/>
      <c r="AH348" s="409"/>
      <c r="AP348" s="432"/>
      <c r="AQ348" s="432"/>
    </row>
    <row r="349" spans="14:43">
      <c r="N349" s="385"/>
      <c r="O349" s="385"/>
      <c r="P349" s="385"/>
      <c r="Q349" s="385"/>
      <c r="Y349" s="409"/>
      <c r="Z349" s="409"/>
      <c r="AF349" s="409"/>
      <c r="AG349" s="409"/>
      <c r="AH349" s="409"/>
      <c r="AP349" s="432"/>
      <c r="AQ349" s="432"/>
    </row>
    <row r="350" spans="14:43">
      <c r="N350" s="385"/>
      <c r="O350" s="385"/>
      <c r="P350" s="385"/>
      <c r="Q350" s="385"/>
      <c r="Y350" s="409"/>
      <c r="Z350" s="409"/>
      <c r="AF350" s="409"/>
      <c r="AG350" s="409"/>
      <c r="AH350" s="409"/>
      <c r="AP350" s="432"/>
      <c r="AQ350" s="432"/>
    </row>
    <row r="351" spans="14:43">
      <c r="N351" s="385"/>
      <c r="O351" s="385"/>
      <c r="P351" s="385"/>
      <c r="Q351" s="385"/>
      <c r="Y351" s="409"/>
      <c r="Z351" s="409"/>
      <c r="AF351" s="409"/>
      <c r="AG351" s="409"/>
      <c r="AH351" s="409"/>
      <c r="AP351" s="432"/>
      <c r="AQ351" s="432"/>
    </row>
    <row r="352" spans="14:43">
      <c r="N352" s="385"/>
      <c r="O352" s="385"/>
      <c r="P352" s="385"/>
      <c r="Q352" s="385"/>
      <c r="Y352" s="409"/>
      <c r="Z352" s="409"/>
      <c r="AF352" s="409"/>
      <c r="AG352" s="409"/>
      <c r="AH352" s="409"/>
      <c r="AP352" s="432"/>
      <c r="AQ352" s="432"/>
    </row>
    <row r="353" spans="14:43">
      <c r="N353" s="385"/>
      <c r="O353" s="385"/>
      <c r="P353" s="385"/>
      <c r="Q353" s="385"/>
      <c r="Y353" s="409"/>
      <c r="Z353" s="409"/>
      <c r="AF353" s="409"/>
      <c r="AG353" s="409"/>
      <c r="AH353" s="409"/>
      <c r="AP353" s="432"/>
      <c r="AQ353" s="432"/>
    </row>
    <row r="354" spans="14:43">
      <c r="N354" s="385"/>
      <c r="O354" s="385"/>
      <c r="P354" s="385"/>
      <c r="Q354" s="385"/>
      <c r="Y354" s="409"/>
      <c r="Z354" s="409"/>
      <c r="AF354" s="409"/>
      <c r="AG354" s="409"/>
      <c r="AH354" s="409"/>
      <c r="AP354" s="432"/>
      <c r="AQ354" s="432"/>
    </row>
    <row r="355" spans="14:43">
      <c r="N355" s="385"/>
      <c r="O355" s="385"/>
      <c r="P355" s="385"/>
      <c r="Q355" s="385"/>
      <c r="Y355" s="409"/>
      <c r="Z355" s="409"/>
      <c r="AF355" s="409"/>
      <c r="AG355" s="409"/>
      <c r="AH355" s="409"/>
      <c r="AP355" s="432"/>
      <c r="AQ355" s="432"/>
    </row>
    <row r="356" spans="14:43">
      <c r="N356" s="385"/>
      <c r="O356" s="385"/>
      <c r="P356" s="385"/>
      <c r="Q356" s="385"/>
      <c r="Y356" s="409"/>
      <c r="Z356" s="409"/>
      <c r="AF356" s="409"/>
      <c r="AG356" s="409"/>
      <c r="AH356" s="409"/>
      <c r="AP356" s="432"/>
      <c r="AQ356" s="432"/>
    </row>
    <row r="357" spans="14:43">
      <c r="N357" s="385"/>
      <c r="O357" s="385"/>
      <c r="P357" s="385"/>
      <c r="Q357" s="385"/>
      <c r="Y357" s="409"/>
      <c r="Z357" s="409"/>
      <c r="AF357" s="409"/>
      <c r="AG357" s="409"/>
      <c r="AH357" s="409"/>
      <c r="AP357" s="432"/>
      <c r="AQ357" s="432"/>
    </row>
    <row r="358" spans="14:43">
      <c r="N358" s="385"/>
      <c r="O358" s="385"/>
      <c r="P358" s="385"/>
      <c r="Q358" s="385"/>
      <c r="Y358" s="409"/>
      <c r="Z358" s="409"/>
      <c r="AF358" s="409"/>
      <c r="AG358" s="409"/>
      <c r="AH358" s="409"/>
      <c r="AP358" s="432"/>
      <c r="AQ358" s="432"/>
    </row>
    <row r="359" spans="14:43">
      <c r="N359" s="385"/>
      <c r="O359" s="385"/>
      <c r="P359" s="385"/>
      <c r="Q359" s="385"/>
      <c r="Y359" s="409"/>
      <c r="Z359" s="409"/>
      <c r="AF359" s="409"/>
      <c r="AG359" s="409"/>
      <c r="AH359" s="409"/>
      <c r="AP359" s="432"/>
      <c r="AQ359" s="432"/>
    </row>
    <row r="360" spans="14:43">
      <c r="N360" s="385"/>
      <c r="O360" s="385"/>
      <c r="P360" s="385"/>
      <c r="Q360" s="385"/>
      <c r="Y360" s="409"/>
      <c r="Z360" s="409"/>
      <c r="AF360" s="409"/>
      <c r="AG360" s="409"/>
      <c r="AH360" s="409"/>
      <c r="AP360" s="432"/>
      <c r="AQ360" s="432"/>
    </row>
    <row r="361" spans="14:43">
      <c r="N361" s="385"/>
      <c r="O361" s="385"/>
      <c r="P361" s="385"/>
      <c r="Q361" s="385"/>
      <c r="Y361" s="409"/>
      <c r="Z361" s="409"/>
      <c r="AF361" s="409"/>
      <c r="AG361" s="409"/>
      <c r="AH361" s="409"/>
      <c r="AP361" s="432"/>
      <c r="AQ361" s="432"/>
    </row>
    <row r="362" spans="14:43">
      <c r="N362" s="385"/>
      <c r="O362" s="385"/>
      <c r="P362" s="385"/>
      <c r="Q362" s="385"/>
      <c r="Y362" s="409"/>
      <c r="Z362" s="409"/>
      <c r="AF362" s="409"/>
      <c r="AG362" s="409"/>
      <c r="AH362" s="409"/>
      <c r="AP362" s="432"/>
      <c r="AQ362" s="432"/>
    </row>
    <row r="363" spans="14:43">
      <c r="N363" s="385"/>
      <c r="O363" s="385"/>
      <c r="P363" s="385"/>
      <c r="Q363" s="385"/>
      <c r="Y363" s="409"/>
      <c r="Z363" s="409"/>
      <c r="AF363" s="409"/>
      <c r="AG363" s="409"/>
      <c r="AH363" s="409"/>
      <c r="AP363" s="432"/>
      <c r="AQ363" s="432"/>
    </row>
    <row r="364" spans="14:43">
      <c r="N364" s="385"/>
      <c r="O364" s="385"/>
      <c r="P364" s="385"/>
      <c r="Q364" s="385"/>
      <c r="Y364" s="409"/>
      <c r="Z364" s="409"/>
      <c r="AF364" s="409"/>
      <c r="AG364" s="409"/>
      <c r="AH364" s="409"/>
      <c r="AP364" s="432"/>
      <c r="AQ364" s="432"/>
    </row>
    <row r="365" spans="14:43">
      <c r="N365" s="385"/>
      <c r="O365" s="385"/>
      <c r="P365" s="385"/>
      <c r="Q365" s="385"/>
      <c r="Y365" s="409"/>
      <c r="Z365" s="409"/>
      <c r="AF365" s="409"/>
      <c r="AG365" s="409"/>
      <c r="AH365" s="409"/>
      <c r="AP365" s="432"/>
      <c r="AQ365" s="432"/>
    </row>
    <row r="366" spans="14:43">
      <c r="N366" s="385"/>
      <c r="O366" s="385"/>
      <c r="P366" s="385"/>
      <c r="Q366" s="385"/>
      <c r="Y366" s="409"/>
      <c r="Z366" s="409"/>
      <c r="AF366" s="409"/>
      <c r="AG366" s="409"/>
      <c r="AH366" s="409"/>
      <c r="AP366" s="432"/>
      <c r="AQ366" s="432"/>
    </row>
    <row r="367" spans="14:43">
      <c r="N367" s="385"/>
      <c r="O367" s="385"/>
      <c r="P367" s="385"/>
      <c r="Q367" s="385"/>
      <c r="Y367" s="409"/>
      <c r="Z367" s="409"/>
      <c r="AF367" s="409"/>
      <c r="AG367" s="409"/>
      <c r="AH367" s="409"/>
      <c r="AP367" s="432"/>
      <c r="AQ367" s="432"/>
    </row>
    <row r="368" spans="14:43">
      <c r="N368" s="385"/>
      <c r="O368" s="385"/>
      <c r="P368" s="385"/>
      <c r="Q368" s="385"/>
      <c r="Y368" s="409"/>
      <c r="Z368" s="409"/>
      <c r="AF368" s="409"/>
      <c r="AG368" s="409"/>
      <c r="AH368" s="409"/>
      <c r="AP368" s="432"/>
      <c r="AQ368" s="432"/>
    </row>
    <row r="369" spans="14:43">
      <c r="N369" s="385"/>
      <c r="O369" s="385"/>
      <c r="P369" s="385"/>
      <c r="Q369" s="385"/>
      <c r="Y369" s="409"/>
      <c r="Z369" s="409"/>
      <c r="AF369" s="409"/>
      <c r="AG369" s="409"/>
      <c r="AH369" s="409"/>
      <c r="AP369" s="432"/>
      <c r="AQ369" s="432"/>
    </row>
    <row r="370" spans="14:43">
      <c r="N370" s="385"/>
      <c r="O370" s="385"/>
      <c r="P370" s="385"/>
      <c r="Q370" s="385"/>
      <c r="Y370" s="409"/>
      <c r="Z370" s="409"/>
      <c r="AF370" s="409"/>
      <c r="AG370" s="409"/>
      <c r="AH370" s="409"/>
      <c r="AP370" s="432"/>
      <c r="AQ370" s="432"/>
    </row>
    <row r="371" spans="14:43">
      <c r="N371" s="385"/>
      <c r="O371" s="385"/>
      <c r="P371" s="385"/>
      <c r="Q371" s="385"/>
      <c r="Y371" s="409"/>
      <c r="Z371" s="409"/>
      <c r="AF371" s="409"/>
      <c r="AG371" s="409"/>
      <c r="AH371" s="409"/>
      <c r="AP371" s="432"/>
      <c r="AQ371" s="432"/>
    </row>
    <row r="372" spans="14:43">
      <c r="N372" s="385"/>
      <c r="O372" s="385"/>
      <c r="P372" s="385"/>
      <c r="Q372" s="385"/>
      <c r="Y372" s="409"/>
      <c r="Z372" s="409"/>
      <c r="AF372" s="409"/>
      <c r="AG372" s="409"/>
      <c r="AH372" s="409"/>
      <c r="AP372" s="432"/>
      <c r="AQ372" s="432"/>
    </row>
    <row r="373" spans="14:43">
      <c r="N373" s="385"/>
      <c r="O373" s="385"/>
      <c r="P373" s="385"/>
      <c r="Q373" s="385"/>
      <c r="Y373" s="409"/>
      <c r="Z373" s="409"/>
      <c r="AF373" s="409"/>
      <c r="AG373" s="409"/>
      <c r="AH373" s="409"/>
      <c r="AP373" s="432"/>
      <c r="AQ373" s="432"/>
    </row>
    <row r="374" spans="14:43">
      <c r="N374" s="385"/>
      <c r="O374" s="385"/>
      <c r="P374" s="385"/>
      <c r="Q374" s="385"/>
      <c r="Y374" s="409"/>
      <c r="Z374" s="409"/>
      <c r="AF374" s="409"/>
      <c r="AG374" s="409"/>
      <c r="AH374" s="409"/>
      <c r="AP374" s="432"/>
      <c r="AQ374" s="432"/>
    </row>
    <row r="375" spans="14:43">
      <c r="N375" s="385"/>
      <c r="O375" s="385"/>
      <c r="P375" s="385"/>
      <c r="Q375" s="385"/>
      <c r="Y375" s="409"/>
      <c r="Z375" s="409"/>
      <c r="AF375" s="409"/>
      <c r="AG375" s="409"/>
      <c r="AH375" s="409"/>
      <c r="AP375" s="432"/>
      <c r="AQ375" s="432"/>
    </row>
    <row r="376" spans="14:43">
      <c r="N376" s="385"/>
      <c r="O376" s="385"/>
      <c r="P376" s="385"/>
      <c r="Q376" s="385"/>
      <c r="Y376" s="409"/>
      <c r="Z376" s="409"/>
      <c r="AF376" s="409"/>
      <c r="AG376" s="409"/>
      <c r="AH376" s="409"/>
      <c r="AP376" s="432"/>
      <c r="AQ376" s="432"/>
    </row>
    <row r="377" spans="14:43">
      <c r="N377" s="385"/>
      <c r="O377" s="385"/>
      <c r="P377" s="385"/>
      <c r="Q377" s="385"/>
      <c r="Y377" s="409"/>
      <c r="Z377" s="409"/>
      <c r="AF377" s="409"/>
      <c r="AG377" s="409"/>
      <c r="AH377" s="409"/>
      <c r="AP377" s="432"/>
      <c r="AQ377" s="432"/>
    </row>
    <row r="378" spans="14:43">
      <c r="N378" s="385"/>
      <c r="O378" s="385"/>
      <c r="P378" s="385"/>
      <c r="Q378" s="385"/>
      <c r="Y378" s="409"/>
      <c r="Z378" s="409"/>
      <c r="AF378" s="409"/>
      <c r="AG378" s="409"/>
      <c r="AH378" s="409"/>
      <c r="AP378" s="432"/>
      <c r="AQ378" s="432"/>
    </row>
    <row r="379" spans="14:43">
      <c r="N379" s="385"/>
      <c r="O379" s="385"/>
      <c r="P379" s="385"/>
      <c r="Y379" s="409"/>
      <c r="AF379" s="409"/>
      <c r="AG379" s="409"/>
      <c r="AP379" s="432"/>
    </row>
    <row r="380" spans="14:43">
      <c r="N380" s="385"/>
      <c r="O380" s="385"/>
      <c r="P380" s="385"/>
      <c r="Y380" s="409"/>
      <c r="AF380" s="409"/>
      <c r="AG380" s="409"/>
      <c r="AP380" s="432"/>
    </row>
    <row r="381" spans="14:43">
      <c r="N381" s="385"/>
      <c r="O381" s="385"/>
      <c r="P381" s="385"/>
      <c r="Y381" s="409"/>
      <c r="AF381" s="409"/>
      <c r="AG381" s="409"/>
      <c r="AP381" s="432"/>
    </row>
    <row r="382" spans="14:43">
      <c r="N382" s="385"/>
      <c r="O382" s="385"/>
      <c r="P382" s="385"/>
      <c r="Y382" s="409"/>
      <c r="AF382" s="409"/>
      <c r="AG382" s="409"/>
      <c r="AP382" s="432"/>
    </row>
    <row r="383" spans="14:43">
      <c r="N383" s="385"/>
      <c r="O383" s="385"/>
      <c r="P383" s="385"/>
      <c r="Y383" s="409"/>
      <c r="AF383" s="409"/>
      <c r="AG383" s="409"/>
      <c r="AP383" s="432"/>
    </row>
    <row r="384" spans="14:43">
      <c r="N384" s="385"/>
      <c r="O384" s="385"/>
      <c r="P384" s="385"/>
      <c r="Y384" s="409"/>
      <c r="AF384" s="409"/>
      <c r="AG384" s="409"/>
      <c r="AP384" s="432"/>
    </row>
    <row r="385" spans="14:42">
      <c r="N385" s="385"/>
      <c r="O385" s="385"/>
      <c r="P385" s="385"/>
      <c r="Y385" s="409"/>
      <c r="AF385" s="409"/>
      <c r="AG385" s="409"/>
      <c r="AP385" s="432"/>
    </row>
    <row r="386" spans="14:42">
      <c r="N386" s="385"/>
      <c r="O386" s="385"/>
      <c r="P386" s="385"/>
      <c r="Y386" s="409"/>
      <c r="AF386" s="409"/>
      <c r="AG386" s="409"/>
      <c r="AP386" s="432"/>
    </row>
    <row r="387" spans="14:42">
      <c r="N387" s="385"/>
      <c r="O387" s="385"/>
      <c r="P387" s="385"/>
      <c r="Y387" s="409"/>
      <c r="AF387" s="409"/>
      <c r="AG387" s="409"/>
      <c r="AP387" s="432"/>
    </row>
    <row r="388" spans="14:42">
      <c r="N388" s="385"/>
      <c r="O388" s="385"/>
      <c r="P388" s="385"/>
      <c r="Y388" s="409"/>
      <c r="AF388" s="409"/>
      <c r="AG388" s="409"/>
      <c r="AP388" s="432"/>
    </row>
    <row r="389" spans="14:42">
      <c r="N389" s="385"/>
      <c r="O389" s="385"/>
      <c r="P389" s="385"/>
      <c r="Y389" s="409"/>
      <c r="AF389" s="409"/>
      <c r="AG389" s="409"/>
      <c r="AP389" s="432"/>
    </row>
    <row r="390" spans="14:42">
      <c r="N390" s="385"/>
      <c r="O390" s="385"/>
      <c r="P390" s="385"/>
      <c r="Y390" s="409"/>
      <c r="AF390" s="409"/>
      <c r="AG390" s="409"/>
      <c r="AP390" s="432"/>
    </row>
    <row r="391" spans="14:42">
      <c r="N391" s="385"/>
      <c r="O391" s="385"/>
      <c r="AF391" s="409"/>
    </row>
    <row r="392" spans="14:42">
      <c r="N392" s="385"/>
      <c r="O392" s="385"/>
      <c r="AF392" s="409"/>
    </row>
    <row r="393" spans="14:42">
      <c r="N393" s="385"/>
      <c r="O393" s="385"/>
      <c r="AF393" s="409"/>
    </row>
    <row r="394" spans="14:42">
      <c r="N394" s="385"/>
      <c r="O394" s="385"/>
      <c r="AF394" s="409"/>
    </row>
    <row r="395" spans="14:42">
      <c r="N395" s="385"/>
      <c r="O395" s="385"/>
      <c r="AF395" s="409"/>
    </row>
    <row r="396" spans="14:42">
      <c r="N396" s="385"/>
      <c r="O396" s="385"/>
      <c r="AF396" s="409"/>
    </row>
    <row r="397" spans="14:42">
      <c r="N397" s="385"/>
      <c r="O397" s="385"/>
      <c r="AF397" s="409"/>
    </row>
    <row r="398" spans="14:42">
      <c r="N398" s="385"/>
      <c r="O398" s="385"/>
      <c r="AF398" s="409"/>
    </row>
    <row r="399" spans="14:42">
      <c r="N399" s="385"/>
      <c r="O399" s="385"/>
      <c r="AF399" s="409"/>
    </row>
    <row r="400" spans="14:42">
      <c r="N400" s="385"/>
      <c r="O400" s="385"/>
      <c r="AF400" s="409"/>
    </row>
    <row r="401" spans="14:32">
      <c r="N401" s="385"/>
      <c r="O401" s="385"/>
      <c r="AF401" s="409"/>
    </row>
    <row r="402" spans="14:32">
      <c r="N402" s="385"/>
      <c r="O402" s="385"/>
      <c r="AF402" s="409"/>
    </row>
    <row r="403" spans="14:32">
      <c r="N403" s="385"/>
      <c r="O403" s="385"/>
      <c r="AF403" s="409"/>
    </row>
    <row r="404" spans="14:32">
      <c r="N404" s="385"/>
      <c r="O404" s="385"/>
      <c r="AF404" s="409"/>
    </row>
    <row r="405" spans="14:32">
      <c r="N405" s="385"/>
      <c r="O405" s="385"/>
      <c r="AF405" s="409"/>
    </row>
    <row r="406" spans="14:32">
      <c r="N406" s="385"/>
      <c r="O406" s="385"/>
      <c r="AF406" s="409"/>
    </row>
    <row r="407" spans="14:32">
      <c r="N407" s="385"/>
      <c r="O407" s="385"/>
      <c r="AF407" s="409"/>
    </row>
    <row r="408" spans="14:32">
      <c r="N408" s="385"/>
      <c r="O408" s="385"/>
      <c r="AF408" s="409"/>
    </row>
    <row r="409" spans="14:32">
      <c r="N409" s="385"/>
      <c r="O409" s="385"/>
      <c r="AF409" s="409"/>
    </row>
    <row r="410" spans="14:32">
      <c r="N410" s="385"/>
      <c r="O410" s="385"/>
      <c r="AF410" s="409"/>
    </row>
    <row r="411" spans="14:32">
      <c r="N411" s="385"/>
      <c r="O411" s="385"/>
      <c r="AF411" s="409"/>
    </row>
    <row r="412" spans="14:32">
      <c r="N412" s="385"/>
      <c r="O412" s="385"/>
      <c r="AF412" s="409"/>
    </row>
    <row r="413" spans="14:32">
      <c r="N413" s="385"/>
      <c r="O413" s="385"/>
      <c r="AF413" s="409"/>
    </row>
    <row r="414" spans="14:32">
      <c r="N414" s="385"/>
      <c r="O414" s="385"/>
      <c r="AF414" s="409"/>
    </row>
    <row r="415" spans="14:32">
      <c r="N415" s="385"/>
      <c r="O415" s="385"/>
      <c r="AF415" s="409"/>
    </row>
    <row r="416" spans="14:32">
      <c r="N416" s="385"/>
      <c r="O416" s="385"/>
      <c r="AF416" s="409"/>
    </row>
    <row r="417" spans="14:32">
      <c r="N417" s="385"/>
      <c r="O417" s="385"/>
      <c r="AF417" s="409"/>
    </row>
    <row r="418" spans="14:32">
      <c r="N418" s="385"/>
      <c r="O418" s="385"/>
      <c r="AF418" s="409"/>
    </row>
    <row r="419" spans="14:32">
      <c r="N419" s="385"/>
      <c r="O419" s="385"/>
      <c r="AF419" s="409"/>
    </row>
    <row r="420" spans="14:32">
      <c r="N420" s="385"/>
      <c r="O420" s="385"/>
      <c r="AF420" s="409"/>
    </row>
    <row r="421" spans="14:32">
      <c r="N421" s="385"/>
      <c r="O421" s="385"/>
      <c r="AF421" s="409"/>
    </row>
    <row r="422" spans="14:32">
      <c r="N422" s="385"/>
      <c r="O422" s="385"/>
      <c r="AF422" s="409"/>
    </row>
    <row r="423" spans="14:32">
      <c r="N423" s="385"/>
      <c r="O423" s="385"/>
      <c r="AF423" s="409"/>
    </row>
    <row r="424" spans="14:32">
      <c r="N424" s="385"/>
      <c r="O424" s="385"/>
      <c r="AF424" s="409"/>
    </row>
    <row r="425" spans="14:32">
      <c r="N425" s="385"/>
      <c r="O425" s="385"/>
      <c r="AF425" s="409"/>
    </row>
    <row r="426" spans="14:32">
      <c r="N426" s="385"/>
      <c r="O426" s="385"/>
      <c r="AF426" s="409"/>
    </row>
    <row r="427" spans="14:32">
      <c r="N427" s="385"/>
      <c r="O427" s="385"/>
      <c r="AF427" s="409"/>
    </row>
    <row r="428" spans="14:32">
      <c r="N428" s="385"/>
      <c r="O428" s="385"/>
      <c r="AF428" s="409"/>
    </row>
    <row r="429" spans="14:32">
      <c r="N429" s="385"/>
      <c r="O429" s="385"/>
      <c r="AF429" s="409"/>
    </row>
    <row r="430" spans="14:32">
      <c r="N430" s="385"/>
      <c r="O430" s="385"/>
      <c r="AF430" s="409"/>
    </row>
    <row r="431" spans="14:32">
      <c r="N431" s="385"/>
      <c r="O431" s="385"/>
      <c r="AF431" s="409"/>
    </row>
    <row r="432" spans="14:32">
      <c r="N432" s="385"/>
      <c r="O432" s="385"/>
      <c r="AF432" s="409"/>
    </row>
    <row r="433" spans="14:32">
      <c r="N433" s="385"/>
      <c r="O433" s="385"/>
      <c r="AF433" s="409"/>
    </row>
    <row r="434" spans="14:32">
      <c r="N434" s="385"/>
      <c r="O434" s="385"/>
      <c r="AF434" s="409"/>
    </row>
    <row r="435" spans="14:32">
      <c r="N435" s="385"/>
      <c r="O435" s="385"/>
      <c r="AF435" s="409"/>
    </row>
    <row r="436" spans="14:32">
      <c r="N436" s="385"/>
      <c r="O436" s="385"/>
      <c r="AF436" s="409"/>
    </row>
    <row r="437" spans="14:32">
      <c r="N437" s="385"/>
      <c r="O437" s="385"/>
      <c r="AF437" s="409"/>
    </row>
    <row r="438" spans="14:32">
      <c r="N438" s="385"/>
      <c r="O438" s="385"/>
      <c r="AF438" s="409"/>
    </row>
    <row r="439" spans="14:32">
      <c r="N439" s="385"/>
      <c r="O439" s="385"/>
      <c r="AF439" s="409"/>
    </row>
    <row r="440" spans="14:32">
      <c r="N440" s="385"/>
      <c r="O440" s="385"/>
      <c r="AF440" s="409"/>
    </row>
    <row r="441" spans="14:32">
      <c r="N441" s="385"/>
      <c r="O441" s="385"/>
      <c r="AF441" s="409"/>
    </row>
    <row r="442" spans="14:32">
      <c r="N442" s="385"/>
      <c r="O442" s="385"/>
      <c r="AF442" s="409"/>
    </row>
    <row r="443" spans="14:32">
      <c r="N443" s="385"/>
      <c r="O443" s="385"/>
      <c r="AF443" s="409"/>
    </row>
    <row r="444" spans="14:32">
      <c r="N444" s="385"/>
      <c r="O444" s="385"/>
      <c r="AF444" s="409"/>
    </row>
    <row r="445" spans="14:32">
      <c r="N445" s="385"/>
      <c r="O445" s="385"/>
      <c r="AF445" s="409"/>
    </row>
    <row r="446" spans="14:32">
      <c r="N446" s="385"/>
      <c r="O446" s="385"/>
      <c r="AF446" s="409"/>
    </row>
    <row r="447" spans="14:32">
      <c r="N447" s="385"/>
      <c r="O447" s="385"/>
      <c r="AF447" s="409"/>
    </row>
    <row r="448" spans="14:32">
      <c r="N448" s="385"/>
      <c r="O448" s="385"/>
      <c r="AF448" s="409"/>
    </row>
    <row r="449" spans="14:32">
      <c r="N449" s="385"/>
      <c r="O449" s="385"/>
      <c r="AF449" s="409"/>
    </row>
    <row r="450" spans="14:32">
      <c r="N450" s="385"/>
      <c r="O450" s="385"/>
      <c r="AF450" s="409"/>
    </row>
    <row r="451" spans="14:32">
      <c r="N451" s="385"/>
      <c r="O451" s="385"/>
      <c r="AF451" s="409"/>
    </row>
    <row r="452" spans="14:32">
      <c r="N452" s="385"/>
      <c r="O452" s="385"/>
      <c r="AF452" s="409"/>
    </row>
    <row r="453" spans="14:32">
      <c r="N453" s="385"/>
      <c r="O453" s="385"/>
      <c r="AF453" s="409"/>
    </row>
    <row r="454" spans="14:32">
      <c r="N454" s="385"/>
      <c r="O454" s="385"/>
      <c r="AF454" s="409"/>
    </row>
    <row r="455" spans="14:32">
      <c r="N455" s="385"/>
      <c r="O455" s="385"/>
      <c r="AF455" s="409"/>
    </row>
    <row r="456" spans="14:32">
      <c r="N456" s="385"/>
      <c r="O456" s="385"/>
      <c r="AF456" s="409"/>
    </row>
    <row r="457" spans="14:32">
      <c r="N457" s="385"/>
      <c r="O457" s="385"/>
      <c r="AF457" s="409"/>
    </row>
    <row r="458" spans="14:32">
      <c r="N458" s="385"/>
      <c r="O458" s="385"/>
      <c r="AF458" s="409"/>
    </row>
    <row r="459" spans="14:32">
      <c r="N459" s="385"/>
      <c r="O459" s="385"/>
      <c r="AF459" s="409"/>
    </row>
    <row r="460" spans="14:32">
      <c r="N460" s="385"/>
      <c r="O460" s="385"/>
      <c r="AF460" s="409"/>
    </row>
    <row r="461" spans="14:32">
      <c r="N461" s="385"/>
      <c r="O461" s="385"/>
      <c r="AF461" s="409"/>
    </row>
    <row r="462" spans="14:32">
      <c r="N462" s="385"/>
      <c r="O462" s="385"/>
      <c r="AF462" s="409"/>
    </row>
    <row r="463" spans="14:32">
      <c r="N463" s="385"/>
      <c r="O463" s="385"/>
      <c r="AF463" s="409"/>
    </row>
    <row r="464" spans="14:32">
      <c r="N464" s="385"/>
      <c r="O464" s="385"/>
      <c r="AF464" s="409"/>
    </row>
    <row r="465" spans="14:32">
      <c r="N465" s="385"/>
      <c r="O465" s="385"/>
      <c r="AF465" s="409"/>
    </row>
    <row r="466" spans="14:32">
      <c r="N466" s="385"/>
      <c r="O466" s="385"/>
      <c r="AF466" s="409"/>
    </row>
    <row r="467" spans="14:32">
      <c r="N467" s="385"/>
      <c r="O467" s="385"/>
      <c r="AF467" s="409"/>
    </row>
    <row r="468" spans="14:32">
      <c r="N468" s="385"/>
      <c r="O468" s="385"/>
      <c r="AF468" s="409"/>
    </row>
    <row r="469" spans="14:32">
      <c r="N469" s="385"/>
      <c r="O469" s="385"/>
      <c r="AF469" s="409"/>
    </row>
    <row r="470" spans="14:32">
      <c r="N470" s="385"/>
      <c r="O470" s="385"/>
      <c r="AF470" s="409"/>
    </row>
    <row r="471" spans="14:32">
      <c r="N471" s="385"/>
      <c r="O471" s="385"/>
      <c r="AF471" s="409"/>
    </row>
    <row r="472" spans="14:32">
      <c r="N472" s="385"/>
      <c r="O472" s="385"/>
      <c r="AF472" s="409"/>
    </row>
    <row r="473" spans="14:32">
      <c r="N473" s="385"/>
      <c r="O473" s="385"/>
      <c r="AF473" s="409"/>
    </row>
    <row r="474" spans="14:32">
      <c r="N474" s="385"/>
      <c r="O474" s="385"/>
      <c r="AF474" s="409"/>
    </row>
    <row r="475" spans="14:32">
      <c r="N475" s="385"/>
      <c r="O475" s="385"/>
      <c r="AF475" s="409"/>
    </row>
    <row r="476" spans="14:32">
      <c r="N476" s="385"/>
      <c r="O476" s="385"/>
      <c r="AF476" s="409"/>
    </row>
    <row r="477" spans="14:32">
      <c r="N477" s="385"/>
      <c r="O477" s="385"/>
      <c r="AF477" s="409"/>
    </row>
    <row r="478" spans="14:32">
      <c r="N478" s="385"/>
      <c r="O478" s="385"/>
      <c r="AF478" s="409"/>
    </row>
    <row r="479" spans="14:32">
      <c r="N479" s="385"/>
      <c r="O479" s="385"/>
      <c r="AF479" s="409"/>
    </row>
    <row r="480" spans="14:32">
      <c r="N480" s="385"/>
      <c r="O480" s="385"/>
      <c r="AF480" s="409"/>
    </row>
    <row r="481" spans="14:32">
      <c r="N481" s="385"/>
      <c r="O481" s="385"/>
      <c r="AF481" s="409"/>
    </row>
    <row r="482" spans="14:32">
      <c r="N482" s="385"/>
      <c r="O482" s="385"/>
      <c r="AF482" s="409"/>
    </row>
    <row r="483" spans="14:32">
      <c r="N483" s="385"/>
      <c r="O483" s="385"/>
      <c r="AF483" s="409"/>
    </row>
    <row r="484" spans="14:32">
      <c r="N484" s="385"/>
      <c r="O484" s="385"/>
      <c r="AF484" s="409"/>
    </row>
    <row r="485" spans="14:32">
      <c r="N485" s="385"/>
      <c r="O485" s="385"/>
      <c r="AF485" s="409"/>
    </row>
    <row r="486" spans="14:32">
      <c r="N486" s="385"/>
      <c r="O486" s="385"/>
      <c r="AF486" s="409"/>
    </row>
    <row r="487" spans="14:32">
      <c r="N487" s="385"/>
      <c r="O487" s="385"/>
      <c r="AF487" s="409"/>
    </row>
    <row r="488" spans="14:32">
      <c r="N488" s="385"/>
      <c r="O488" s="385"/>
      <c r="AF488" s="409"/>
    </row>
    <row r="489" spans="14:32">
      <c r="N489" s="385"/>
      <c r="O489" s="385"/>
      <c r="AF489" s="409"/>
    </row>
    <row r="490" spans="14:32">
      <c r="N490" s="385"/>
      <c r="O490" s="385"/>
      <c r="AF490" s="409"/>
    </row>
    <row r="491" spans="14:32">
      <c r="N491" s="385"/>
      <c r="O491" s="385"/>
      <c r="AF491" s="409"/>
    </row>
    <row r="492" spans="14:32">
      <c r="N492" s="385"/>
      <c r="O492" s="385"/>
      <c r="AF492" s="409"/>
    </row>
    <row r="493" spans="14:32">
      <c r="N493" s="385"/>
      <c r="O493" s="385"/>
      <c r="AF493" s="409"/>
    </row>
    <row r="494" spans="14:32">
      <c r="N494" s="385"/>
      <c r="O494" s="385"/>
      <c r="AF494" s="409"/>
    </row>
    <row r="495" spans="14:32">
      <c r="N495" s="385"/>
      <c r="O495" s="385"/>
      <c r="AF495" s="409"/>
    </row>
    <row r="496" spans="14:32">
      <c r="N496" s="385"/>
      <c r="O496" s="385"/>
      <c r="AF496" s="409"/>
    </row>
    <row r="497" spans="14:32">
      <c r="N497" s="385"/>
      <c r="O497" s="385"/>
      <c r="AF497" s="409"/>
    </row>
    <row r="498" spans="14:32">
      <c r="N498" s="385"/>
      <c r="O498" s="385"/>
      <c r="AF498" s="409"/>
    </row>
    <row r="499" spans="14:32">
      <c r="N499" s="385"/>
      <c r="O499" s="385"/>
      <c r="AF499" s="409"/>
    </row>
    <row r="500" spans="14:32">
      <c r="N500" s="385"/>
      <c r="O500" s="385"/>
      <c r="AF500" s="409"/>
    </row>
    <row r="501" spans="14:32">
      <c r="N501" s="385"/>
      <c r="O501" s="385"/>
      <c r="AF501" s="409"/>
    </row>
    <row r="502" spans="14:32">
      <c r="N502" s="385"/>
      <c r="O502" s="385"/>
      <c r="AF502" s="409"/>
    </row>
    <row r="503" spans="14:32">
      <c r="N503" s="385"/>
      <c r="O503" s="385"/>
      <c r="AF503" s="409"/>
    </row>
    <row r="504" spans="14:32">
      <c r="N504" s="385"/>
    </row>
    <row r="505" spans="14:32">
      <c r="N505" s="385"/>
    </row>
    <row r="506" spans="14:32">
      <c r="N506" s="385"/>
    </row>
    <row r="507" spans="14:32">
      <c r="N507" s="385"/>
    </row>
    <row r="508" spans="14:32">
      <c r="N508" s="385"/>
    </row>
    <row r="509" spans="14:32">
      <c r="N509" s="385"/>
    </row>
    <row r="510" spans="14:32">
      <c r="N510" s="385"/>
    </row>
    <row r="511" spans="14:32">
      <c r="N511" s="385"/>
    </row>
    <row r="512" spans="14:32">
      <c r="N512" s="385"/>
    </row>
    <row r="513" spans="14:14">
      <c r="N513" s="385"/>
    </row>
    <row r="514" spans="14:14">
      <c r="N514" s="385"/>
    </row>
    <row r="515" spans="14:14">
      <c r="N515" s="385"/>
    </row>
    <row r="516" spans="14:14">
      <c r="N516" s="385"/>
    </row>
    <row r="517" spans="14:14">
      <c r="N517" s="385"/>
    </row>
    <row r="518" spans="14:14">
      <c r="N518" s="385"/>
    </row>
    <row r="519" spans="14:14">
      <c r="N519" s="385"/>
    </row>
    <row r="520" spans="14:14">
      <c r="N520" s="385"/>
    </row>
    <row r="521" spans="14:14">
      <c r="N521" s="385"/>
    </row>
    <row r="522" spans="14:14">
      <c r="N522" s="385"/>
    </row>
    <row r="523" spans="14:14">
      <c r="N523" s="385"/>
    </row>
    <row r="524" spans="14:14">
      <c r="N524" s="385"/>
    </row>
    <row r="525" spans="14:14">
      <c r="N525" s="385"/>
    </row>
    <row r="526" spans="14:14">
      <c r="N526" s="385"/>
    </row>
    <row r="527" spans="14:14">
      <c r="N527" s="385"/>
    </row>
    <row r="528" spans="14:14">
      <c r="N528" s="385"/>
    </row>
    <row r="529" spans="14:14">
      <c r="N529" s="385"/>
    </row>
    <row r="530" spans="14:14">
      <c r="N530" s="385"/>
    </row>
    <row r="531" spans="14:14">
      <c r="N531" s="385"/>
    </row>
    <row r="532" spans="14:14">
      <c r="N532" s="385"/>
    </row>
    <row r="533" spans="14:14">
      <c r="N533" s="385"/>
    </row>
    <row r="534" spans="14:14">
      <c r="N534" s="385"/>
    </row>
    <row r="535" spans="14:14">
      <c r="N535" s="385"/>
    </row>
    <row r="536" spans="14:14">
      <c r="N536" s="385"/>
    </row>
    <row r="537" spans="14:14">
      <c r="N537" s="385"/>
    </row>
    <row r="538" spans="14:14">
      <c r="N538" s="385"/>
    </row>
    <row r="539" spans="14:14">
      <c r="N539" s="385"/>
    </row>
    <row r="540" spans="14:14">
      <c r="N540" s="385"/>
    </row>
    <row r="541" spans="14:14">
      <c r="N541" s="385"/>
    </row>
    <row r="542" spans="14:14">
      <c r="N542" s="385"/>
    </row>
    <row r="543" spans="14:14">
      <c r="N543" s="385"/>
    </row>
    <row r="544" spans="14:14">
      <c r="N544" s="385"/>
    </row>
    <row r="545" spans="14:14">
      <c r="N545" s="385"/>
    </row>
    <row r="546" spans="14:14">
      <c r="N546" s="385"/>
    </row>
    <row r="547" spans="14:14">
      <c r="N547" s="385"/>
    </row>
    <row r="548" spans="14:14">
      <c r="N548" s="385"/>
    </row>
    <row r="549" spans="14:14">
      <c r="N549" s="385"/>
    </row>
    <row r="550" spans="14:14">
      <c r="N550" s="385"/>
    </row>
    <row r="551" spans="14:14">
      <c r="N551" s="385"/>
    </row>
    <row r="552" spans="14:14">
      <c r="N552" s="385"/>
    </row>
    <row r="553" spans="14:14">
      <c r="N553" s="385"/>
    </row>
    <row r="554" spans="14:14">
      <c r="N554" s="385"/>
    </row>
    <row r="555" spans="14:14">
      <c r="N555" s="385"/>
    </row>
    <row r="556" spans="14:14">
      <c r="N556" s="385"/>
    </row>
    <row r="557" spans="14:14">
      <c r="N557" s="385"/>
    </row>
    <row r="558" spans="14:14">
      <c r="N558" s="385"/>
    </row>
    <row r="559" spans="14:14">
      <c r="N559" s="385"/>
    </row>
    <row r="560" spans="14:14">
      <c r="N560" s="385"/>
    </row>
    <row r="561" spans="14:14">
      <c r="N561" s="385"/>
    </row>
    <row r="562" spans="14:14">
      <c r="N562" s="385"/>
    </row>
    <row r="563" spans="14:14">
      <c r="N563" s="385"/>
    </row>
    <row r="564" spans="14:14">
      <c r="N564" s="385"/>
    </row>
    <row r="565" spans="14:14">
      <c r="N565" s="385"/>
    </row>
    <row r="566" spans="14:14">
      <c r="N566" s="385"/>
    </row>
    <row r="567" spans="14:14">
      <c r="N567" s="385"/>
    </row>
    <row r="568" spans="14:14">
      <c r="N568" s="385"/>
    </row>
    <row r="569" spans="14:14">
      <c r="N569" s="385"/>
    </row>
    <row r="570" spans="14:14">
      <c r="N570" s="385"/>
    </row>
    <row r="571" spans="14:14">
      <c r="N571" s="385"/>
    </row>
    <row r="572" spans="14:14">
      <c r="N572" s="385"/>
    </row>
    <row r="573" spans="14:14">
      <c r="N573" s="385"/>
    </row>
    <row r="574" spans="14:14">
      <c r="N574" s="385"/>
    </row>
    <row r="575" spans="14:14">
      <c r="N575" s="385"/>
    </row>
    <row r="576" spans="14:14">
      <c r="N576" s="385"/>
    </row>
    <row r="577" spans="14:14">
      <c r="N577" s="385"/>
    </row>
    <row r="578" spans="14:14">
      <c r="N578" s="385"/>
    </row>
    <row r="579" spans="14:14">
      <c r="N579" s="385"/>
    </row>
    <row r="580" spans="14:14">
      <c r="N580" s="385"/>
    </row>
    <row r="581" spans="14:14">
      <c r="N581" s="385"/>
    </row>
    <row r="582" spans="14:14">
      <c r="N582" s="385"/>
    </row>
    <row r="583" spans="14:14">
      <c r="N583" s="385"/>
    </row>
    <row r="584" spans="14:14">
      <c r="N584" s="385"/>
    </row>
    <row r="585" spans="14:14">
      <c r="N585" s="385"/>
    </row>
    <row r="586" spans="14:14">
      <c r="N586" s="385"/>
    </row>
    <row r="587" spans="14:14">
      <c r="N587" s="385"/>
    </row>
    <row r="588" spans="14:14">
      <c r="N588" s="385"/>
    </row>
    <row r="589" spans="14:14">
      <c r="N589" s="385"/>
    </row>
    <row r="590" spans="14:14">
      <c r="N590" s="385"/>
    </row>
    <row r="591" spans="14:14">
      <c r="N591" s="385"/>
    </row>
    <row r="592" spans="14:14">
      <c r="N592" s="385"/>
    </row>
    <row r="593" spans="14:14">
      <c r="N593" s="385"/>
    </row>
    <row r="594" spans="14:14">
      <c r="N594" s="385"/>
    </row>
    <row r="595" spans="14:14">
      <c r="N595" s="385"/>
    </row>
    <row r="596" spans="14:14">
      <c r="N596" s="385"/>
    </row>
    <row r="597" spans="14:14">
      <c r="N597" s="385"/>
    </row>
    <row r="598" spans="14:14">
      <c r="N598" s="385"/>
    </row>
    <row r="599" spans="14:14">
      <c r="N599" s="385"/>
    </row>
    <row r="600" spans="14:14">
      <c r="N600" s="385"/>
    </row>
    <row r="601" spans="14:14">
      <c r="N601" s="385"/>
    </row>
    <row r="602" spans="14:14">
      <c r="N602" s="385"/>
    </row>
    <row r="603" spans="14:14">
      <c r="N603" s="385"/>
    </row>
    <row r="604" spans="14:14">
      <c r="N604" s="385"/>
    </row>
    <row r="605" spans="14:14">
      <c r="N605" s="385"/>
    </row>
    <row r="606" spans="14:14">
      <c r="N606" s="385"/>
    </row>
    <row r="607" spans="14:14">
      <c r="N607" s="385"/>
    </row>
    <row r="608" spans="14:14">
      <c r="N608" s="385"/>
    </row>
    <row r="609" spans="14:14">
      <c r="N609" s="385"/>
    </row>
    <row r="610" spans="14:14">
      <c r="N610" s="385"/>
    </row>
    <row r="611" spans="14:14">
      <c r="N611" s="385"/>
    </row>
    <row r="612" spans="14:14">
      <c r="N612" s="385"/>
    </row>
    <row r="613" spans="14:14">
      <c r="N613" s="385"/>
    </row>
    <row r="614" spans="14:14">
      <c r="N614" s="385"/>
    </row>
    <row r="615" spans="14:14">
      <c r="N615" s="385"/>
    </row>
    <row r="616" spans="14:14">
      <c r="N616" s="385"/>
    </row>
    <row r="617" spans="14:14">
      <c r="N617" s="385"/>
    </row>
    <row r="618" spans="14:14">
      <c r="N618" s="385"/>
    </row>
    <row r="619" spans="14:14">
      <c r="N619" s="385"/>
    </row>
    <row r="620" spans="14:14">
      <c r="N620" s="385"/>
    </row>
    <row r="621" spans="14:14">
      <c r="N621" s="385"/>
    </row>
    <row r="622" spans="14:14">
      <c r="N622" s="385"/>
    </row>
    <row r="623" spans="14:14">
      <c r="N623" s="385"/>
    </row>
    <row r="624" spans="14:14">
      <c r="N624" s="385"/>
    </row>
    <row r="625" spans="14:14">
      <c r="N625" s="385"/>
    </row>
    <row r="626" spans="14:14">
      <c r="N626" s="385"/>
    </row>
    <row r="627" spans="14:14">
      <c r="N627" s="385"/>
    </row>
    <row r="628" spans="14:14">
      <c r="N628" s="385"/>
    </row>
    <row r="629" spans="14:14">
      <c r="N629" s="385"/>
    </row>
    <row r="630" spans="14:14">
      <c r="N630" s="385"/>
    </row>
    <row r="631" spans="14:14">
      <c r="N631" s="385"/>
    </row>
    <row r="632" spans="14:14">
      <c r="N632" s="385"/>
    </row>
    <row r="633" spans="14:14">
      <c r="N633" s="385"/>
    </row>
    <row r="634" spans="14:14">
      <c r="N634" s="385"/>
    </row>
    <row r="635" spans="14:14">
      <c r="N635" s="385"/>
    </row>
    <row r="636" spans="14:14">
      <c r="N636" s="385"/>
    </row>
    <row r="637" spans="14:14">
      <c r="N637" s="385"/>
    </row>
    <row r="638" spans="14:14">
      <c r="N638" s="385"/>
    </row>
    <row r="639" spans="14:14">
      <c r="N639" s="385"/>
    </row>
    <row r="640" spans="14:14">
      <c r="N640" s="385"/>
    </row>
    <row r="641" spans="14:14">
      <c r="N641" s="385"/>
    </row>
    <row r="642" spans="14:14">
      <c r="N642" s="385"/>
    </row>
    <row r="643" spans="14:14">
      <c r="N643" s="385"/>
    </row>
    <row r="644" spans="14:14">
      <c r="N644" s="385"/>
    </row>
    <row r="645" spans="14:14">
      <c r="N645" s="385"/>
    </row>
    <row r="646" spans="14:14">
      <c r="N646" s="385"/>
    </row>
    <row r="647" spans="14:14">
      <c r="N647" s="385"/>
    </row>
    <row r="648" spans="14:14">
      <c r="N648" s="385"/>
    </row>
    <row r="649" spans="14:14">
      <c r="N649" s="385"/>
    </row>
    <row r="650" spans="14:14">
      <c r="N650" s="385"/>
    </row>
    <row r="651" spans="14:14">
      <c r="N651" s="385"/>
    </row>
    <row r="652" spans="14:14">
      <c r="N652" s="385"/>
    </row>
    <row r="653" spans="14:14">
      <c r="N653" s="385"/>
    </row>
    <row r="654" spans="14:14">
      <c r="N654" s="385"/>
    </row>
    <row r="655" spans="14:14">
      <c r="N655" s="385"/>
    </row>
    <row r="656" spans="14:14">
      <c r="N656" s="385"/>
    </row>
  </sheetData>
  <autoFilter ref="A2:M88" xr:uid="{00000000-0009-0000-0000-000018000000}"/>
  <mergeCells count="25">
    <mergeCell ref="F2:F3"/>
    <mergeCell ref="L89:L94"/>
    <mergeCell ref="M2:M3"/>
    <mergeCell ref="L83:M83"/>
    <mergeCell ref="L84:M84"/>
    <mergeCell ref="L85:M85"/>
    <mergeCell ref="L87:M87"/>
    <mergeCell ref="L88:M88"/>
    <mergeCell ref="L86:M86"/>
    <mergeCell ref="AW2:AW3"/>
    <mergeCell ref="A80:I80"/>
    <mergeCell ref="L80:M80"/>
    <mergeCell ref="L81:M81"/>
    <mergeCell ref="L82:M82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X3 AV3">
    <cfRule type="containsText" dxfId="3408" priority="144" operator="containsText" text="日">
      <formula>NOT(ISERROR(SEARCH("日",N3)))</formula>
    </cfRule>
    <cfRule type="containsText" dxfId="3407" priority="145" operator="containsText" text="六">
      <formula>NOT(ISERROR(SEARCH("六",N3)))</formula>
    </cfRule>
  </conditionalFormatting>
  <conditionalFormatting sqref="N80:X80 AV80">
    <cfRule type="containsText" dxfId="3406" priority="140" operator="containsText" text="日">
      <formula>NOT(ISERROR(SEARCH("日",N80)))</formula>
    </cfRule>
    <cfRule type="containsText" dxfId="3405" priority="141" operator="containsText" text="六">
      <formula>NOT(ISERROR(SEARCH("六",N80)))</formula>
    </cfRule>
  </conditionalFormatting>
  <conditionalFormatting sqref="N88:X88 AV88">
    <cfRule type="cellIs" dxfId="3404" priority="127" operator="greaterThan">
      <formula>0</formula>
    </cfRule>
  </conditionalFormatting>
  <conditionalFormatting sqref="G4:G8 G10:G24 G26:G79">
    <cfRule type="cellIs" dxfId="3403" priority="133" operator="equal">
      <formula>"重要不紧急"</formula>
    </cfRule>
    <cfRule type="cellIs" dxfId="3402" priority="134" operator="equal">
      <formula>"重要且紧急"</formula>
    </cfRule>
    <cfRule type="cellIs" dxfId="3401" priority="135" operator="equal">
      <formula>"紧急不重要"</formula>
    </cfRule>
  </conditionalFormatting>
  <conditionalFormatting sqref="L4:L8 L10:L24 L26:L79">
    <cfRule type="containsText" dxfId="3400" priority="136" operator="containsText" text="进行中">
      <formula>NOT(ISERROR(SEARCH("进行中",L4)))</formula>
    </cfRule>
    <cfRule type="containsText" dxfId="3399" priority="137" operator="containsText" text="延迟">
      <formula>NOT(ISERROR(SEARCH("延迟",L4)))</formula>
    </cfRule>
    <cfRule type="containsText" dxfId="3398" priority="138" operator="containsText" text="已完成">
      <formula>NOT(ISERROR(SEARCH("已完成",L4)))</formula>
    </cfRule>
    <cfRule type="containsText" dxfId="3397" priority="139" operator="containsText" text="已中止">
      <formula>NOT(ISERROR(SEARCH("已中止",L4)))</formula>
    </cfRule>
  </conditionalFormatting>
  <conditionalFormatting sqref="G57:J66 B4:J4 B15:J15 A16:J16 A41:C42 F41:J42 B17:J17 A18:J24 A14:J14 B13:J13 A10:G12 A38:X38 J10:J12 H9:I12 A39:J40 A26:J37 L4:AW8 K4:K37 A5:J8 Y26:AW79 K39:K88 L39:X79 L26:X37 L10:AW24 D69:AF74 A67:J79 A43:J56">
    <cfRule type="expression" dxfId="3396" priority="130">
      <formula>CELL("row")=ROW()</formula>
    </cfRule>
    <cfRule type="expression" dxfId="3395" priority="131">
      <formula>$A4&lt;&gt;""</formula>
    </cfRule>
  </conditionalFormatting>
  <conditionalFormatting sqref="N4:AV8 N10:AV24 N26:AV79">
    <cfRule type="cellIs" dxfId="3394" priority="132" operator="greaterThan">
      <formula>0</formula>
    </cfRule>
  </conditionalFormatting>
  <conditionalFormatting sqref="J81:J85 J87:J88">
    <cfRule type="expression" dxfId="3393" priority="125">
      <formula>CELL("row")=ROW()</formula>
    </cfRule>
    <cfRule type="expression" dxfId="3392" priority="126">
      <formula>$A81&lt;&gt;""</formula>
    </cfRule>
  </conditionalFormatting>
  <conditionalFormatting sqref="N81:X85 AV81:AV85 AV87 N87:X87">
    <cfRule type="cellIs" dxfId="3391" priority="142" operator="greaterThanOrEqual">
      <formula>8</formula>
    </cfRule>
    <cfRule type="cellIs" dxfId="3390" priority="143" operator="between">
      <formula>0.01</formula>
      <formula>7.99</formula>
    </cfRule>
  </conditionalFormatting>
  <conditionalFormatting sqref="N657:X1048576 O504:X656 P391:X503 Q379:X390 R309:X378 S205:X308 T183:X204 U136:X182 V124:X135 W112:X123 X100:X111 AV96:AV1048576">
    <cfRule type="cellIs" dxfId="3389" priority="146" operator="between">
      <formula>6</formula>
      <formula>24</formula>
    </cfRule>
    <cfRule type="cellIs" dxfId="3388" priority="147" operator="between">
      <formula>4</formula>
      <formula>6</formula>
    </cfRule>
    <cfRule type="cellIs" dxfId="3387" priority="148" operator="between">
      <formula>0.01</formula>
      <formula>3</formula>
    </cfRule>
  </conditionalFormatting>
  <conditionalFormatting sqref="N89:X94 AV89:AV94">
    <cfRule type="cellIs" dxfId="3386" priority="124" operator="greaterThan">
      <formula>0</formula>
    </cfRule>
  </conditionalFormatting>
  <conditionalFormatting sqref="Y3:AC3 AE3">
    <cfRule type="containsText" dxfId="3385" priority="119" operator="containsText" text="日">
      <formula>NOT(ISERROR(SEARCH("日",Y3)))</formula>
    </cfRule>
    <cfRule type="containsText" dxfId="3384" priority="120" operator="containsText" text="六">
      <formula>NOT(ISERROR(SEARCH("六",Y3)))</formula>
    </cfRule>
  </conditionalFormatting>
  <conditionalFormatting sqref="Y80:AC80 AE80">
    <cfRule type="containsText" dxfId="3383" priority="115" operator="containsText" text="日">
      <formula>NOT(ISERROR(SEARCH("日",Y80)))</formula>
    </cfRule>
    <cfRule type="containsText" dxfId="3382" priority="116" operator="containsText" text="六">
      <formula>NOT(ISERROR(SEARCH("六",Y80)))</formula>
    </cfRule>
  </conditionalFormatting>
  <conditionalFormatting sqref="Y88:AC88 AE88">
    <cfRule type="cellIs" dxfId="3381" priority="111" operator="greaterThan">
      <formula>0</formula>
    </cfRule>
  </conditionalFormatting>
  <conditionalFormatting sqref="Y81:AC85 AE81:AE85 AE87 Y87:AC87">
    <cfRule type="cellIs" dxfId="3380" priority="117" operator="greaterThanOrEqual">
      <formula>8</formula>
    </cfRule>
    <cfRule type="cellIs" dxfId="3379" priority="118" operator="between">
      <formula>0.01</formula>
      <formula>7.99</formula>
    </cfRule>
  </conditionalFormatting>
  <conditionalFormatting sqref="Y391:AC1048576 Z379:AC390 AA309:AC378 AB205:AC308 AC183:AC204 AE136:AE1048576">
    <cfRule type="cellIs" dxfId="3378" priority="121" operator="between">
      <formula>6</formula>
      <formula>24</formula>
    </cfRule>
    <cfRule type="cellIs" dxfId="3377" priority="122" operator="between">
      <formula>4</formula>
      <formula>6</formula>
    </cfRule>
    <cfRule type="cellIs" dxfId="3376" priority="123" operator="between">
      <formula>0.01</formula>
      <formula>3</formula>
    </cfRule>
  </conditionalFormatting>
  <conditionalFormatting sqref="Y89:AC94 AE89:AE94">
    <cfRule type="cellIs" dxfId="3375" priority="110" operator="greaterThan">
      <formula>0</formula>
    </cfRule>
  </conditionalFormatting>
  <conditionalFormatting sqref="AD3">
    <cfRule type="containsText" dxfId="3374" priority="105" operator="containsText" text="日">
      <formula>NOT(ISERROR(SEARCH("日",AD3)))</formula>
    </cfRule>
    <cfRule type="containsText" dxfId="3373" priority="106" operator="containsText" text="六">
      <formula>NOT(ISERROR(SEARCH("六",AD3)))</formula>
    </cfRule>
  </conditionalFormatting>
  <conditionalFormatting sqref="AD80">
    <cfRule type="containsText" dxfId="3372" priority="101" operator="containsText" text="日">
      <formula>NOT(ISERROR(SEARCH("日",AD80)))</formula>
    </cfRule>
    <cfRule type="containsText" dxfId="3371" priority="102" operator="containsText" text="六">
      <formula>NOT(ISERROR(SEARCH("六",AD80)))</formula>
    </cfRule>
  </conditionalFormatting>
  <conditionalFormatting sqref="AD88">
    <cfRule type="cellIs" dxfId="3370" priority="97" operator="greaterThan">
      <formula>0</formula>
    </cfRule>
  </conditionalFormatting>
  <conditionalFormatting sqref="AD81:AD85 AD87">
    <cfRule type="cellIs" dxfId="3369" priority="103" operator="greaterThanOrEqual">
      <formula>8</formula>
    </cfRule>
    <cfRule type="cellIs" dxfId="3368" priority="104" operator="between">
      <formula>0.01</formula>
      <formula>7.99</formula>
    </cfRule>
  </conditionalFormatting>
  <conditionalFormatting sqref="AD183:AD1048576">
    <cfRule type="cellIs" dxfId="3367" priority="107" operator="between">
      <formula>6</formula>
      <formula>24</formula>
    </cfRule>
    <cfRule type="cellIs" dxfId="3366" priority="108" operator="between">
      <formula>4</formula>
      <formula>6</formula>
    </cfRule>
    <cfRule type="cellIs" dxfId="3365" priority="109" operator="between">
      <formula>0.01</formula>
      <formula>3</formula>
    </cfRule>
  </conditionalFormatting>
  <conditionalFormatting sqref="AD89:AD94">
    <cfRule type="cellIs" dxfId="3364" priority="96" operator="greaterThan">
      <formula>0</formula>
    </cfRule>
  </conditionalFormatting>
  <conditionalFormatting sqref="F57:F66">
    <cfRule type="expression" dxfId="3363" priority="94">
      <formula>CELL("row")=ROW()</formula>
    </cfRule>
    <cfRule type="expression" dxfId="3362" priority="95">
      <formula>$A57&lt;&gt;""</formula>
    </cfRule>
  </conditionalFormatting>
  <conditionalFormatting sqref="A57:B66 D57:E66">
    <cfRule type="expression" dxfId="3361" priority="92">
      <formula>CELL("row")=ROW()</formula>
    </cfRule>
    <cfRule type="expression" dxfId="3360" priority="93">
      <formula>$A57&lt;&gt;""</formula>
    </cfRule>
  </conditionalFormatting>
  <conditionalFormatting sqref="C57:C66">
    <cfRule type="expression" dxfId="3359" priority="90">
      <formula>CELL("row")=ROW()</formula>
    </cfRule>
    <cfRule type="expression" dxfId="3358" priority="91">
      <formula>$A56&lt;&gt;""</formula>
    </cfRule>
  </conditionalFormatting>
  <conditionalFormatting sqref="AF3:AO3">
    <cfRule type="containsText" dxfId="3357" priority="85" operator="containsText" text="日">
      <formula>NOT(ISERROR(SEARCH("日",AF3)))</formula>
    </cfRule>
    <cfRule type="containsText" dxfId="3356" priority="86" operator="containsText" text="六">
      <formula>NOT(ISERROR(SEARCH("六",AF3)))</formula>
    </cfRule>
  </conditionalFormatting>
  <conditionalFormatting sqref="AF80:AO80">
    <cfRule type="containsText" dxfId="3355" priority="81" operator="containsText" text="日">
      <formula>NOT(ISERROR(SEARCH("日",AF80)))</formula>
    </cfRule>
    <cfRule type="containsText" dxfId="3354" priority="82" operator="containsText" text="六">
      <formula>NOT(ISERROR(SEARCH("六",AF80)))</formula>
    </cfRule>
  </conditionalFormatting>
  <conditionalFormatting sqref="AF88:AO88">
    <cfRule type="cellIs" dxfId="3353" priority="77" operator="greaterThan">
      <formula>0</formula>
    </cfRule>
  </conditionalFormatting>
  <conditionalFormatting sqref="AF81:AO85 AF87:AO87">
    <cfRule type="cellIs" dxfId="3352" priority="83" operator="greaterThanOrEqual">
      <formula>8</formula>
    </cfRule>
    <cfRule type="cellIs" dxfId="3351" priority="84" operator="between">
      <formula>0.01</formula>
      <formula>7.99</formula>
    </cfRule>
  </conditionalFormatting>
  <conditionalFormatting sqref="AF504:AO1048576 AG391:AO503 AH379:AO390 AI309:AO378 AJ205:AO308 AK183:AO204 AL136:AO182 AM124:AO135 AN112:AO123 AO100:AO111">
    <cfRule type="cellIs" dxfId="3350" priority="87" operator="between">
      <formula>6</formula>
      <formula>24</formula>
    </cfRule>
    <cfRule type="cellIs" dxfId="3349" priority="88" operator="between">
      <formula>4</formula>
      <formula>6</formula>
    </cfRule>
    <cfRule type="cellIs" dxfId="3348" priority="89" operator="between">
      <formula>0.01</formula>
      <formula>3</formula>
    </cfRule>
  </conditionalFormatting>
  <conditionalFormatting sqref="AF89:AO94">
    <cfRule type="cellIs" dxfId="3347" priority="76" operator="greaterThan">
      <formula>0</formula>
    </cfRule>
  </conditionalFormatting>
  <conditionalFormatting sqref="AP3:AT3">
    <cfRule type="containsText" dxfId="3346" priority="71" operator="containsText" text="日">
      <formula>NOT(ISERROR(SEARCH("日",AP3)))</formula>
    </cfRule>
    <cfRule type="containsText" dxfId="3345" priority="72" operator="containsText" text="六">
      <formula>NOT(ISERROR(SEARCH("六",AP3)))</formula>
    </cfRule>
  </conditionalFormatting>
  <conditionalFormatting sqref="AP80:AT80">
    <cfRule type="containsText" dxfId="3344" priority="67" operator="containsText" text="日">
      <formula>NOT(ISERROR(SEARCH("日",AP80)))</formula>
    </cfRule>
    <cfRule type="containsText" dxfId="3343" priority="68" operator="containsText" text="六">
      <formula>NOT(ISERROR(SEARCH("六",AP80)))</formula>
    </cfRule>
  </conditionalFormatting>
  <conditionalFormatting sqref="AP88:AT88">
    <cfRule type="cellIs" dxfId="3342" priority="63" operator="greaterThan">
      <formula>0</formula>
    </cfRule>
  </conditionalFormatting>
  <conditionalFormatting sqref="AP81:AT85 AP87:AT87">
    <cfRule type="cellIs" dxfId="3341" priority="69" operator="greaterThanOrEqual">
      <formula>8</formula>
    </cfRule>
    <cfRule type="cellIs" dxfId="3340" priority="70" operator="between">
      <formula>0.01</formula>
      <formula>7.99</formula>
    </cfRule>
  </conditionalFormatting>
  <conditionalFormatting sqref="AP391:AT1048576 AQ379:AT390 AR309:AT378 AS205:AT308 AT183:AT204">
    <cfRule type="cellIs" dxfId="3339" priority="73" operator="between">
      <formula>6</formula>
      <formula>24</formula>
    </cfRule>
    <cfRule type="cellIs" dxfId="3338" priority="74" operator="between">
      <formula>4</formula>
      <formula>6</formula>
    </cfRule>
    <cfRule type="cellIs" dxfId="3337" priority="75" operator="between">
      <formula>0.01</formula>
      <formula>3</formula>
    </cfRule>
  </conditionalFormatting>
  <conditionalFormatting sqref="AP89:AT94">
    <cfRule type="cellIs" dxfId="3336" priority="62" operator="greaterThan">
      <formula>0</formula>
    </cfRule>
  </conditionalFormatting>
  <conditionalFormatting sqref="AU3">
    <cfRule type="containsText" dxfId="3335" priority="57" operator="containsText" text="日">
      <formula>NOT(ISERROR(SEARCH("日",AU3)))</formula>
    </cfRule>
    <cfRule type="containsText" dxfId="3334" priority="58" operator="containsText" text="六">
      <formula>NOT(ISERROR(SEARCH("六",AU3)))</formula>
    </cfRule>
  </conditionalFormatting>
  <conditionalFormatting sqref="AU80">
    <cfRule type="containsText" dxfId="3333" priority="53" operator="containsText" text="日">
      <formula>NOT(ISERROR(SEARCH("日",AU80)))</formula>
    </cfRule>
    <cfRule type="containsText" dxfId="3332" priority="54" operator="containsText" text="六">
      <formula>NOT(ISERROR(SEARCH("六",AU80)))</formula>
    </cfRule>
  </conditionalFormatting>
  <conditionalFormatting sqref="AU88">
    <cfRule type="cellIs" dxfId="3331" priority="49" operator="greaterThan">
      <formula>0</formula>
    </cfRule>
  </conditionalFormatting>
  <conditionalFormatting sqref="AU81:AU85 AU87">
    <cfRule type="cellIs" dxfId="3330" priority="55" operator="greaterThanOrEqual">
      <formula>8</formula>
    </cfRule>
    <cfRule type="cellIs" dxfId="3329" priority="56" operator="between">
      <formula>0.01</formula>
      <formula>7.99</formula>
    </cfRule>
  </conditionalFormatting>
  <conditionalFormatting sqref="AU183:AU1048576">
    <cfRule type="cellIs" dxfId="3328" priority="59" operator="between">
      <formula>6</formula>
      <formula>24</formula>
    </cfRule>
    <cfRule type="cellIs" dxfId="3327" priority="60" operator="between">
      <formula>4</formula>
      <formula>6</formula>
    </cfRule>
    <cfRule type="cellIs" dxfId="3326" priority="61" operator="between">
      <formula>0.01</formula>
      <formula>3</formula>
    </cfRule>
  </conditionalFormatting>
  <conditionalFormatting sqref="AU89:AU94">
    <cfRule type="cellIs" dxfId="3325" priority="48" operator="greaterThan">
      <formula>0</formula>
    </cfRule>
  </conditionalFormatting>
  <conditionalFormatting sqref="A4">
    <cfRule type="expression" dxfId="3324" priority="47">
      <formula>MOD(ROW(),2)=1</formula>
    </cfRule>
  </conditionalFormatting>
  <conditionalFormatting sqref="A15">
    <cfRule type="expression" dxfId="3323" priority="45">
      <formula>CELL("row")=ROW()</formula>
    </cfRule>
    <cfRule type="expression" dxfId="3322" priority="46">
      <formula>$A15&lt;&gt;""</formula>
    </cfRule>
  </conditionalFormatting>
  <conditionalFormatting sqref="A17">
    <cfRule type="expression" dxfId="3321" priority="40">
      <formula>MOD(ROW(),2)=1</formula>
    </cfRule>
  </conditionalFormatting>
  <conditionalFormatting sqref="D41:E41">
    <cfRule type="expression" dxfId="3320" priority="43">
      <formula>CELL("row")=ROW()</formula>
    </cfRule>
    <cfRule type="expression" dxfId="3319" priority="44">
      <formula>$A41&lt;&gt;""</formula>
    </cfRule>
  </conditionalFormatting>
  <conditionalFormatting sqref="D42:E42">
    <cfRule type="expression" dxfId="3318" priority="41">
      <formula>CELL("row")=ROW()</formula>
    </cfRule>
    <cfRule type="expression" dxfId="3317" priority="42">
      <formula>$A42&lt;&gt;""</formula>
    </cfRule>
  </conditionalFormatting>
  <conditionalFormatting sqref="A13">
    <cfRule type="expression" dxfId="3316" priority="39">
      <formula>MOD(ROW(),2)=1</formula>
    </cfRule>
  </conditionalFormatting>
  <conditionalFormatting sqref="G9">
    <cfRule type="cellIs" dxfId="3315" priority="30" operator="equal">
      <formula>"重要不紧急"</formula>
    </cfRule>
    <cfRule type="cellIs" dxfId="3314" priority="31" operator="equal">
      <formula>"重要且紧急"</formula>
    </cfRule>
    <cfRule type="cellIs" dxfId="3313" priority="32" operator="equal">
      <formula>"紧急不重要"</formula>
    </cfRule>
  </conditionalFormatting>
  <conditionalFormatting sqref="L9">
    <cfRule type="containsText" dxfId="3312" priority="33" operator="containsText" text="进行中">
      <formula>NOT(ISERROR(SEARCH("进行中",L9)))</formula>
    </cfRule>
    <cfRule type="containsText" dxfId="3311" priority="34" operator="containsText" text="延迟">
      <formula>NOT(ISERROR(SEARCH("延迟",L9)))</formula>
    </cfRule>
    <cfRule type="containsText" dxfId="3310" priority="35" operator="containsText" text="已完成">
      <formula>NOT(ISERROR(SEARCH("已完成",L9)))</formula>
    </cfRule>
    <cfRule type="containsText" dxfId="3309" priority="36" operator="containsText" text="已中止">
      <formula>NOT(ISERROR(SEARCH("已中止",L9)))</formula>
    </cfRule>
  </conditionalFormatting>
  <conditionalFormatting sqref="A9:G9 J9 L9:AW9">
    <cfRule type="expression" dxfId="3308" priority="27">
      <formula>CELL("row")=ROW()</formula>
    </cfRule>
    <cfRule type="expression" dxfId="3307" priority="28">
      <formula>$A9&lt;&gt;""</formula>
    </cfRule>
  </conditionalFormatting>
  <conditionalFormatting sqref="N9:AV9">
    <cfRule type="cellIs" dxfId="3306" priority="29" operator="greaterThan">
      <formula>0</formula>
    </cfRule>
  </conditionalFormatting>
  <conditionalFormatting sqref="M9">
    <cfRule type="dataBar" priority="3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{B0B953DA-3135-4C97-9CCC-457F695763E3}</x14:id>
        </ext>
      </extLst>
    </cfRule>
    <cfRule type="dataBar" priority="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{28BF4409-4353-44A3-BDD4-C99FEC905E3E}</x14:id>
        </ext>
      </extLst>
    </cfRule>
  </conditionalFormatting>
  <conditionalFormatting sqref="G25">
    <cfRule type="cellIs" dxfId="3305" priority="18" operator="equal">
      <formula>"重要不紧急"</formula>
    </cfRule>
    <cfRule type="cellIs" dxfId="3304" priority="19" operator="equal">
      <formula>"重要且紧急"</formula>
    </cfRule>
    <cfRule type="cellIs" dxfId="3303" priority="20" operator="equal">
      <formula>"紧急不重要"</formula>
    </cfRule>
  </conditionalFormatting>
  <conditionalFormatting sqref="L25">
    <cfRule type="containsText" dxfId="3302" priority="21" operator="containsText" text="进行中">
      <formula>NOT(ISERROR(SEARCH("进行中",L25)))</formula>
    </cfRule>
    <cfRule type="containsText" dxfId="3301" priority="22" operator="containsText" text="延迟">
      <formula>NOT(ISERROR(SEARCH("延迟",L25)))</formula>
    </cfRule>
    <cfRule type="containsText" dxfId="3300" priority="23" operator="containsText" text="已完成">
      <formula>NOT(ISERROR(SEARCH("已完成",L25)))</formula>
    </cfRule>
    <cfRule type="containsText" dxfId="3299" priority="24" operator="containsText" text="已中止">
      <formula>NOT(ISERROR(SEARCH("已中止",L25)))</formula>
    </cfRule>
  </conditionalFormatting>
  <conditionalFormatting sqref="A25:J25 L25:AW25">
    <cfRule type="expression" dxfId="3298" priority="15">
      <formula>CELL("row")=ROW()</formula>
    </cfRule>
    <cfRule type="expression" dxfId="3297" priority="16">
      <formula>$A25&lt;&gt;""</formula>
    </cfRule>
  </conditionalFormatting>
  <conditionalFormatting sqref="N25:AV25">
    <cfRule type="cellIs" dxfId="3296" priority="17" operator="greaterThan">
      <formula>0</formula>
    </cfRule>
  </conditionalFormatting>
  <conditionalFormatting sqref="M25">
    <cfRule type="dataBar" priority="2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{3447737A-7E06-4EF3-9B56-DB766B809A66}</x14:id>
        </ext>
      </extLst>
    </cfRule>
    <cfRule type="dataBar" priority="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{F039B3B8-FE12-41D9-89AB-D7823126E34F}</x14:id>
        </ext>
      </extLst>
    </cfRule>
  </conditionalFormatting>
  <conditionalFormatting sqref="J86">
    <cfRule type="expression" dxfId="3295" priority="11">
      <formula>CELL("row")=ROW()</formula>
    </cfRule>
    <cfRule type="expression" dxfId="3294" priority="12">
      <formula>$A86&lt;&gt;""</formula>
    </cfRule>
  </conditionalFormatting>
  <conditionalFormatting sqref="AV86 N86:X86">
    <cfRule type="cellIs" dxfId="3293" priority="13" operator="greaterThanOrEqual">
      <formula>8</formula>
    </cfRule>
    <cfRule type="cellIs" dxfId="3292" priority="14" operator="between">
      <formula>0.01</formula>
      <formula>7.99</formula>
    </cfRule>
  </conditionalFormatting>
  <conditionalFormatting sqref="AE86 Y86:AC86">
    <cfRule type="cellIs" dxfId="3291" priority="9" operator="greaterThanOrEqual">
      <formula>8</formula>
    </cfRule>
    <cfRule type="cellIs" dxfId="3290" priority="10" operator="between">
      <formula>0.01</formula>
      <formula>7.99</formula>
    </cfRule>
  </conditionalFormatting>
  <conditionalFormatting sqref="AD86">
    <cfRule type="cellIs" dxfId="3289" priority="7" operator="greaterThanOrEqual">
      <formula>8</formula>
    </cfRule>
    <cfRule type="cellIs" dxfId="3288" priority="8" operator="between">
      <formula>0.01</formula>
      <formula>7.99</formula>
    </cfRule>
  </conditionalFormatting>
  <conditionalFormatting sqref="AF86:AO86">
    <cfRule type="cellIs" dxfId="3287" priority="5" operator="greaterThanOrEqual">
      <formula>8</formula>
    </cfRule>
    <cfRule type="cellIs" dxfId="3286" priority="6" operator="between">
      <formula>0.01</formula>
      <formula>7.99</formula>
    </cfRule>
  </conditionalFormatting>
  <conditionalFormatting sqref="AP86:AT86">
    <cfRule type="cellIs" dxfId="3285" priority="3" operator="greaterThanOrEqual">
      <formula>8</formula>
    </cfRule>
    <cfRule type="cellIs" dxfId="3284" priority="4" operator="between">
      <formula>0.01</formula>
      <formula>7.99</formula>
    </cfRule>
  </conditionalFormatting>
  <conditionalFormatting sqref="AU86">
    <cfRule type="cellIs" dxfId="3283" priority="1" operator="greaterThanOrEqual">
      <formula>8</formula>
    </cfRule>
    <cfRule type="cellIs" dxfId="3282" priority="2" operator="between">
      <formula>0.01</formula>
      <formula>7.99</formula>
    </cfRule>
  </conditionalFormatting>
  <conditionalFormatting sqref="M4:M8 M10:M24 M26:M79">
    <cfRule type="dataBar" priority="287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{52962D4E-AB00-4A7E-95A3-8CADDD0E58CF}</x14:id>
        </ext>
      </extLst>
    </cfRule>
    <cfRule type="dataBar" priority="287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{77C9B88F-8174-4C2F-A852-D71D6CB7697E}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B953DA-3135-4C97-9CCC-457F695763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BF4409-4353-44A3-BDD4-C99FEC905E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3447737A-7E06-4EF3-9B56-DB766B809A6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39B3B8-FE12-41D9-89AB-D7823126E3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52962D4E-AB00-4A7E-95A3-8CADDD0E58C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7C9B88F-8174-4C2F-A852-D71D6CB769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 M10:M24 M26:M79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800-000000000000}">
          <x14:formula1>
            <xm:f>Data!$H$2:$H$6</xm:f>
          </x14:formula1>
          <xm:sqref>G4:G79</xm:sqref>
        </x14:dataValidation>
        <x14:dataValidation type="list" allowBlank="1" showInputMessage="1" showErrorMessage="1" xr:uid="{00000000-0002-0000-1800-000001000000}">
          <x14:formula1>
            <xm:f>Data!$I$2:$I$7</xm:f>
          </x14:formula1>
          <xm:sqref>L4:L79</xm:sqref>
        </x14:dataValidation>
        <x14:dataValidation type="list" allowBlank="1" showInputMessage="1" showErrorMessage="1" xr:uid="{00000000-0002-0000-1800-000002000000}">
          <x14:formula1>
            <xm:f>Data!$J$2:$J$11</xm:f>
          </x14:formula1>
          <xm:sqref>F4:F79</xm:sqref>
        </x14:dataValidation>
        <x14:dataValidation type="list" allowBlank="1" showInputMessage="1" showErrorMessage="1" xr:uid="{00000000-0002-0000-1800-000003000000}">
          <x14:formula1>
            <xm:f>Data!$A$2:$A$25</xm:f>
          </x14:formula1>
          <xm:sqref>D4:D79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Z682"/>
  <sheetViews>
    <sheetView view="pageBreakPreview" zoomScale="80" zoomScaleNormal="100" zoomScaleSheetLayoutView="80" workbookViewId="0">
      <pane xSplit="6" ySplit="3" topLeftCell="J85" activePane="bottomRight" state="frozen"/>
      <selection pane="topRight" activeCell="G1" sqref="G1"/>
      <selection pane="bottomLeft" activeCell="A4" sqref="A4"/>
      <selection pane="bottomRight" activeCell="L105" sqref="L105:M105"/>
    </sheetView>
  </sheetViews>
  <sheetFormatPr defaultColWidth="9" defaultRowHeight="14.25"/>
  <cols>
    <col min="1" max="1" width="5.375" customWidth="1"/>
    <col min="2" max="2" width="4.625" customWidth="1"/>
    <col min="3" max="3" width="8" style="5" customWidth="1"/>
    <col min="4" max="4" width="9.25" customWidth="1"/>
    <col min="5" max="5" width="34.75" customWidth="1"/>
    <col min="6" max="6" width="8.25" style="5" customWidth="1"/>
    <col min="7" max="7" width="5.25" customWidth="1"/>
    <col min="8" max="8" width="10.125" style="107" customWidth="1"/>
    <col min="9" max="9" width="13.75" style="107" bestFit="1" customWidth="1"/>
    <col min="10" max="10" width="5.25" style="432" customWidth="1"/>
    <col min="11" max="11" width="6.875" style="432" customWidth="1"/>
    <col min="12" max="12" width="6.875" style="397" customWidth="1"/>
    <col min="13" max="13" width="9.125" style="413" customWidth="1"/>
    <col min="14" max="16" width="3.375" style="437" bestFit="1" customWidth="1"/>
    <col min="17" max="18" width="3.125" style="437" customWidth="1"/>
    <col min="19" max="20" width="3.125" style="437" hidden="1" customWidth="1"/>
    <col min="21" max="27" width="3.125" style="437" customWidth="1"/>
    <col min="28" max="29" width="4.625" style="437" customWidth="1"/>
    <col min="30" max="30" width="4.375" style="437" customWidth="1"/>
    <col min="31" max="39" width="3.125" style="437" customWidth="1"/>
    <col min="40" max="40" width="3.5" style="437" bestFit="1" customWidth="1"/>
    <col min="41" max="41" width="37.75" customWidth="1"/>
    <col min="42" max="48" width="15.625" customWidth="1"/>
    <col min="49" max="50" width="19.875" customWidth="1"/>
    <col min="51" max="51" width="6.75" customWidth="1"/>
    <col min="52" max="52" width="8.25" customWidth="1"/>
    <col min="53" max="54" width="10.875" customWidth="1"/>
    <col min="55" max="55" width="5.25" customWidth="1"/>
  </cols>
  <sheetData>
    <row r="1" spans="1:51" s="1" customFormat="1">
      <c r="A1" s="387" t="s">
        <v>186</v>
      </c>
      <c r="B1" s="388" t="s">
        <v>1610</v>
      </c>
      <c r="C1" s="389"/>
      <c r="D1" s="388"/>
      <c r="E1" s="380"/>
      <c r="F1" s="390"/>
      <c r="G1" s="387" t="s">
        <v>69</v>
      </c>
      <c r="H1" s="10">
        <v>43192</v>
      </c>
      <c r="I1" s="10">
        <v>43218</v>
      </c>
      <c r="J1" s="428"/>
      <c r="K1" s="428"/>
      <c r="L1" s="399"/>
      <c r="M1" s="411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391"/>
    </row>
    <row r="2" spans="1:51" s="2" customFormat="1" ht="14.25" customHeight="1">
      <c r="A2" s="584" t="s">
        <v>92</v>
      </c>
      <c r="B2" s="554" t="s">
        <v>93</v>
      </c>
      <c r="C2" s="554" t="s">
        <v>51</v>
      </c>
      <c r="D2" s="584" t="s">
        <v>187</v>
      </c>
      <c r="E2" s="554" t="s">
        <v>37</v>
      </c>
      <c r="F2" s="554" t="s">
        <v>188</v>
      </c>
      <c r="G2" s="554" t="s">
        <v>70</v>
      </c>
      <c r="H2" s="646" t="s">
        <v>2</v>
      </c>
      <c r="I2" s="646" t="s">
        <v>3</v>
      </c>
      <c r="J2" s="535" t="s">
        <v>189</v>
      </c>
      <c r="K2" s="535" t="s">
        <v>190</v>
      </c>
      <c r="L2" s="536" t="s">
        <v>4</v>
      </c>
      <c r="M2" s="637" t="s">
        <v>191</v>
      </c>
      <c r="N2" s="434">
        <v>2</v>
      </c>
      <c r="O2" s="434">
        <v>3</v>
      </c>
      <c r="P2" s="434">
        <v>4</v>
      </c>
      <c r="Q2" s="434">
        <v>5</v>
      </c>
      <c r="R2" s="434">
        <v>6</v>
      </c>
      <c r="S2" s="434">
        <f t="shared" ref="S2:AE2" si="0">DAY($H$1+(COLUMN(S2)-COLUMN($N$2)))</f>
        <v>7</v>
      </c>
      <c r="T2" s="434">
        <f t="shared" si="0"/>
        <v>8</v>
      </c>
      <c r="U2" s="434">
        <v>9</v>
      </c>
      <c r="V2" s="434">
        <v>10</v>
      </c>
      <c r="W2" s="434">
        <v>11</v>
      </c>
      <c r="X2" s="434">
        <f t="shared" si="0"/>
        <v>12</v>
      </c>
      <c r="Y2" s="434">
        <f t="shared" si="0"/>
        <v>13</v>
      </c>
      <c r="Z2" s="434">
        <f t="shared" si="0"/>
        <v>14</v>
      </c>
      <c r="AA2" s="434">
        <f t="shared" si="0"/>
        <v>15</v>
      </c>
      <c r="AB2" s="434">
        <f t="shared" si="0"/>
        <v>16</v>
      </c>
      <c r="AC2" s="434">
        <f t="shared" si="0"/>
        <v>17</v>
      </c>
      <c r="AD2" s="434">
        <f t="shared" si="0"/>
        <v>18</v>
      </c>
      <c r="AE2" s="434">
        <f t="shared" si="0"/>
        <v>19</v>
      </c>
      <c r="AF2" s="434">
        <v>20</v>
      </c>
      <c r="AG2" s="434">
        <v>23</v>
      </c>
      <c r="AH2" s="434">
        <v>24</v>
      </c>
      <c r="AI2" s="434">
        <v>25</v>
      </c>
      <c r="AJ2" s="434">
        <v>26</v>
      </c>
      <c r="AK2" s="434">
        <v>27</v>
      </c>
      <c r="AL2" s="434">
        <v>28</v>
      </c>
      <c r="AM2" s="434">
        <v>29</v>
      </c>
      <c r="AN2" s="434">
        <v>30</v>
      </c>
      <c r="AO2" s="536" t="s">
        <v>6</v>
      </c>
      <c r="AP2"/>
      <c r="AQ2"/>
      <c r="AR2"/>
      <c r="AS2"/>
      <c r="AT2"/>
      <c r="AU2"/>
      <c r="AV2"/>
      <c r="AW2"/>
      <c r="AX2"/>
      <c r="AY2"/>
    </row>
    <row r="3" spans="1:51" s="2" customFormat="1">
      <c r="A3" s="585"/>
      <c r="B3" s="555"/>
      <c r="C3" s="555"/>
      <c r="D3" s="585"/>
      <c r="E3" s="555"/>
      <c r="F3" s="555"/>
      <c r="G3" s="555"/>
      <c r="H3" s="647"/>
      <c r="I3" s="647"/>
      <c r="J3" s="536"/>
      <c r="K3" s="536"/>
      <c r="L3" s="536"/>
      <c r="M3" s="637"/>
      <c r="N3" s="435" t="str">
        <f>MID("一二三四五六日",WEEKDAY($H$1,2),1)</f>
        <v>一</v>
      </c>
      <c r="O3" s="435" t="str">
        <f>MID("一二三四五六日",WEEKDAY($H$1+(COLUMN(O2)-COLUMN($N$2)),2),1)</f>
        <v>二</v>
      </c>
      <c r="P3" s="435" t="str">
        <f t="shared" ref="P3:X3" si="1">MID("一二三四五六日",WEEKDAY($H$1+(COLUMN(P2)-COLUMN($N$2)),2),1)</f>
        <v>三</v>
      </c>
      <c r="Q3" s="435" t="str">
        <f t="shared" si="1"/>
        <v>四</v>
      </c>
      <c r="R3" s="435" t="str">
        <f t="shared" si="1"/>
        <v>五</v>
      </c>
      <c r="S3" s="435" t="str">
        <f t="shared" si="1"/>
        <v>六</v>
      </c>
      <c r="T3" s="435" t="str">
        <f t="shared" si="1"/>
        <v>日</v>
      </c>
      <c r="U3" s="435" t="str">
        <f t="shared" si="1"/>
        <v>一</v>
      </c>
      <c r="V3" s="435" t="str">
        <f t="shared" si="1"/>
        <v>二</v>
      </c>
      <c r="W3" s="435" t="str">
        <f t="shared" si="1"/>
        <v>三</v>
      </c>
      <c r="X3" s="435" t="str">
        <f t="shared" si="1"/>
        <v>四</v>
      </c>
      <c r="Y3" s="435" t="str">
        <f t="shared" ref="Y3:AE3" si="2">MID("一二三四五六日",WEEKDAY($H$1+(COLUMN(Y2)-COLUMN($N$2)),2),1)</f>
        <v>五</v>
      </c>
      <c r="Z3" s="435" t="str">
        <f t="shared" si="2"/>
        <v>六</v>
      </c>
      <c r="AA3" s="435" t="str">
        <f t="shared" si="2"/>
        <v>日</v>
      </c>
      <c r="AB3" s="435" t="str">
        <f t="shared" si="2"/>
        <v>一</v>
      </c>
      <c r="AC3" s="435" t="str">
        <f t="shared" si="2"/>
        <v>二</v>
      </c>
      <c r="AD3" s="435" t="str">
        <f t="shared" ref="AD3" si="3">MID("一二三四五六日",WEEKDAY($H$1+(COLUMN(AD2)-COLUMN($N$2)),2),1)</f>
        <v>三</v>
      </c>
      <c r="AE3" s="435" t="str">
        <f t="shared" si="2"/>
        <v>四</v>
      </c>
      <c r="AF3" s="435" t="s">
        <v>1552</v>
      </c>
      <c r="AG3" s="435" t="s">
        <v>1553</v>
      </c>
      <c r="AH3" s="435" t="s">
        <v>1554</v>
      </c>
      <c r="AI3" s="435" t="s">
        <v>1555</v>
      </c>
      <c r="AJ3" s="435" t="s">
        <v>1556</v>
      </c>
      <c r="AK3" s="435" t="s">
        <v>1661</v>
      </c>
      <c r="AL3" s="435" t="s">
        <v>1662</v>
      </c>
      <c r="AM3" s="435" t="s">
        <v>1663</v>
      </c>
      <c r="AN3" s="435" t="s">
        <v>1664</v>
      </c>
      <c r="AO3" s="536"/>
      <c r="AP3"/>
      <c r="AQ3"/>
      <c r="AR3"/>
      <c r="AS3"/>
      <c r="AT3"/>
      <c r="AU3"/>
      <c r="AV3"/>
      <c r="AW3"/>
      <c r="AX3"/>
      <c r="AY3"/>
    </row>
    <row r="4" spans="1:51">
      <c r="A4" s="386"/>
      <c r="B4" s="392" t="str">
        <f>IF(A4="","",IFERROR(VLOOKUP(A4,Story!C:D,2,FALSE),""))</f>
        <v/>
      </c>
      <c r="C4" s="393"/>
      <c r="D4" s="386"/>
      <c r="E4" s="392" t="s">
        <v>1621</v>
      </c>
      <c r="F4" s="286" t="s">
        <v>1622</v>
      </c>
      <c r="G4" s="386"/>
      <c r="H4" s="14">
        <f>IF(E4="","",$H$1)</f>
        <v>43192</v>
      </c>
      <c r="I4" s="14">
        <f>IF(E4="","",IF(H4+J4/8&gt;$I$1,$I$1,H4+J4/8))</f>
        <v>43192</v>
      </c>
      <c r="J4" s="429"/>
      <c r="K4" s="429">
        <f t="shared" ref="K4:K14" si="4">SUM(N4:AN4)</f>
        <v>2.5</v>
      </c>
      <c r="L4" s="400" t="s">
        <v>9</v>
      </c>
      <c r="M4" s="16">
        <f t="shared" ref="M4:M94" si="5">IF(L4="未开始",0,IF(L4="已完成",1, 0.1))</f>
        <v>1</v>
      </c>
      <c r="N4" s="436"/>
      <c r="O4" s="436"/>
      <c r="P4" s="436"/>
      <c r="Q4" s="436"/>
      <c r="R4" s="436"/>
      <c r="S4" s="436"/>
      <c r="T4" s="436"/>
      <c r="U4" s="436"/>
      <c r="V4" s="436"/>
      <c r="W4" s="436"/>
      <c r="X4" s="436"/>
      <c r="Y4" s="436"/>
      <c r="Z4" s="436"/>
      <c r="AA4" s="436"/>
      <c r="AB4" s="436">
        <v>2.5</v>
      </c>
      <c r="AC4" s="436"/>
      <c r="AD4" s="436"/>
      <c r="AE4" s="436"/>
      <c r="AF4" s="436"/>
      <c r="AG4" s="436"/>
      <c r="AH4" s="436"/>
      <c r="AI4" s="436"/>
      <c r="AJ4" s="436"/>
      <c r="AK4" s="436"/>
      <c r="AL4" s="436"/>
      <c r="AM4" s="436"/>
      <c r="AN4" s="436"/>
      <c r="AO4" s="392"/>
    </row>
    <row r="5" spans="1:51" s="3" customFormat="1">
      <c r="A5" s="386"/>
      <c r="B5" s="392" t="str">
        <f>IF(A5="","",IFERROR(VLOOKUP(A5,Story!C:D,2,FALSE),""))</f>
        <v/>
      </c>
      <c r="C5" s="393"/>
      <c r="D5" s="386"/>
      <c r="E5" s="398" t="s">
        <v>1623</v>
      </c>
      <c r="F5" s="286" t="s">
        <v>1622</v>
      </c>
      <c r="G5" s="386"/>
      <c r="H5" s="14">
        <f t="shared" ref="H5:H103" si="6">IF(E5="","",$H$1)</f>
        <v>43192</v>
      </c>
      <c r="I5" s="14">
        <f t="shared" ref="I5:I103" si="7">IF(E5="","",IF(H5+J5/8&gt;$I$1,$I$1,H5+J5/8))</f>
        <v>43192</v>
      </c>
      <c r="J5" s="429"/>
      <c r="K5" s="429">
        <f t="shared" si="4"/>
        <v>3.5</v>
      </c>
      <c r="L5" s="400" t="s">
        <v>9</v>
      </c>
      <c r="M5" s="16">
        <f t="shared" si="5"/>
        <v>1</v>
      </c>
      <c r="N5" s="436"/>
      <c r="O5" s="436"/>
      <c r="P5" s="436"/>
      <c r="Q5" s="436"/>
      <c r="R5" s="436"/>
      <c r="S5" s="436"/>
      <c r="T5" s="436"/>
      <c r="U5" s="436"/>
      <c r="V5" s="436"/>
      <c r="W5" s="436"/>
      <c r="X5" s="436"/>
      <c r="Y5" s="436"/>
      <c r="Z5" s="436"/>
      <c r="AA5" s="436"/>
      <c r="AB5" s="436">
        <v>3.5</v>
      </c>
      <c r="AC5" s="436"/>
      <c r="AD5" s="436"/>
      <c r="AE5" s="436"/>
      <c r="AF5" s="436"/>
      <c r="AG5" s="436"/>
      <c r="AH5" s="436"/>
      <c r="AI5" s="436"/>
      <c r="AJ5" s="436"/>
      <c r="AK5" s="436"/>
      <c r="AL5" s="436"/>
      <c r="AM5" s="436"/>
      <c r="AN5" s="436"/>
      <c r="AO5" s="392"/>
    </row>
    <row r="6" spans="1:51" s="3" customFormat="1">
      <c r="A6" s="386"/>
      <c r="B6" s="392" t="str">
        <f>IF(A6="","",IFERROR(VLOOKUP(A6,Story!C:D,2,FALSE),""))</f>
        <v/>
      </c>
      <c r="C6" s="393"/>
      <c r="D6" s="386"/>
      <c r="E6" s="398" t="s">
        <v>1624</v>
      </c>
      <c r="F6" s="286" t="s">
        <v>1622</v>
      </c>
      <c r="G6" s="386"/>
      <c r="H6" s="14">
        <f t="shared" si="6"/>
        <v>43192</v>
      </c>
      <c r="I6" s="14">
        <f t="shared" si="7"/>
        <v>43192</v>
      </c>
      <c r="J6" s="429"/>
      <c r="K6" s="429">
        <f t="shared" si="4"/>
        <v>2</v>
      </c>
      <c r="L6" s="400" t="s">
        <v>9</v>
      </c>
      <c r="M6" s="16">
        <f t="shared" si="5"/>
        <v>1</v>
      </c>
      <c r="N6" s="436"/>
      <c r="O6" s="436"/>
      <c r="P6" s="436"/>
      <c r="Q6" s="436"/>
      <c r="R6" s="436"/>
      <c r="S6" s="436"/>
      <c r="T6" s="436"/>
      <c r="U6" s="436"/>
      <c r="V6" s="436"/>
      <c r="W6" s="436"/>
      <c r="X6" s="436"/>
      <c r="Y6" s="436"/>
      <c r="Z6" s="436"/>
      <c r="AA6" s="436"/>
      <c r="AB6" s="436">
        <v>2</v>
      </c>
      <c r="AC6" s="436"/>
      <c r="AD6" s="436"/>
      <c r="AE6" s="436"/>
      <c r="AF6" s="436"/>
      <c r="AG6" s="436"/>
      <c r="AH6" s="436"/>
      <c r="AI6" s="436"/>
      <c r="AJ6" s="436"/>
      <c r="AK6" s="436"/>
      <c r="AL6" s="436"/>
      <c r="AM6" s="436"/>
      <c r="AN6" s="436"/>
      <c r="AO6" s="392"/>
    </row>
    <row r="7" spans="1:51" s="3" customFormat="1">
      <c r="A7" s="386"/>
      <c r="B7" s="392" t="str">
        <f>IF(A7="","",IFERROR(VLOOKUP(A7,Story!C:D,2,FALSE),""))</f>
        <v/>
      </c>
      <c r="C7" s="393"/>
      <c r="D7" s="386"/>
      <c r="E7" s="394"/>
      <c r="F7" s="393"/>
      <c r="G7" s="386"/>
      <c r="H7" s="14" t="str">
        <f t="shared" si="6"/>
        <v/>
      </c>
      <c r="I7" s="14" t="str">
        <f t="shared" si="7"/>
        <v/>
      </c>
      <c r="J7" s="429"/>
      <c r="K7" s="429"/>
      <c r="L7" s="400"/>
      <c r="M7" s="1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436"/>
      <c r="AL7" s="436"/>
      <c r="AM7" s="436"/>
      <c r="AN7" s="436"/>
      <c r="AO7" s="392"/>
    </row>
    <row r="8" spans="1:51" s="3" customFormat="1">
      <c r="A8" s="386"/>
      <c r="B8" s="392" t="str">
        <f>IF(A8="","",IFERROR(VLOOKUP(A8,Story!C:D,2,FALSE),""))</f>
        <v/>
      </c>
      <c r="C8" s="393"/>
      <c r="D8" s="386"/>
      <c r="E8" s="392"/>
      <c r="F8" s="393"/>
      <c r="G8" s="386"/>
      <c r="H8" s="14" t="str">
        <f t="shared" si="6"/>
        <v/>
      </c>
      <c r="I8" s="14" t="str">
        <f t="shared" si="7"/>
        <v/>
      </c>
      <c r="J8" s="429"/>
      <c r="K8" s="429"/>
      <c r="L8" s="400"/>
      <c r="M8" s="16"/>
      <c r="N8" s="436"/>
      <c r="O8" s="436"/>
      <c r="P8" s="436"/>
      <c r="Q8" s="436"/>
      <c r="R8" s="436"/>
      <c r="S8" s="436"/>
      <c r="T8" s="436"/>
      <c r="U8" s="436"/>
      <c r="V8" s="436"/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436"/>
      <c r="AL8" s="436"/>
      <c r="AM8" s="436"/>
      <c r="AN8" s="436"/>
      <c r="AO8" s="392"/>
    </row>
    <row r="9" spans="1:51" s="3" customFormat="1">
      <c r="A9" s="386"/>
      <c r="B9" s="392" t="str">
        <f>IF(A9="","",IFERROR(VLOOKUP(A9,Story!C:D,2,FALSE),""))</f>
        <v/>
      </c>
      <c r="C9" s="393"/>
      <c r="D9" s="386"/>
      <c r="E9" s="392"/>
      <c r="F9" s="393"/>
      <c r="G9" s="386"/>
      <c r="H9" s="14" t="str">
        <f t="shared" si="6"/>
        <v/>
      </c>
      <c r="I9" s="14" t="str">
        <f t="shared" si="7"/>
        <v/>
      </c>
      <c r="J9" s="429"/>
      <c r="K9" s="429"/>
      <c r="L9" s="400"/>
      <c r="M9" s="16"/>
      <c r="N9" s="436"/>
      <c r="O9" s="436"/>
      <c r="P9" s="436"/>
      <c r="Q9" s="436"/>
      <c r="R9" s="436"/>
      <c r="S9" s="436"/>
      <c r="T9" s="436"/>
      <c r="U9" s="436"/>
      <c r="V9" s="436"/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436"/>
      <c r="AL9" s="436"/>
      <c r="AM9" s="436"/>
      <c r="AN9" s="436"/>
      <c r="AO9" s="392"/>
    </row>
    <row r="10" spans="1:51" s="3" customFormat="1">
      <c r="A10" s="386"/>
      <c r="B10" s="392" t="str">
        <f>IF(A10="","",IFERROR(VLOOKUP(A10,Story!C:D,2,FALSE),""))</f>
        <v/>
      </c>
      <c r="C10" s="393"/>
      <c r="D10" s="386"/>
      <c r="E10" s="392"/>
      <c r="F10" s="393"/>
      <c r="G10" s="386"/>
      <c r="H10" s="14" t="str">
        <f t="shared" si="6"/>
        <v/>
      </c>
      <c r="I10" s="14" t="str">
        <f t="shared" si="7"/>
        <v/>
      </c>
      <c r="J10" s="429"/>
      <c r="K10" s="429"/>
      <c r="L10" s="400"/>
      <c r="M10" s="16"/>
      <c r="N10" s="436"/>
      <c r="O10" s="436"/>
      <c r="P10" s="436"/>
      <c r="Q10" s="436"/>
      <c r="R10" s="436"/>
      <c r="S10" s="436"/>
      <c r="T10" s="436"/>
      <c r="U10" s="436"/>
      <c r="V10" s="436"/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436"/>
      <c r="AL10" s="436"/>
      <c r="AM10" s="436"/>
      <c r="AN10" s="436"/>
      <c r="AO10" s="392"/>
    </row>
    <row r="11" spans="1:51" s="3" customFormat="1">
      <c r="A11" s="386"/>
      <c r="B11" s="392" t="str">
        <f>IF(A11="","",IFERROR(VLOOKUP(A11,Story!C:D,2,FALSE),""))</f>
        <v/>
      </c>
      <c r="C11" s="393"/>
      <c r="D11" s="386"/>
      <c r="E11" s="392"/>
      <c r="F11" s="393"/>
      <c r="G11" s="386"/>
      <c r="H11" s="14" t="str">
        <f t="shared" si="6"/>
        <v/>
      </c>
      <c r="I11" s="14" t="str">
        <f t="shared" si="7"/>
        <v/>
      </c>
      <c r="J11" s="429"/>
      <c r="K11" s="429"/>
      <c r="L11" s="400"/>
      <c r="M11" s="1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436"/>
      <c r="AL11" s="436"/>
      <c r="AM11" s="436"/>
      <c r="AN11" s="436"/>
      <c r="AO11" s="392"/>
    </row>
    <row r="12" spans="1:51" s="3" customFormat="1">
      <c r="A12" s="386"/>
      <c r="B12" s="392" t="str">
        <f>IF(A12="","",IFERROR(VLOOKUP(A12,Story!C:D,2,FALSE),""))</f>
        <v/>
      </c>
      <c r="C12" s="393"/>
      <c r="D12" s="386"/>
      <c r="E12" s="392"/>
      <c r="F12" s="393"/>
      <c r="G12" s="386"/>
      <c r="H12" s="14" t="str">
        <f t="shared" si="6"/>
        <v/>
      </c>
      <c r="I12" s="14" t="str">
        <f t="shared" si="7"/>
        <v/>
      </c>
      <c r="J12" s="429"/>
      <c r="K12" s="429"/>
      <c r="L12" s="400"/>
      <c r="M12" s="1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436"/>
      <c r="AG12" s="436"/>
      <c r="AH12" s="436"/>
      <c r="AI12" s="436"/>
      <c r="AJ12" s="436"/>
      <c r="AK12" s="436"/>
      <c r="AL12" s="436"/>
      <c r="AM12" s="436"/>
      <c r="AN12" s="436"/>
      <c r="AO12" s="392"/>
    </row>
    <row r="13" spans="1:51">
      <c r="A13" s="396" t="s">
        <v>1570</v>
      </c>
      <c r="B13" s="638" t="s">
        <v>1557</v>
      </c>
      <c r="C13" s="639"/>
      <c r="D13" s="640"/>
      <c r="E13" s="392"/>
      <c r="F13" s="393"/>
      <c r="G13" s="386"/>
      <c r="H13" s="14" t="str">
        <f t="shared" si="6"/>
        <v/>
      </c>
      <c r="I13" s="14" t="str">
        <f t="shared" si="7"/>
        <v/>
      </c>
      <c r="J13" s="429"/>
      <c r="K13" s="429">
        <f t="shared" si="4"/>
        <v>0</v>
      </c>
      <c r="L13" s="400" t="s">
        <v>18</v>
      </c>
      <c r="M13" s="16">
        <v>0</v>
      </c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  <c r="AE13" s="436"/>
      <c r="AF13" s="436"/>
      <c r="AG13" s="436"/>
      <c r="AH13" s="436"/>
      <c r="AI13" s="436"/>
      <c r="AJ13" s="436"/>
      <c r="AK13" s="436"/>
      <c r="AL13" s="436"/>
      <c r="AM13" s="436"/>
      <c r="AN13" s="436"/>
      <c r="AO13" s="392"/>
    </row>
    <row r="14" spans="1:51" s="3" customFormat="1" ht="28.5">
      <c r="A14" s="386"/>
      <c r="B14" s="392" t="str">
        <f>IF(A14="","",IFERROR(VLOOKUP(A14,Story!C:D,2,FALSE),""))</f>
        <v/>
      </c>
      <c r="C14" s="393"/>
      <c r="D14" s="386" t="s">
        <v>196</v>
      </c>
      <c r="E14" s="160" t="s">
        <v>1578</v>
      </c>
      <c r="F14" s="393" t="s">
        <v>1591</v>
      </c>
      <c r="G14" s="386"/>
      <c r="H14" s="14">
        <f>IF(E14="","",$H$1)</f>
        <v>43192</v>
      </c>
      <c r="I14" s="14">
        <f t="shared" si="7"/>
        <v>43192</v>
      </c>
      <c r="J14" s="429"/>
      <c r="K14" s="429">
        <f t="shared" si="4"/>
        <v>0</v>
      </c>
      <c r="L14" s="400" t="s">
        <v>9</v>
      </c>
      <c r="M14" s="16">
        <f t="shared" si="5"/>
        <v>1</v>
      </c>
      <c r="N14" s="436"/>
      <c r="O14" s="436"/>
      <c r="P14" s="436"/>
      <c r="Q14" s="436"/>
      <c r="R14" s="436"/>
      <c r="S14" s="436"/>
      <c r="T14" s="436"/>
      <c r="U14" s="436"/>
      <c r="V14" s="436"/>
      <c r="W14" s="436"/>
      <c r="X14" s="436"/>
      <c r="Y14" s="436"/>
      <c r="Z14" s="436"/>
      <c r="AA14" s="436"/>
      <c r="AB14" s="436"/>
      <c r="AC14" s="436"/>
      <c r="AD14" s="436"/>
      <c r="AE14" s="436"/>
      <c r="AF14" s="436"/>
      <c r="AG14" s="436"/>
      <c r="AH14" s="436"/>
      <c r="AI14" s="436"/>
      <c r="AJ14" s="436"/>
      <c r="AK14" s="436"/>
      <c r="AL14" s="436"/>
      <c r="AM14" s="436"/>
      <c r="AN14" s="436"/>
      <c r="AO14" s="392"/>
    </row>
    <row r="15" spans="1:51" s="3" customFormat="1" ht="28.5">
      <c r="A15" s="401"/>
      <c r="B15" s="392"/>
      <c r="C15" s="393"/>
      <c r="D15" s="401" t="s">
        <v>196</v>
      </c>
      <c r="E15" s="160" t="s">
        <v>1595</v>
      </c>
      <c r="F15" s="393" t="s">
        <v>1591</v>
      </c>
      <c r="G15" s="401"/>
      <c r="H15" s="14">
        <v>43198</v>
      </c>
      <c r="I15" s="14">
        <v>43198</v>
      </c>
      <c r="J15" s="429"/>
      <c r="K15" s="429"/>
      <c r="L15" s="401" t="s">
        <v>9</v>
      </c>
      <c r="M15" s="16">
        <v>1</v>
      </c>
      <c r="N15" s="436"/>
      <c r="O15" s="436"/>
      <c r="P15" s="436"/>
      <c r="Q15" s="436"/>
      <c r="R15" s="436"/>
      <c r="S15" s="436"/>
      <c r="T15" s="436"/>
      <c r="U15" s="436">
        <v>8</v>
      </c>
      <c r="V15" s="436"/>
      <c r="W15" s="436"/>
      <c r="X15" s="436"/>
      <c r="Y15" s="436"/>
      <c r="Z15" s="436"/>
      <c r="AA15" s="436"/>
      <c r="AB15" s="436"/>
      <c r="AC15" s="436"/>
      <c r="AD15" s="436"/>
      <c r="AE15" s="436"/>
      <c r="AF15" s="436"/>
      <c r="AG15" s="436"/>
      <c r="AH15" s="436"/>
      <c r="AI15" s="436"/>
      <c r="AJ15" s="436"/>
      <c r="AK15" s="436"/>
      <c r="AL15" s="436"/>
      <c r="AM15" s="436"/>
      <c r="AN15" s="436"/>
      <c r="AO15" s="392"/>
    </row>
    <row r="16" spans="1:51" s="3" customFormat="1">
      <c r="A16" s="415"/>
      <c r="B16" s="392"/>
      <c r="C16" s="393"/>
      <c r="D16" s="415" t="s">
        <v>196</v>
      </c>
      <c r="E16" s="160" t="s">
        <v>1605</v>
      </c>
      <c r="F16" s="393" t="s">
        <v>1591</v>
      </c>
      <c r="G16" s="415"/>
      <c r="H16" s="14">
        <f t="shared" ref="H16:I26" si="8">IF(E16="","",$H$1)</f>
        <v>43192</v>
      </c>
      <c r="I16" s="14">
        <f t="shared" si="8"/>
        <v>43192</v>
      </c>
      <c r="J16" s="429"/>
      <c r="K16" s="429"/>
      <c r="L16" s="415" t="s">
        <v>9</v>
      </c>
      <c r="M16" s="16">
        <v>1</v>
      </c>
      <c r="N16" s="436"/>
      <c r="O16" s="436"/>
      <c r="P16" s="436"/>
      <c r="Q16" s="436"/>
      <c r="R16" s="436"/>
      <c r="S16" s="436"/>
      <c r="T16" s="436"/>
      <c r="U16" s="436"/>
      <c r="V16" s="436">
        <v>3</v>
      </c>
      <c r="W16" s="436"/>
      <c r="X16" s="436"/>
      <c r="Y16" s="436"/>
      <c r="Z16" s="436"/>
      <c r="AA16" s="436"/>
      <c r="AB16" s="436"/>
      <c r="AC16" s="436"/>
      <c r="AD16" s="436"/>
      <c r="AE16" s="436"/>
      <c r="AF16" s="436"/>
      <c r="AG16" s="436"/>
      <c r="AH16" s="436"/>
      <c r="AI16" s="436"/>
      <c r="AJ16" s="436"/>
      <c r="AK16" s="436"/>
      <c r="AL16" s="436"/>
      <c r="AM16" s="436"/>
      <c r="AN16" s="436"/>
      <c r="AO16" s="392"/>
    </row>
    <row r="17" spans="1:41" s="3" customFormat="1">
      <c r="A17" s="415"/>
      <c r="B17" s="392"/>
      <c r="C17" s="393"/>
      <c r="D17" s="415" t="s">
        <v>196</v>
      </c>
      <c r="E17" s="160" t="s">
        <v>1606</v>
      </c>
      <c r="F17" s="393" t="s">
        <v>1591</v>
      </c>
      <c r="G17" s="415"/>
      <c r="H17" s="14">
        <f t="shared" si="8"/>
        <v>43192</v>
      </c>
      <c r="I17" s="14">
        <f t="shared" si="8"/>
        <v>43192</v>
      </c>
      <c r="J17" s="429"/>
      <c r="K17" s="429"/>
      <c r="L17" s="415" t="s">
        <v>195</v>
      </c>
      <c r="M17" s="16"/>
      <c r="N17" s="436"/>
      <c r="O17" s="436"/>
      <c r="P17" s="436"/>
      <c r="Q17" s="436"/>
      <c r="R17" s="436"/>
      <c r="S17" s="436"/>
      <c r="T17" s="436"/>
      <c r="U17" s="436"/>
      <c r="V17" s="436">
        <v>5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436"/>
      <c r="AL17" s="436"/>
      <c r="AM17" s="436"/>
      <c r="AN17" s="436"/>
      <c r="AO17" s="392"/>
    </row>
    <row r="18" spans="1:41" s="3" customFormat="1">
      <c r="A18" s="415"/>
      <c r="B18" s="392"/>
      <c r="C18" s="393"/>
      <c r="D18" s="415" t="s">
        <v>196</v>
      </c>
      <c r="E18" s="160" t="s">
        <v>1607</v>
      </c>
      <c r="F18" s="393" t="s">
        <v>1634</v>
      </c>
      <c r="G18" s="415"/>
      <c r="H18" s="14">
        <f t="shared" si="8"/>
        <v>43192</v>
      </c>
      <c r="I18" s="14">
        <f t="shared" si="8"/>
        <v>43192</v>
      </c>
      <c r="J18" s="429"/>
      <c r="K18" s="429"/>
      <c r="L18" s="415" t="s">
        <v>9</v>
      </c>
      <c r="M18" s="16">
        <v>1</v>
      </c>
      <c r="N18" s="436"/>
      <c r="O18" s="436"/>
      <c r="P18" s="436"/>
      <c r="Q18" s="436"/>
      <c r="R18" s="436"/>
      <c r="S18" s="436"/>
      <c r="T18" s="436"/>
      <c r="U18" s="436"/>
      <c r="V18" s="436"/>
      <c r="W18" s="436">
        <v>8</v>
      </c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436"/>
      <c r="AL18" s="436"/>
      <c r="AM18" s="436"/>
      <c r="AN18" s="436"/>
      <c r="AO18" s="392"/>
    </row>
    <row r="19" spans="1:41" s="3" customFormat="1">
      <c r="A19" s="415"/>
      <c r="B19" s="392"/>
      <c r="C19" s="393"/>
      <c r="D19" s="415" t="s">
        <v>196</v>
      </c>
      <c r="E19" s="160" t="s">
        <v>1608</v>
      </c>
      <c r="F19" s="393" t="s">
        <v>1591</v>
      </c>
      <c r="G19" s="415"/>
      <c r="H19" s="14">
        <f t="shared" si="8"/>
        <v>43192</v>
      </c>
      <c r="I19" s="14">
        <f t="shared" si="8"/>
        <v>43192</v>
      </c>
      <c r="J19" s="429"/>
      <c r="K19" s="429"/>
      <c r="L19" s="415" t="s">
        <v>9</v>
      </c>
      <c r="M19" s="16">
        <v>1</v>
      </c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>
        <v>7</v>
      </c>
      <c r="Y19" s="436"/>
      <c r="Z19" s="436"/>
      <c r="AA19" s="436"/>
      <c r="AB19" s="436"/>
      <c r="AC19" s="436"/>
      <c r="AD19" s="436"/>
      <c r="AE19" s="436"/>
      <c r="AF19" s="436"/>
      <c r="AG19" s="436"/>
      <c r="AH19" s="436"/>
      <c r="AI19" s="436"/>
      <c r="AJ19" s="436"/>
      <c r="AK19" s="436"/>
      <c r="AL19" s="436"/>
      <c r="AM19" s="436"/>
      <c r="AN19" s="436"/>
      <c r="AO19" s="392"/>
    </row>
    <row r="20" spans="1:41" s="3" customFormat="1" ht="28.5">
      <c r="A20" s="415"/>
      <c r="B20" s="392"/>
      <c r="C20" s="393"/>
      <c r="D20" s="415" t="s">
        <v>196</v>
      </c>
      <c r="E20" s="160" t="s">
        <v>1609</v>
      </c>
      <c r="F20" s="393" t="s">
        <v>1591</v>
      </c>
      <c r="G20" s="415"/>
      <c r="H20" s="14">
        <f t="shared" si="8"/>
        <v>43192</v>
      </c>
      <c r="I20" s="14">
        <f t="shared" si="8"/>
        <v>43192</v>
      </c>
      <c r="J20" s="429"/>
      <c r="K20" s="429"/>
      <c r="L20" s="424" t="s">
        <v>9</v>
      </c>
      <c r="M20" s="16">
        <v>1</v>
      </c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>
        <v>1</v>
      </c>
      <c r="Y20" s="436"/>
      <c r="Z20" s="436"/>
      <c r="AA20" s="436"/>
      <c r="AB20" s="436">
        <v>8</v>
      </c>
      <c r="AC20" s="436"/>
      <c r="AD20" s="436"/>
      <c r="AE20" s="436"/>
      <c r="AF20" s="436"/>
      <c r="AG20" s="436"/>
      <c r="AH20" s="436"/>
      <c r="AI20" s="436"/>
      <c r="AJ20" s="436"/>
      <c r="AK20" s="436"/>
      <c r="AL20" s="436"/>
      <c r="AM20" s="436"/>
      <c r="AN20" s="436"/>
      <c r="AO20" s="392"/>
    </row>
    <row r="21" spans="1:41" s="3" customFormat="1" ht="28.5">
      <c r="A21" s="415"/>
      <c r="B21" s="392"/>
      <c r="C21" s="393"/>
      <c r="D21" s="415" t="s">
        <v>196</v>
      </c>
      <c r="E21" s="160" t="s">
        <v>1639</v>
      </c>
      <c r="F21" s="393" t="s">
        <v>1591</v>
      </c>
      <c r="G21" s="415"/>
      <c r="H21" s="14">
        <f t="shared" si="8"/>
        <v>43192</v>
      </c>
      <c r="I21" s="14"/>
      <c r="J21" s="429"/>
      <c r="K21" s="429"/>
      <c r="L21" s="424" t="s">
        <v>9</v>
      </c>
      <c r="M21" s="16">
        <v>1</v>
      </c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  <c r="AA21" s="436"/>
      <c r="AB21" s="436"/>
      <c r="AC21" s="436">
        <v>8</v>
      </c>
      <c r="AD21" s="436">
        <v>8</v>
      </c>
      <c r="AE21" s="436"/>
      <c r="AF21" s="436"/>
      <c r="AG21" s="436"/>
      <c r="AH21" s="436"/>
      <c r="AI21" s="436"/>
      <c r="AJ21" s="436"/>
      <c r="AK21" s="436"/>
      <c r="AL21" s="436"/>
      <c r="AM21" s="436"/>
      <c r="AN21" s="436"/>
      <c r="AO21" s="392"/>
    </row>
    <row r="22" spans="1:41" s="3" customFormat="1" ht="28.5">
      <c r="A22" s="415"/>
      <c r="B22" s="392"/>
      <c r="C22" s="393"/>
      <c r="D22" s="415" t="s">
        <v>196</v>
      </c>
      <c r="E22" s="160" t="s">
        <v>1641</v>
      </c>
      <c r="F22" s="393" t="s">
        <v>1591</v>
      </c>
      <c r="G22" s="415"/>
      <c r="H22" s="14">
        <f t="shared" si="8"/>
        <v>43192</v>
      </c>
      <c r="I22" s="14"/>
      <c r="J22" s="429"/>
      <c r="K22" s="429"/>
      <c r="L22" s="424" t="s">
        <v>9</v>
      </c>
      <c r="M22" s="16">
        <v>1</v>
      </c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  <c r="AA22" s="436"/>
      <c r="AB22" s="436"/>
      <c r="AC22" s="436"/>
      <c r="AD22" s="436"/>
      <c r="AE22" s="436">
        <v>8</v>
      </c>
      <c r="AF22" s="436">
        <v>8</v>
      </c>
      <c r="AG22" s="436"/>
      <c r="AH22" s="436"/>
      <c r="AI22" s="436"/>
      <c r="AJ22" s="436"/>
      <c r="AK22" s="436"/>
      <c r="AL22" s="436"/>
      <c r="AM22" s="436"/>
      <c r="AN22" s="436"/>
      <c r="AO22" s="392"/>
    </row>
    <row r="23" spans="1:41" s="3" customFormat="1" ht="28.5">
      <c r="A23" s="415"/>
      <c r="B23" s="392"/>
      <c r="C23" s="393"/>
      <c r="D23" s="415" t="s">
        <v>196</v>
      </c>
      <c r="E23" s="160" t="s">
        <v>1640</v>
      </c>
      <c r="F23" s="393" t="s">
        <v>1591</v>
      </c>
      <c r="G23" s="415"/>
      <c r="H23" s="14">
        <f t="shared" si="8"/>
        <v>43192</v>
      </c>
      <c r="I23" s="14"/>
      <c r="J23" s="429"/>
      <c r="K23" s="429"/>
      <c r="L23" s="424" t="s">
        <v>9</v>
      </c>
      <c r="M23" s="16">
        <v>1</v>
      </c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  <c r="AE23" s="436"/>
      <c r="AF23" s="436"/>
      <c r="AG23" s="436">
        <v>8</v>
      </c>
      <c r="AH23" s="436">
        <v>8</v>
      </c>
      <c r="AI23" s="436"/>
      <c r="AJ23" s="436"/>
      <c r="AK23" s="436"/>
      <c r="AL23" s="436"/>
      <c r="AM23" s="436"/>
      <c r="AN23" s="436"/>
      <c r="AO23" s="392"/>
    </row>
    <row r="24" spans="1:41" s="3" customFormat="1" ht="28.5">
      <c r="A24" s="415"/>
      <c r="B24" s="392"/>
      <c r="C24" s="393"/>
      <c r="D24" s="415" t="s">
        <v>196</v>
      </c>
      <c r="E24" s="160" t="s">
        <v>1665</v>
      </c>
      <c r="F24" s="393" t="s">
        <v>1591</v>
      </c>
      <c r="G24" s="415"/>
      <c r="H24" s="14">
        <f>IF(E24="","",$H$1)</f>
        <v>43192</v>
      </c>
      <c r="I24" s="14"/>
      <c r="J24" s="429"/>
      <c r="K24" s="429"/>
      <c r="L24" s="424" t="s">
        <v>9</v>
      </c>
      <c r="M24" s="16">
        <v>1</v>
      </c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>
        <v>8</v>
      </c>
      <c r="AJ24" s="436">
        <v>8</v>
      </c>
      <c r="AK24" s="436"/>
      <c r="AL24" s="436"/>
      <c r="AM24" s="436"/>
      <c r="AN24" s="436"/>
      <c r="AO24" s="392"/>
    </row>
    <row r="25" spans="1:41" s="3" customFormat="1" ht="28.5">
      <c r="A25" s="416"/>
      <c r="B25" s="392"/>
      <c r="C25" s="393"/>
      <c r="D25" s="416"/>
      <c r="E25" s="160" t="s">
        <v>1666</v>
      </c>
      <c r="F25" s="393" t="s">
        <v>1591</v>
      </c>
      <c r="G25" s="416"/>
      <c r="H25" s="14">
        <f t="shared" si="8"/>
        <v>43192</v>
      </c>
      <c r="I25" s="14"/>
      <c r="J25" s="429"/>
      <c r="K25" s="429"/>
      <c r="L25" s="424" t="s">
        <v>9</v>
      </c>
      <c r="M25" s="16">
        <v>1</v>
      </c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/>
      <c r="AJ25" s="436"/>
      <c r="AK25" s="436">
        <v>8</v>
      </c>
      <c r="AL25" s="436"/>
      <c r="AM25" s="436"/>
      <c r="AN25" s="436"/>
      <c r="AO25" s="392"/>
    </row>
    <row r="26" spans="1:41" s="3" customFormat="1">
      <c r="A26" s="416"/>
      <c r="B26" s="392"/>
      <c r="C26" s="393"/>
      <c r="D26" s="416"/>
      <c r="E26" s="160" t="s">
        <v>1667</v>
      </c>
      <c r="F26" s="393" t="s">
        <v>1591</v>
      </c>
      <c r="G26" s="416"/>
      <c r="H26" s="14">
        <f t="shared" si="8"/>
        <v>43192</v>
      </c>
      <c r="I26" s="14"/>
      <c r="J26" s="429"/>
      <c r="K26" s="429"/>
      <c r="L26" s="424" t="s">
        <v>248</v>
      </c>
      <c r="M26" s="1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  <c r="AE26" s="436"/>
      <c r="AF26" s="436"/>
      <c r="AG26" s="436"/>
      <c r="AH26" s="436"/>
      <c r="AI26" s="436"/>
      <c r="AJ26" s="436"/>
      <c r="AK26" s="436"/>
      <c r="AL26" s="436">
        <v>8</v>
      </c>
      <c r="AM26" s="436"/>
      <c r="AN26" s="436"/>
      <c r="AO26" s="392"/>
    </row>
    <row r="27" spans="1:41" s="3" customFormat="1">
      <c r="A27" s="386"/>
      <c r="B27" s="392" t="str">
        <f>IF(A27="","",IFERROR(VLOOKUP(A27,Story!C:D,2,FALSE),""))</f>
        <v/>
      </c>
      <c r="C27" s="393"/>
      <c r="D27" s="386" t="s">
        <v>279</v>
      </c>
      <c r="E27" s="394" t="s">
        <v>1561</v>
      </c>
      <c r="F27" s="393"/>
      <c r="G27" s="386"/>
      <c r="H27" s="14">
        <f t="shared" si="6"/>
        <v>43192</v>
      </c>
      <c r="I27" s="14">
        <f t="shared" si="7"/>
        <v>43192</v>
      </c>
      <c r="J27" s="429"/>
      <c r="K27" s="429">
        <f>SUM(N27:AN27)</f>
        <v>0</v>
      </c>
      <c r="L27" s="400" t="s">
        <v>9</v>
      </c>
      <c r="M27" s="16">
        <f t="shared" si="5"/>
        <v>1</v>
      </c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436"/>
      <c r="AL27" s="436"/>
      <c r="AM27" s="436"/>
      <c r="AN27" s="436"/>
      <c r="AO27" s="392"/>
    </row>
    <row r="28" spans="1:41" s="3" customFormat="1">
      <c r="A28" s="386"/>
      <c r="B28" s="392" t="str">
        <f>IF(A28="","",IFERROR(VLOOKUP(A28,Story!C:D,2,FALSE),""))</f>
        <v/>
      </c>
      <c r="C28" s="393"/>
      <c r="D28" s="386" t="s">
        <v>196</v>
      </c>
      <c r="E28" s="394" t="s">
        <v>1580</v>
      </c>
      <c r="F28" s="393" t="s">
        <v>77</v>
      </c>
      <c r="G28" s="386"/>
      <c r="H28" s="14">
        <f t="shared" si="6"/>
        <v>43192</v>
      </c>
      <c r="I28" s="14">
        <f t="shared" si="7"/>
        <v>43192</v>
      </c>
      <c r="J28" s="429"/>
      <c r="K28" s="429">
        <f>SUM(N28:AN28)</f>
        <v>0</v>
      </c>
      <c r="L28" s="400" t="s">
        <v>248</v>
      </c>
      <c r="M28" s="16">
        <f t="shared" si="5"/>
        <v>0.1</v>
      </c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436"/>
      <c r="AL28" s="436"/>
      <c r="AM28" s="436"/>
      <c r="AN28" s="436"/>
      <c r="AO28" s="392"/>
    </row>
    <row r="29" spans="1:41" s="3" customFormat="1">
      <c r="A29" s="386"/>
      <c r="B29" s="392" t="str">
        <f>IF(A29="","",IFERROR(VLOOKUP(A29,Story!C:D,2,FALSE),""))</f>
        <v/>
      </c>
      <c r="C29" s="393"/>
      <c r="D29" s="386" t="s">
        <v>196</v>
      </c>
      <c r="E29" s="394" t="s">
        <v>1579</v>
      </c>
      <c r="F29" s="286" t="s">
        <v>1592</v>
      </c>
      <c r="G29" s="386"/>
      <c r="H29" s="14">
        <f t="shared" si="6"/>
        <v>43192</v>
      </c>
      <c r="I29" s="14">
        <f t="shared" si="7"/>
        <v>43192</v>
      </c>
      <c r="J29" s="429"/>
      <c r="K29" s="429">
        <f>SUM(N29:AN29)</f>
        <v>0</v>
      </c>
      <c r="L29" s="400" t="s">
        <v>248</v>
      </c>
      <c r="M29" s="16">
        <f t="shared" si="5"/>
        <v>0.1</v>
      </c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  <c r="AA29" s="436"/>
      <c r="AB29" s="436"/>
      <c r="AC29" s="436"/>
      <c r="AD29" s="436"/>
      <c r="AE29" s="436"/>
      <c r="AF29" s="436"/>
      <c r="AG29" s="436"/>
      <c r="AH29" s="436"/>
      <c r="AI29" s="436"/>
      <c r="AJ29" s="436"/>
      <c r="AK29" s="436"/>
      <c r="AL29" s="436"/>
      <c r="AM29" s="436"/>
      <c r="AN29" s="436"/>
      <c r="AO29" s="392"/>
    </row>
    <row r="30" spans="1:41" s="3" customFormat="1">
      <c r="A30" s="401"/>
      <c r="B30" s="392"/>
      <c r="C30" s="393"/>
      <c r="D30" s="396" t="s">
        <v>1603</v>
      </c>
      <c r="E30" s="398" t="s">
        <v>1604</v>
      </c>
      <c r="F30" s="286" t="s">
        <v>77</v>
      </c>
      <c r="G30" s="401"/>
      <c r="H30" s="14">
        <f t="shared" si="6"/>
        <v>43192</v>
      </c>
      <c r="I30" s="14">
        <f t="shared" si="7"/>
        <v>43192</v>
      </c>
      <c r="J30" s="429"/>
      <c r="K30" s="429"/>
      <c r="L30" s="401"/>
      <c r="M30" s="16"/>
      <c r="N30" s="436"/>
      <c r="O30" s="436"/>
      <c r="P30" s="436"/>
      <c r="Q30" s="436"/>
      <c r="R30" s="436"/>
      <c r="S30" s="436"/>
      <c r="T30" s="436"/>
      <c r="U30" s="436">
        <v>4</v>
      </c>
      <c r="V30" s="436">
        <v>1</v>
      </c>
      <c r="W30" s="436"/>
      <c r="X30" s="436"/>
      <c r="Y30" s="436"/>
      <c r="Z30" s="436"/>
      <c r="AA30" s="436"/>
      <c r="AB30" s="436"/>
      <c r="AC30" s="436"/>
      <c r="AD30" s="436"/>
      <c r="AE30" s="436"/>
      <c r="AF30" s="436"/>
      <c r="AG30" s="436"/>
      <c r="AH30" s="436"/>
      <c r="AI30" s="436"/>
      <c r="AJ30" s="436"/>
      <c r="AK30" s="436"/>
      <c r="AL30" s="436"/>
      <c r="AM30" s="436"/>
      <c r="AN30" s="436"/>
      <c r="AO30" s="392"/>
    </row>
    <row r="31" spans="1:41" s="3" customFormat="1">
      <c r="A31" s="401"/>
      <c r="B31" s="392"/>
      <c r="C31" s="393"/>
      <c r="D31" s="401" t="s">
        <v>204</v>
      </c>
      <c r="E31" s="398" t="s">
        <v>1602</v>
      </c>
      <c r="F31" s="286" t="s">
        <v>77</v>
      </c>
      <c r="G31" s="401"/>
      <c r="H31" s="14">
        <f t="shared" si="6"/>
        <v>43192</v>
      </c>
      <c r="I31" s="14">
        <f t="shared" si="7"/>
        <v>43192</v>
      </c>
      <c r="J31" s="429"/>
      <c r="K31" s="429"/>
      <c r="L31" s="401" t="s">
        <v>9</v>
      </c>
      <c r="M31" s="16">
        <v>1</v>
      </c>
      <c r="N31" s="436"/>
      <c r="O31" s="436"/>
      <c r="P31" s="436"/>
      <c r="Q31" s="436"/>
      <c r="R31" s="436"/>
      <c r="S31" s="436"/>
      <c r="T31" s="436"/>
      <c r="U31" s="436"/>
      <c r="V31" s="436">
        <v>4</v>
      </c>
      <c r="W31" s="436"/>
      <c r="X31" s="436"/>
      <c r="Y31" s="436"/>
      <c r="Z31" s="436"/>
      <c r="AA31" s="436"/>
      <c r="AB31" s="436"/>
      <c r="AC31" s="436"/>
      <c r="AD31" s="436"/>
      <c r="AE31" s="436"/>
      <c r="AF31" s="436"/>
      <c r="AG31" s="436"/>
      <c r="AH31" s="436"/>
      <c r="AI31" s="436"/>
      <c r="AJ31" s="436"/>
      <c r="AK31" s="436"/>
      <c r="AL31" s="436"/>
      <c r="AM31" s="436"/>
      <c r="AN31" s="436"/>
      <c r="AO31" s="392"/>
    </row>
    <row r="32" spans="1:41" s="3" customFormat="1">
      <c r="A32" s="386"/>
      <c r="B32" s="392" t="str">
        <f>IF(A32="","",IFERROR(VLOOKUP(A32,Story!C:D,2,FALSE),""))</f>
        <v/>
      </c>
      <c r="C32" s="393"/>
      <c r="D32" s="386" t="s">
        <v>235</v>
      </c>
      <c r="E32" s="414" t="s">
        <v>1562</v>
      </c>
      <c r="F32" s="393"/>
      <c r="G32" s="386"/>
      <c r="H32" s="14">
        <f t="shared" si="6"/>
        <v>43192</v>
      </c>
      <c r="I32" s="14">
        <f t="shared" si="7"/>
        <v>43192</v>
      </c>
      <c r="J32" s="429"/>
      <c r="K32" s="429">
        <f>SUM(N32:AN32)</f>
        <v>0</v>
      </c>
      <c r="L32" s="400" t="s">
        <v>9</v>
      </c>
      <c r="M32" s="16">
        <f t="shared" si="5"/>
        <v>1</v>
      </c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  <c r="AA32" s="436"/>
      <c r="AB32" s="436"/>
      <c r="AC32" s="436"/>
      <c r="AD32" s="436"/>
      <c r="AE32" s="436"/>
      <c r="AF32" s="436"/>
      <c r="AG32" s="436"/>
      <c r="AH32" s="436"/>
      <c r="AI32" s="436"/>
      <c r="AJ32" s="436"/>
      <c r="AK32" s="436"/>
      <c r="AL32" s="436"/>
      <c r="AM32" s="436"/>
      <c r="AN32" s="436"/>
      <c r="AO32" s="392"/>
    </row>
    <row r="33" spans="1:41" s="3" customFormat="1">
      <c r="A33" s="401"/>
      <c r="B33" s="392" t="str">
        <f>IF(A45="","",IFERROR(VLOOKUP(A45,Story!C:D,2,FALSE),""))</f>
        <v/>
      </c>
      <c r="C33" s="393"/>
      <c r="D33" s="386"/>
      <c r="E33" s="398" t="s">
        <v>1590</v>
      </c>
      <c r="F33" s="393" t="s">
        <v>1508</v>
      </c>
      <c r="G33" s="386"/>
      <c r="H33" s="14">
        <f t="shared" si="6"/>
        <v>43192</v>
      </c>
      <c r="I33" s="14">
        <f t="shared" si="7"/>
        <v>43192</v>
      </c>
      <c r="J33" s="429"/>
      <c r="K33" s="429">
        <f>SUM(N33:AN33)</f>
        <v>20</v>
      </c>
      <c r="L33" s="400" t="s">
        <v>9</v>
      </c>
      <c r="M33" s="16">
        <f t="shared" si="5"/>
        <v>1</v>
      </c>
      <c r="N33" s="436"/>
      <c r="O33" s="436"/>
      <c r="P33" s="436"/>
      <c r="Q33" s="436"/>
      <c r="R33" s="436"/>
      <c r="S33" s="436"/>
      <c r="T33" s="436"/>
      <c r="U33" s="436"/>
      <c r="V33" s="436"/>
      <c r="W33" s="436">
        <v>4</v>
      </c>
      <c r="X33" s="436">
        <v>8</v>
      </c>
      <c r="Y33" s="436">
        <v>8</v>
      </c>
      <c r="Z33" s="436"/>
      <c r="AA33" s="436"/>
      <c r="AB33" s="436"/>
      <c r="AC33" s="436"/>
      <c r="AD33" s="436"/>
      <c r="AE33" s="436"/>
      <c r="AF33" s="436"/>
      <c r="AG33" s="436"/>
      <c r="AH33" s="436"/>
      <c r="AI33" s="436"/>
      <c r="AJ33" s="436"/>
      <c r="AK33" s="436"/>
      <c r="AL33" s="436"/>
      <c r="AM33" s="436"/>
      <c r="AN33" s="436"/>
      <c r="AO33" s="392"/>
    </row>
    <row r="34" spans="1:41" s="3" customFormat="1">
      <c r="A34" s="401"/>
      <c r="B34" s="392"/>
      <c r="C34" s="393"/>
      <c r="D34" s="401" t="s">
        <v>204</v>
      </c>
      <c r="E34" s="398" t="s">
        <v>1598</v>
      </c>
      <c r="F34" s="393" t="s">
        <v>1508</v>
      </c>
      <c r="G34" s="401"/>
      <c r="H34" s="14">
        <f t="shared" si="6"/>
        <v>43192</v>
      </c>
      <c r="I34" s="14">
        <f t="shared" si="7"/>
        <v>43192</v>
      </c>
      <c r="J34" s="429"/>
      <c r="K34" s="429"/>
      <c r="L34" s="401" t="s">
        <v>9</v>
      </c>
      <c r="M34" s="16"/>
      <c r="N34" s="436"/>
      <c r="O34" s="436"/>
      <c r="P34" s="436"/>
      <c r="Q34" s="436"/>
      <c r="R34" s="436"/>
      <c r="S34" s="436"/>
      <c r="T34" s="436"/>
      <c r="U34" s="436">
        <v>2</v>
      </c>
      <c r="V34" s="436">
        <v>8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436"/>
      <c r="AL34" s="436"/>
      <c r="AM34" s="436"/>
      <c r="AN34" s="436"/>
      <c r="AO34" s="392"/>
    </row>
    <row r="35" spans="1:41" s="3" customFormat="1">
      <c r="A35" s="415"/>
      <c r="B35" s="392"/>
      <c r="C35" s="393"/>
      <c r="D35" s="415" t="s">
        <v>204</v>
      </c>
      <c r="E35" s="398" t="s">
        <v>1616</v>
      </c>
      <c r="F35" s="286" t="s">
        <v>1599</v>
      </c>
      <c r="G35" s="415"/>
      <c r="H35" s="14"/>
      <c r="I35" s="14">
        <v>43192</v>
      </c>
      <c r="J35" s="429"/>
      <c r="K35" s="429"/>
      <c r="L35" s="415" t="s">
        <v>9</v>
      </c>
      <c r="M35" s="16"/>
      <c r="N35" s="436"/>
      <c r="O35" s="436"/>
      <c r="P35" s="436"/>
      <c r="Q35" s="436"/>
      <c r="R35" s="436"/>
      <c r="S35" s="436"/>
      <c r="T35" s="436"/>
      <c r="U35" s="436"/>
      <c r="V35" s="436"/>
      <c r="W35" s="436">
        <v>4</v>
      </c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436"/>
      <c r="AL35" s="436"/>
      <c r="AM35" s="436"/>
      <c r="AN35" s="436"/>
      <c r="AO35" s="392"/>
    </row>
    <row r="36" spans="1:41" s="3" customFormat="1">
      <c r="A36" s="401"/>
      <c r="B36" s="392"/>
      <c r="C36" s="393"/>
      <c r="D36" s="401" t="s">
        <v>204</v>
      </c>
      <c r="E36" s="398" t="s">
        <v>1597</v>
      </c>
      <c r="F36" s="286" t="s">
        <v>1599</v>
      </c>
      <c r="G36" s="401"/>
      <c r="H36" s="14">
        <f t="shared" si="6"/>
        <v>43192</v>
      </c>
      <c r="I36" s="14">
        <f t="shared" si="7"/>
        <v>43192</v>
      </c>
      <c r="J36" s="429"/>
      <c r="K36" s="429"/>
      <c r="L36" s="401" t="s">
        <v>9</v>
      </c>
      <c r="M36" s="16"/>
      <c r="N36" s="436"/>
      <c r="O36" s="436"/>
      <c r="P36" s="436"/>
      <c r="Q36" s="436"/>
      <c r="R36" s="436"/>
      <c r="S36" s="436"/>
      <c r="T36" s="436"/>
      <c r="U36" s="436">
        <v>2</v>
      </c>
      <c r="V36" s="436"/>
      <c r="W36" s="436"/>
      <c r="X36" s="436"/>
      <c r="Y36" s="436"/>
      <c r="Z36" s="436"/>
      <c r="AA36" s="436"/>
      <c r="AB36" s="436"/>
      <c r="AC36" s="436"/>
      <c r="AD36" s="436"/>
      <c r="AE36" s="436"/>
      <c r="AF36" s="436"/>
      <c r="AG36" s="436"/>
      <c r="AH36" s="436"/>
      <c r="AI36" s="436"/>
      <c r="AJ36" s="436"/>
      <c r="AK36" s="436"/>
      <c r="AL36" s="436"/>
      <c r="AM36" s="436"/>
      <c r="AN36" s="436"/>
      <c r="AO36" s="392"/>
    </row>
    <row r="37" spans="1:41" s="3" customFormat="1">
      <c r="A37" s="415"/>
      <c r="B37" s="392"/>
      <c r="C37" s="393"/>
      <c r="D37" s="415" t="s">
        <v>196</v>
      </c>
      <c r="E37" s="398" t="s">
        <v>1628</v>
      </c>
      <c r="F37" s="286" t="s">
        <v>1508</v>
      </c>
      <c r="G37" s="415"/>
      <c r="H37" s="14">
        <f t="shared" si="6"/>
        <v>43192</v>
      </c>
      <c r="I37" s="14">
        <f t="shared" si="7"/>
        <v>43192</v>
      </c>
      <c r="J37" s="429"/>
      <c r="K37" s="429"/>
      <c r="L37" s="415" t="s">
        <v>9</v>
      </c>
      <c r="M37" s="1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  <c r="AA37" s="436"/>
      <c r="AB37" s="436"/>
      <c r="AC37" s="436"/>
      <c r="AD37" s="436">
        <v>4</v>
      </c>
      <c r="AE37" s="436"/>
      <c r="AF37" s="436"/>
      <c r="AG37" s="436"/>
      <c r="AH37" s="436"/>
      <c r="AI37" s="436"/>
      <c r="AJ37" s="436"/>
      <c r="AK37" s="436"/>
      <c r="AL37" s="436"/>
      <c r="AM37" s="436"/>
      <c r="AN37" s="436"/>
      <c r="AO37" s="392"/>
    </row>
    <row r="38" spans="1:41" s="3" customFormat="1">
      <c r="A38" s="415"/>
      <c r="B38" s="392"/>
      <c r="C38" s="393"/>
      <c r="D38" s="415" t="s">
        <v>196</v>
      </c>
      <c r="E38" s="398" t="s">
        <v>1629</v>
      </c>
      <c r="F38" s="286" t="s">
        <v>1508</v>
      </c>
      <c r="G38" s="415"/>
      <c r="H38" s="14">
        <f t="shared" si="6"/>
        <v>43192</v>
      </c>
      <c r="I38" s="14">
        <f t="shared" si="7"/>
        <v>43192</v>
      </c>
      <c r="J38" s="429"/>
      <c r="K38" s="429"/>
      <c r="L38" s="415" t="s">
        <v>248</v>
      </c>
      <c r="M38" s="1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  <c r="AA38" s="436"/>
      <c r="AB38" s="436"/>
      <c r="AC38" s="436"/>
      <c r="AD38" s="436">
        <v>4</v>
      </c>
      <c r="AE38" s="436"/>
      <c r="AF38" s="436">
        <v>4</v>
      </c>
      <c r="AG38" s="436"/>
      <c r="AH38" s="436"/>
      <c r="AI38" s="436"/>
      <c r="AJ38" s="436"/>
      <c r="AK38" s="436"/>
      <c r="AL38" s="436"/>
      <c r="AM38" s="436"/>
      <c r="AN38" s="436"/>
      <c r="AO38" s="392"/>
    </row>
    <row r="39" spans="1:41" s="3" customFormat="1">
      <c r="A39" s="415"/>
      <c r="B39" s="392"/>
      <c r="C39" s="393"/>
      <c r="D39" s="415" t="s">
        <v>196</v>
      </c>
      <c r="E39" s="398" t="s">
        <v>1631</v>
      </c>
      <c r="F39" s="286" t="s">
        <v>1508</v>
      </c>
      <c r="G39" s="415"/>
      <c r="H39" s="14">
        <f t="shared" si="6"/>
        <v>43192</v>
      </c>
      <c r="I39" s="14">
        <f t="shared" si="7"/>
        <v>43192</v>
      </c>
      <c r="J39" s="429"/>
      <c r="K39" s="429"/>
      <c r="L39" s="415" t="s">
        <v>9</v>
      </c>
      <c r="M39" s="1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  <c r="AE39" s="436"/>
      <c r="AF39" s="436">
        <v>4</v>
      </c>
      <c r="AG39" s="436"/>
      <c r="AH39" s="436"/>
      <c r="AI39" s="436"/>
      <c r="AJ39" s="436"/>
      <c r="AK39" s="436"/>
      <c r="AL39" s="436"/>
      <c r="AM39" s="436"/>
      <c r="AN39" s="436"/>
      <c r="AO39" s="392"/>
    </row>
    <row r="40" spans="1:41" s="3" customFormat="1">
      <c r="A40" s="415"/>
      <c r="B40" s="392"/>
      <c r="C40" s="393"/>
      <c r="D40" s="415" t="s">
        <v>196</v>
      </c>
      <c r="E40" s="398" t="s">
        <v>1636</v>
      </c>
      <c r="F40" s="286" t="s">
        <v>1508</v>
      </c>
      <c r="G40" s="415"/>
      <c r="H40" s="14">
        <f t="shared" si="6"/>
        <v>43192</v>
      </c>
      <c r="I40" s="14">
        <f t="shared" si="7"/>
        <v>43192</v>
      </c>
      <c r="J40" s="429"/>
      <c r="K40" s="429"/>
      <c r="L40" s="415" t="s">
        <v>9</v>
      </c>
      <c r="M40" s="1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  <c r="AA40" s="436"/>
      <c r="AB40" s="436">
        <v>8</v>
      </c>
      <c r="AC40" s="436"/>
      <c r="AD40" s="436"/>
      <c r="AE40" s="436"/>
      <c r="AF40" s="436"/>
      <c r="AG40" s="436"/>
      <c r="AH40" s="436"/>
      <c r="AI40" s="436"/>
      <c r="AJ40" s="436"/>
      <c r="AK40" s="436"/>
      <c r="AL40" s="436"/>
      <c r="AM40" s="436"/>
      <c r="AN40" s="436"/>
      <c r="AO40" s="392"/>
    </row>
    <row r="41" spans="1:41" s="3" customFormat="1">
      <c r="A41" s="415"/>
      <c r="B41" s="392"/>
      <c r="C41" s="393"/>
      <c r="D41" s="415" t="s">
        <v>196</v>
      </c>
      <c r="E41" s="398" t="s">
        <v>1635</v>
      </c>
      <c r="F41" s="286" t="s">
        <v>1508</v>
      </c>
      <c r="G41" s="415"/>
      <c r="H41" s="14">
        <f t="shared" si="6"/>
        <v>43192</v>
      </c>
      <c r="I41" s="14">
        <f t="shared" si="7"/>
        <v>43192</v>
      </c>
      <c r="J41" s="429"/>
      <c r="K41" s="429"/>
      <c r="L41" s="415" t="s">
        <v>9</v>
      </c>
      <c r="M41" s="1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>
        <v>8</v>
      </c>
      <c r="AD41" s="436"/>
      <c r="AE41" s="436"/>
      <c r="AF41" s="436"/>
      <c r="AG41" s="436"/>
      <c r="AH41" s="436"/>
      <c r="AI41" s="436"/>
      <c r="AJ41" s="436"/>
      <c r="AK41" s="436"/>
      <c r="AL41" s="436"/>
      <c r="AM41" s="436"/>
      <c r="AN41" s="436"/>
      <c r="AO41" s="392"/>
    </row>
    <row r="42" spans="1:41" s="3" customFormat="1">
      <c r="A42" s="415"/>
      <c r="B42" s="392"/>
      <c r="C42" s="393"/>
      <c r="D42" s="415" t="s">
        <v>196</v>
      </c>
      <c r="E42" s="398" t="s">
        <v>1633</v>
      </c>
      <c r="F42" s="286" t="s">
        <v>1508</v>
      </c>
      <c r="G42" s="415"/>
      <c r="H42" s="14">
        <f t="shared" si="6"/>
        <v>43192</v>
      </c>
      <c r="I42" s="14">
        <f t="shared" si="7"/>
        <v>43192</v>
      </c>
      <c r="J42" s="429"/>
      <c r="K42" s="429"/>
      <c r="L42" s="415" t="s">
        <v>9</v>
      </c>
      <c r="M42" s="1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  <c r="AE42" s="436"/>
      <c r="AF42" s="436"/>
      <c r="AG42" s="436">
        <v>4</v>
      </c>
      <c r="AH42" s="436">
        <v>3</v>
      </c>
      <c r="AI42" s="436"/>
      <c r="AJ42" s="436"/>
      <c r="AK42" s="436"/>
      <c r="AL42" s="436"/>
      <c r="AM42" s="436"/>
      <c r="AN42" s="436"/>
      <c r="AO42" s="392"/>
    </row>
    <row r="43" spans="1:41" s="3" customFormat="1">
      <c r="A43" s="415"/>
      <c r="B43" s="392"/>
      <c r="C43" s="393"/>
      <c r="D43" s="415" t="s">
        <v>196</v>
      </c>
      <c r="E43" s="398" t="s">
        <v>1632</v>
      </c>
      <c r="F43" s="286" t="s">
        <v>1508</v>
      </c>
      <c r="G43" s="415"/>
      <c r="H43" s="14">
        <f t="shared" si="6"/>
        <v>43192</v>
      </c>
      <c r="I43" s="14">
        <f t="shared" si="7"/>
        <v>43192</v>
      </c>
      <c r="J43" s="429"/>
      <c r="K43" s="429"/>
      <c r="L43" s="415" t="s">
        <v>248</v>
      </c>
      <c r="M43" s="1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>
        <v>4</v>
      </c>
      <c r="AH43" s="436">
        <v>5</v>
      </c>
      <c r="AI43" s="436">
        <v>8</v>
      </c>
      <c r="AJ43" s="436"/>
      <c r="AK43" s="436"/>
      <c r="AL43" s="436"/>
      <c r="AM43" s="436"/>
      <c r="AN43" s="436"/>
      <c r="AO43" s="392"/>
    </row>
    <row r="44" spans="1:41" s="3" customFormat="1">
      <c r="A44" s="415"/>
      <c r="B44" s="392"/>
      <c r="C44" s="393"/>
      <c r="D44" s="415" t="s">
        <v>196</v>
      </c>
      <c r="E44" s="398" t="s">
        <v>1630</v>
      </c>
      <c r="F44" s="286" t="s">
        <v>1508</v>
      </c>
      <c r="G44" s="415"/>
      <c r="H44" s="14">
        <f t="shared" si="6"/>
        <v>43192</v>
      </c>
      <c r="I44" s="14">
        <f t="shared" si="7"/>
        <v>43192</v>
      </c>
      <c r="J44" s="429"/>
      <c r="K44" s="429"/>
      <c r="L44" s="415" t="s">
        <v>9</v>
      </c>
      <c r="M44" s="1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  <c r="AA44" s="436"/>
      <c r="AB44" s="436"/>
      <c r="AC44" s="436"/>
      <c r="AD44" s="436"/>
      <c r="AE44" s="436">
        <v>8</v>
      </c>
      <c r="AF44" s="436"/>
      <c r="AG44" s="436"/>
      <c r="AH44" s="436"/>
      <c r="AI44" s="436"/>
      <c r="AJ44" s="436"/>
      <c r="AK44" s="436"/>
      <c r="AL44" s="436"/>
      <c r="AM44" s="436"/>
      <c r="AN44" s="436"/>
      <c r="AO44" s="392"/>
    </row>
    <row r="45" spans="1:41" s="3" customFormat="1">
      <c r="A45" s="386"/>
      <c r="B45" s="392" t="str">
        <f>IF(A46="","",IFERROR(VLOOKUP(A46,Story!C:D,2,FALSE),""))</f>
        <v/>
      </c>
      <c r="C45" s="393"/>
      <c r="D45" s="386" t="s">
        <v>196</v>
      </c>
      <c r="E45" s="398" t="s">
        <v>1594</v>
      </c>
      <c r="F45" s="393" t="s">
        <v>1508</v>
      </c>
      <c r="G45" s="386"/>
      <c r="H45" s="14">
        <f>IF(E45=K32,"",$H$1)</f>
        <v>43192</v>
      </c>
      <c r="I45" s="14">
        <f t="shared" si="7"/>
        <v>43192</v>
      </c>
      <c r="J45" s="429"/>
      <c r="K45" s="429">
        <f t="shared" ref="K45:K62" si="9">SUM(N45:AN45)</f>
        <v>12</v>
      </c>
      <c r="L45" s="396" t="s">
        <v>9</v>
      </c>
      <c r="M45" s="16">
        <f t="shared" si="5"/>
        <v>1</v>
      </c>
      <c r="N45" s="436"/>
      <c r="O45" s="436"/>
      <c r="P45" s="436"/>
      <c r="Q45" s="436"/>
      <c r="R45" s="436">
        <v>8</v>
      </c>
      <c r="S45" s="436"/>
      <c r="T45" s="436"/>
      <c r="U45" s="436">
        <v>4</v>
      </c>
      <c r="V45" s="436"/>
      <c r="W45" s="436"/>
      <c r="X45" s="436"/>
      <c r="Y45" s="436"/>
      <c r="Z45" s="436"/>
      <c r="AA45" s="436"/>
      <c r="AB45" s="436"/>
      <c r="AC45" s="436"/>
      <c r="AD45" s="436"/>
      <c r="AE45" s="436"/>
      <c r="AF45" s="436"/>
      <c r="AG45" s="436"/>
      <c r="AH45" s="436"/>
      <c r="AI45" s="436"/>
      <c r="AJ45" s="436"/>
      <c r="AK45" s="436"/>
      <c r="AL45" s="436"/>
      <c r="AM45" s="436"/>
      <c r="AN45" s="436"/>
      <c r="AO45" s="392"/>
    </row>
    <row r="46" spans="1:41" s="3" customFormat="1">
      <c r="A46" s="396" t="s">
        <v>1560</v>
      </c>
      <c r="B46" s="638" t="s">
        <v>1558</v>
      </c>
      <c r="C46" s="639"/>
      <c r="D46" s="640"/>
      <c r="E46" s="392"/>
      <c r="F46" s="393"/>
      <c r="G46" s="386"/>
      <c r="H46" s="14" t="str">
        <f t="shared" si="6"/>
        <v/>
      </c>
      <c r="I46" s="14" t="str">
        <f t="shared" si="7"/>
        <v/>
      </c>
      <c r="J46" s="429"/>
      <c r="K46" s="429">
        <f t="shared" si="9"/>
        <v>0</v>
      </c>
      <c r="L46" s="400" t="s">
        <v>18</v>
      </c>
      <c r="M46" s="16">
        <f t="shared" si="5"/>
        <v>0</v>
      </c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436"/>
      <c r="AL46" s="436"/>
      <c r="AM46" s="436"/>
      <c r="AN46" s="436"/>
      <c r="AO46" s="392"/>
    </row>
    <row r="47" spans="1:41" s="3" customFormat="1">
      <c r="A47" s="396" t="s">
        <v>1560</v>
      </c>
      <c r="B47" s="392" t="str">
        <f>IF(A48="","",IFERROR(VLOOKUP(A48,Story!C:D,2,FALSE),""))</f>
        <v/>
      </c>
      <c r="C47" s="393"/>
      <c r="D47" s="386" t="s">
        <v>196</v>
      </c>
      <c r="E47" s="398" t="s">
        <v>1571</v>
      </c>
      <c r="F47" s="393" t="s">
        <v>59</v>
      </c>
      <c r="G47" s="386"/>
      <c r="H47" s="14">
        <f t="shared" si="6"/>
        <v>43192</v>
      </c>
      <c r="I47" s="14">
        <f t="shared" si="7"/>
        <v>43192</v>
      </c>
      <c r="J47" s="429"/>
      <c r="K47" s="429">
        <f t="shared" si="9"/>
        <v>0</v>
      </c>
      <c r="L47" s="400" t="s">
        <v>18</v>
      </c>
      <c r="M47" s="16">
        <f t="shared" si="5"/>
        <v>0</v>
      </c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436"/>
      <c r="AL47" s="436"/>
      <c r="AM47" s="436"/>
      <c r="AN47" s="436"/>
      <c r="AO47" s="392"/>
    </row>
    <row r="48" spans="1:41" s="3" customFormat="1">
      <c r="A48" s="386"/>
      <c r="B48" s="392" t="str">
        <f>IF(A49="","",IFERROR(VLOOKUP(A49,Story!C:D,2,FALSE),""))</f>
        <v/>
      </c>
      <c r="C48" s="393"/>
      <c r="D48" s="386" t="s">
        <v>196</v>
      </c>
      <c r="E48" s="398" t="s">
        <v>1572</v>
      </c>
      <c r="F48" s="393" t="s">
        <v>59</v>
      </c>
      <c r="G48" s="386"/>
      <c r="H48" s="14">
        <f t="shared" si="6"/>
        <v>43192</v>
      </c>
      <c r="I48" s="14">
        <f t="shared" si="7"/>
        <v>43192</v>
      </c>
      <c r="J48" s="429"/>
      <c r="K48" s="429">
        <f t="shared" si="9"/>
        <v>0</v>
      </c>
      <c r="L48" s="400" t="s">
        <v>18</v>
      </c>
      <c r="M48" s="16">
        <f t="shared" si="5"/>
        <v>0</v>
      </c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436"/>
      <c r="AL48" s="436"/>
      <c r="AM48" s="436"/>
      <c r="AN48" s="436"/>
      <c r="AO48" s="392"/>
    </row>
    <row r="49" spans="1:41" s="3" customFormat="1">
      <c r="A49" s="386"/>
      <c r="B49" s="392" t="str">
        <f>IF(A50="","",IFERROR(VLOOKUP(A50,Story!C:D,2,FALSE),""))</f>
        <v/>
      </c>
      <c r="C49" s="393"/>
      <c r="D49" s="386"/>
      <c r="E49" s="398" t="s">
        <v>1593</v>
      </c>
      <c r="F49" s="393" t="s">
        <v>77</v>
      </c>
      <c r="G49" s="386"/>
      <c r="H49" s="14">
        <f t="shared" si="6"/>
        <v>43192</v>
      </c>
      <c r="I49" s="14">
        <f t="shared" si="7"/>
        <v>43192</v>
      </c>
      <c r="J49" s="429"/>
      <c r="K49" s="429">
        <f t="shared" si="9"/>
        <v>6</v>
      </c>
      <c r="L49" s="400" t="s">
        <v>9</v>
      </c>
      <c r="M49" s="16">
        <f t="shared" si="5"/>
        <v>1</v>
      </c>
      <c r="N49" s="436"/>
      <c r="O49" s="436"/>
      <c r="P49" s="436"/>
      <c r="Q49" s="436"/>
      <c r="R49" s="436"/>
      <c r="S49" s="436"/>
      <c r="T49" s="436"/>
      <c r="U49" s="436">
        <v>3</v>
      </c>
      <c r="V49" s="436">
        <v>3</v>
      </c>
      <c r="W49" s="436"/>
      <c r="X49" s="436"/>
      <c r="Y49" s="436"/>
      <c r="Z49" s="436"/>
      <c r="AA49" s="436"/>
      <c r="AB49" s="436"/>
      <c r="AC49" s="436"/>
      <c r="AD49" s="436"/>
      <c r="AE49" s="436"/>
      <c r="AF49" s="436"/>
      <c r="AG49" s="436"/>
      <c r="AH49" s="436"/>
      <c r="AI49" s="436"/>
      <c r="AJ49" s="436"/>
      <c r="AK49" s="436"/>
      <c r="AL49" s="436"/>
      <c r="AM49" s="436"/>
      <c r="AN49" s="436"/>
      <c r="AO49" s="392"/>
    </row>
    <row r="50" spans="1:41" s="3" customFormat="1">
      <c r="A50" s="386"/>
      <c r="B50" s="392" t="str">
        <f>IF(A51="","",IFERROR(VLOOKUP(A51,Story!C:D,2,FALSE),""))</f>
        <v/>
      </c>
      <c r="C50" s="393"/>
      <c r="D50" s="386" t="s">
        <v>196</v>
      </c>
      <c r="E50" s="398" t="s">
        <v>1615</v>
      </c>
      <c r="F50" s="393" t="s">
        <v>59</v>
      </c>
      <c r="G50" s="386"/>
      <c r="H50" s="14">
        <f t="shared" si="6"/>
        <v>43192</v>
      </c>
      <c r="I50" s="14">
        <f t="shared" si="7"/>
        <v>43192</v>
      </c>
      <c r="J50" s="429"/>
      <c r="K50" s="429">
        <f t="shared" si="9"/>
        <v>8</v>
      </c>
      <c r="L50" s="400" t="s">
        <v>18</v>
      </c>
      <c r="M50" s="16">
        <f t="shared" si="5"/>
        <v>0</v>
      </c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>
        <v>8</v>
      </c>
      <c r="AA50" s="436"/>
      <c r="AB50" s="436"/>
      <c r="AC50" s="436"/>
      <c r="AD50" s="436"/>
      <c r="AE50" s="436"/>
      <c r="AF50" s="436"/>
      <c r="AG50" s="436"/>
      <c r="AH50" s="436"/>
      <c r="AI50" s="436"/>
      <c r="AJ50" s="436"/>
      <c r="AK50" s="436"/>
      <c r="AL50" s="436"/>
      <c r="AM50" s="436"/>
      <c r="AN50" s="436"/>
      <c r="AO50" s="392"/>
    </row>
    <row r="51" spans="1:41" s="3" customFormat="1">
      <c r="A51" s="386"/>
      <c r="B51" s="392" t="str">
        <f>IF(A52="","",IFERROR(VLOOKUP(A52,Story!C:D,2,FALSE),""))</f>
        <v/>
      </c>
      <c r="C51" s="393"/>
      <c r="D51" s="386"/>
      <c r="E51" s="392"/>
      <c r="F51" s="393"/>
      <c r="G51" s="386"/>
      <c r="H51" s="14" t="str">
        <f t="shared" si="6"/>
        <v/>
      </c>
      <c r="I51" s="14" t="str">
        <f t="shared" si="7"/>
        <v/>
      </c>
      <c r="J51" s="429"/>
      <c r="K51" s="429"/>
      <c r="L51" s="400"/>
      <c r="M51" s="1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436"/>
      <c r="AL51" s="436"/>
      <c r="AM51" s="436"/>
      <c r="AN51" s="436"/>
      <c r="AO51" s="392"/>
    </row>
    <row r="52" spans="1:41" s="3" customFormat="1">
      <c r="A52" s="386"/>
      <c r="B52" s="638" t="s">
        <v>1586</v>
      </c>
      <c r="C52" s="639"/>
      <c r="D52" s="640"/>
      <c r="E52" s="392"/>
      <c r="F52" s="393"/>
      <c r="G52" s="386"/>
      <c r="H52" s="14" t="str">
        <f t="shared" si="6"/>
        <v/>
      </c>
      <c r="I52" s="14" t="str">
        <f t="shared" si="7"/>
        <v/>
      </c>
      <c r="J52" s="429"/>
      <c r="K52" s="429"/>
      <c r="L52" s="400"/>
      <c r="M52" s="1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  <c r="AA52" s="436"/>
      <c r="AB52" s="436"/>
      <c r="AC52" s="436"/>
      <c r="AD52" s="436"/>
      <c r="AE52" s="436"/>
      <c r="AF52" s="436"/>
      <c r="AG52" s="436"/>
      <c r="AH52" s="436"/>
      <c r="AI52" s="436"/>
      <c r="AJ52" s="436"/>
      <c r="AK52" s="436"/>
      <c r="AL52" s="436"/>
      <c r="AM52" s="436"/>
      <c r="AN52" s="436"/>
      <c r="AO52" s="392"/>
    </row>
    <row r="53" spans="1:41" s="3" customFormat="1">
      <c r="A53" s="396"/>
      <c r="B53" s="392" t="str">
        <f>IF(A54="","",IFERROR(VLOOKUP(A54,Story!C:D,2,FALSE),""))</f>
        <v/>
      </c>
      <c r="C53" s="393"/>
      <c r="D53" s="386"/>
      <c r="E53" s="398" t="s">
        <v>1587</v>
      </c>
      <c r="F53" s="393" t="s">
        <v>1181</v>
      </c>
      <c r="G53" s="386"/>
      <c r="H53" s="14">
        <f t="shared" si="6"/>
        <v>43192</v>
      </c>
      <c r="I53" s="14">
        <f t="shared" si="7"/>
        <v>43192</v>
      </c>
      <c r="J53" s="429"/>
      <c r="K53" s="429">
        <f t="shared" si="9"/>
        <v>0</v>
      </c>
      <c r="L53" s="400" t="s">
        <v>9</v>
      </c>
      <c r="M53" s="16">
        <f t="shared" si="5"/>
        <v>1</v>
      </c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436"/>
      <c r="AL53" s="436"/>
      <c r="AM53" s="436"/>
      <c r="AN53" s="436"/>
      <c r="AO53" s="392"/>
    </row>
    <row r="54" spans="1:41" s="3" customFormat="1">
      <c r="A54" s="386"/>
      <c r="B54" s="392" t="str">
        <f>IF(A55="","",IFERROR(VLOOKUP(A55,Story!C:D,2,FALSE),""))</f>
        <v/>
      </c>
      <c r="C54" s="393"/>
      <c r="D54" s="386"/>
      <c r="E54" s="398" t="s">
        <v>1588</v>
      </c>
      <c r="F54" s="393" t="s">
        <v>77</v>
      </c>
      <c r="G54" s="386"/>
      <c r="H54" s="14">
        <f t="shared" si="6"/>
        <v>43192</v>
      </c>
      <c r="I54" s="14">
        <f t="shared" si="7"/>
        <v>43192</v>
      </c>
      <c r="J54" s="429"/>
      <c r="K54" s="429">
        <f t="shared" si="9"/>
        <v>0</v>
      </c>
      <c r="L54" s="400" t="s">
        <v>9</v>
      </c>
      <c r="M54" s="16">
        <f t="shared" si="5"/>
        <v>1</v>
      </c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  <c r="AA54" s="436"/>
      <c r="AB54" s="436"/>
      <c r="AC54" s="436"/>
      <c r="AD54" s="436"/>
      <c r="AE54" s="436"/>
      <c r="AF54" s="436"/>
      <c r="AG54" s="436"/>
      <c r="AH54" s="436"/>
      <c r="AI54" s="436"/>
      <c r="AJ54" s="436"/>
      <c r="AK54" s="436"/>
      <c r="AL54" s="436"/>
      <c r="AM54" s="436"/>
      <c r="AN54" s="436"/>
      <c r="AO54" s="392"/>
    </row>
    <row r="55" spans="1:41" s="3" customFormat="1">
      <c r="A55" s="386"/>
      <c r="B55" s="392" t="str">
        <f>IF(A56="","",IFERROR(VLOOKUP(A56,Story!C:D,2,FALSE),""))</f>
        <v/>
      </c>
      <c r="C55" s="393"/>
      <c r="D55" s="386"/>
      <c r="E55" s="398" t="s">
        <v>1589</v>
      </c>
      <c r="F55" s="393" t="s">
        <v>1181</v>
      </c>
      <c r="G55" s="386"/>
      <c r="H55" s="14">
        <f t="shared" si="6"/>
        <v>43192</v>
      </c>
      <c r="I55" s="14">
        <f t="shared" si="7"/>
        <v>43192</v>
      </c>
      <c r="J55" s="429"/>
      <c r="K55" s="429">
        <f t="shared" si="9"/>
        <v>0</v>
      </c>
      <c r="L55" s="400" t="s">
        <v>9</v>
      </c>
      <c r="M55" s="16">
        <f t="shared" si="5"/>
        <v>1</v>
      </c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436"/>
      <c r="AL55" s="436"/>
      <c r="AM55" s="436"/>
      <c r="AN55" s="436"/>
      <c r="AO55" s="392"/>
    </row>
    <row r="56" spans="1:41" s="3" customFormat="1">
      <c r="A56" s="386"/>
      <c r="B56" s="392" t="str">
        <f>IF(A57="","",IFERROR(VLOOKUP(A57,Story!C:D,2,FALSE),""))</f>
        <v/>
      </c>
      <c r="C56" s="393"/>
      <c r="D56" s="386"/>
      <c r="E56" s="398"/>
      <c r="F56" s="393"/>
      <c r="G56" s="386"/>
      <c r="H56" s="14" t="str">
        <f t="shared" si="6"/>
        <v/>
      </c>
      <c r="I56" s="14" t="str">
        <f t="shared" si="7"/>
        <v/>
      </c>
      <c r="J56" s="429"/>
      <c r="K56" s="429"/>
      <c r="L56" s="400"/>
      <c r="M56" s="1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436"/>
      <c r="AL56" s="436"/>
      <c r="AM56" s="436"/>
      <c r="AN56" s="436"/>
      <c r="AO56" s="392"/>
    </row>
    <row r="57" spans="1:41" s="3" customFormat="1">
      <c r="A57" s="386"/>
      <c r="B57" s="392" t="str">
        <f>IF(A58="","",IFERROR(VLOOKUP(A58,Story!C:D,2,FALSE),""))</f>
        <v/>
      </c>
      <c r="C57" s="393"/>
      <c r="D57" s="386"/>
      <c r="E57" s="392"/>
      <c r="F57" s="393"/>
      <c r="G57" s="386"/>
      <c r="H57" s="14" t="str">
        <f t="shared" si="6"/>
        <v/>
      </c>
      <c r="I57" s="14" t="str">
        <f t="shared" si="7"/>
        <v/>
      </c>
      <c r="J57" s="429"/>
      <c r="K57" s="429"/>
      <c r="L57" s="400"/>
      <c r="M57" s="1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436"/>
      <c r="AL57" s="436"/>
      <c r="AM57" s="436"/>
      <c r="AN57" s="436"/>
      <c r="AO57" s="392"/>
    </row>
    <row r="58" spans="1:41" s="3" customFormat="1">
      <c r="A58" s="386"/>
      <c r="B58" s="638" t="s">
        <v>1573</v>
      </c>
      <c r="C58" s="639"/>
      <c r="D58" s="640"/>
      <c r="E58" s="392"/>
      <c r="F58" s="393"/>
      <c r="G58" s="386"/>
      <c r="H58" s="14" t="str">
        <f t="shared" si="6"/>
        <v/>
      </c>
      <c r="I58" s="14" t="str">
        <f t="shared" si="7"/>
        <v/>
      </c>
      <c r="J58" s="429"/>
      <c r="K58" s="429"/>
      <c r="L58" s="400"/>
      <c r="M58" s="1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  <c r="AA58" s="436"/>
      <c r="AB58" s="436"/>
      <c r="AC58" s="436"/>
      <c r="AD58" s="436"/>
      <c r="AE58" s="436"/>
      <c r="AF58" s="436"/>
      <c r="AG58" s="436"/>
      <c r="AH58" s="436"/>
      <c r="AI58" s="436"/>
      <c r="AJ58" s="436"/>
      <c r="AK58" s="436"/>
      <c r="AL58" s="436"/>
      <c r="AM58" s="436"/>
      <c r="AN58" s="436"/>
      <c r="AO58" s="392"/>
    </row>
    <row r="59" spans="1:41" s="3" customFormat="1">
      <c r="A59" s="416"/>
      <c r="B59" s="392" t="str">
        <f>IF(A60="","",IFERROR(VLOOKUP(A60,Story!C:D,2,FALSE),""))</f>
        <v/>
      </c>
      <c r="C59" s="393"/>
      <c r="D59" s="416" t="s">
        <v>326</v>
      </c>
      <c r="E59" s="398" t="s">
        <v>1644</v>
      </c>
      <c r="F59" s="286" t="s">
        <v>1643</v>
      </c>
      <c r="G59" s="416"/>
      <c r="H59" s="14">
        <f t="shared" ref="H59" si="10">IF(E59="","",$H$1)</f>
        <v>43192</v>
      </c>
      <c r="I59" s="14">
        <f t="shared" ref="I59" si="11">IF(E59="","",IF(H59+J59/8&gt;$I$1,$I$1,H59+J59/8))</f>
        <v>43192</v>
      </c>
      <c r="J59" s="429"/>
      <c r="K59" s="429">
        <f t="shared" si="9"/>
        <v>48</v>
      </c>
      <c r="L59" s="416" t="s">
        <v>9</v>
      </c>
      <c r="M59" s="16">
        <f t="shared" ref="M59" si="12">IF(L59="未开始",0,IF(L59="已完成",1, 0.1))</f>
        <v>1</v>
      </c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  <c r="AA59" s="436"/>
      <c r="AB59" s="436">
        <v>8</v>
      </c>
      <c r="AC59" s="436">
        <v>8</v>
      </c>
      <c r="AD59" s="436">
        <v>8</v>
      </c>
      <c r="AE59" s="436">
        <v>8</v>
      </c>
      <c r="AF59" s="436">
        <v>8</v>
      </c>
      <c r="AG59" s="436">
        <v>8</v>
      </c>
      <c r="AH59" s="436"/>
      <c r="AI59" s="436"/>
      <c r="AJ59" s="436"/>
      <c r="AK59" s="436"/>
      <c r="AL59" s="436"/>
      <c r="AM59" s="436"/>
      <c r="AN59" s="436"/>
      <c r="AO59" s="392"/>
    </row>
    <row r="60" spans="1:41" s="3" customFormat="1">
      <c r="A60" s="386"/>
      <c r="B60" s="392" t="str">
        <f>IF(A61="","",IFERROR(VLOOKUP(A61,Story!C:D,2,FALSE),""))</f>
        <v/>
      </c>
      <c r="C60" s="393"/>
      <c r="D60" s="386"/>
      <c r="E60" s="398" t="s">
        <v>1574</v>
      </c>
      <c r="F60" s="393"/>
      <c r="G60" s="386"/>
      <c r="H60" s="14">
        <f t="shared" si="6"/>
        <v>43192</v>
      </c>
      <c r="I60" s="14">
        <f t="shared" si="7"/>
        <v>43192</v>
      </c>
      <c r="J60" s="429"/>
      <c r="K60" s="429">
        <f t="shared" si="9"/>
        <v>0</v>
      </c>
      <c r="L60" s="400" t="s">
        <v>248</v>
      </c>
      <c r="M60" s="16">
        <f t="shared" si="5"/>
        <v>0.1</v>
      </c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  <c r="AA60" s="436"/>
      <c r="AB60" s="436"/>
      <c r="AC60" s="436"/>
      <c r="AD60" s="436"/>
      <c r="AE60" s="436"/>
      <c r="AF60" s="436"/>
      <c r="AG60" s="436"/>
      <c r="AH60" s="436"/>
      <c r="AI60" s="436"/>
      <c r="AJ60" s="436"/>
      <c r="AK60" s="436"/>
      <c r="AL60" s="436"/>
      <c r="AM60" s="436"/>
      <c r="AN60" s="436"/>
      <c r="AO60" s="392"/>
    </row>
    <row r="61" spans="1:41" s="3" customFormat="1">
      <c r="A61" s="386"/>
      <c r="B61" s="392" t="str">
        <f>IF(A62="","",IFERROR(VLOOKUP(A62,Story!C:D,2,FALSE),""))</f>
        <v/>
      </c>
      <c r="C61" s="393"/>
      <c r="D61" s="386"/>
      <c r="E61" s="398" t="s">
        <v>1575</v>
      </c>
      <c r="F61" s="393"/>
      <c r="G61" s="386"/>
      <c r="H61" s="14">
        <f t="shared" si="6"/>
        <v>43192</v>
      </c>
      <c r="I61" s="14">
        <f t="shared" si="7"/>
        <v>43192</v>
      </c>
      <c r="J61" s="429"/>
      <c r="K61" s="429">
        <f t="shared" si="9"/>
        <v>0</v>
      </c>
      <c r="L61" s="400" t="s">
        <v>248</v>
      </c>
      <c r="M61" s="16">
        <f t="shared" si="5"/>
        <v>0.1</v>
      </c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436"/>
      <c r="AL61" s="436"/>
      <c r="AM61" s="436"/>
      <c r="AN61" s="436"/>
      <c r="AO61" s="392"/>
    </row>
    <row r="62" spans="1:41" s="3" customFormat="1">
      <c r="A62" s="386"/>
      <c r="B62" s="392" t="str">
        <f>IF(A64="","",IFERROR(VLOOKUP(A64,Story!C:D,2,FALSE),""))</f>
        <v/>
      </c>
      <c r="C62" s="393"/>
      <c r="D62" s="386"/>
      <c r="E62" s="398" t="s">
        <v>1585</v>
      </c>
      <c r="F62" s="393" t="s">
        <v>206</v>
      </c>
      <c r="G62" s="386"/>
      <c r="H62" s="14">
        <f t="shared" si="6"/>
        <v>43192</v>
      </c>
      <c r="I62" s="14">
        <f t="shared" si="7"/>
        <v>43192</v>
      </c>
      <c r="J62" s="429"/>
      <c r="K62" s="429">
        <f t="shared" si="9"/>
        <v>0</v>
      </c>
      <c r="L62" s="400" t="s">
        <v>18</v>
      </c>
      <c r="M62" s="16">
        <f t="shared" si="5"/>
        <v>0</v>
      </c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  <c r="AE62" s="436"/>
      <c r="AF62" s="436"/>
      <c r="AG62" s="436"/>
      <c r="AH62" s="436"/>
      <c r="AI62" s="436"/>
      <c r="AJ62" s="436"/>
      <c r="AK62" s="436"/>
      <c r="AL62" s="436"/>
      <c r="AM62" s="436"/>
      <c r="AN62" s="436"/>
      <c r="AO62" s="392"/>
    </row>
    <row r="63" spans="1:41" s="3" customFormat="1">
      <c r="A63" s="415"/>
      <c r="B63" s="422"/>
      <c r="C63" s="421"/>
      <c r="D63" s="423" t="s">
        <v>335</v>
      </c>
      <c r="E63" s="398" t="s">
        <v>1637</v>
      </c>
      <c r="F63" s="393" t="s">
        <v>82</v>
      </c>
      <c r="G63" s="415"/>
      <c r="H63" s="14">
        <f t="shared" si="6"/>
        <v>43192</v>
      </c>
      <c r="I63" s="14">
        <f t="shared" si="7"/>
        <v>43192</v>
      </c>
      <c r="J63" s="429"/>
      <c r="K63" s="429"/>
      <c r="L63" s="415"/>
      <c r="M63" s="1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  <c r="AE63" s="436"/>
      <c r="AF63" s="436"/>
      <c r="AG63" s="436"/>
      <c r="AH63" s="436"/>
      <c r="AI63" s="436">
        <v>3</v>
      </c>
      <c r="AJ63" s="436"/>
      <c r="AK63" s="436"/>
      <c r="AL63" s="436"/>
      <c r="AM63" s="436"/>
      <c r="AN63" s="436"/>
      <c r="AO63" s="392"/>
    </row>
    <row r="64" spans="1:41" s="3" customFormat="1">
      <c r="A64" s="386"/>
      <c r="B64" s="638" t="s">
        <v>1577</v>
      </c>
      <c r="C64" s="639"/>
      <c r="D64" s="640"/>
      <c r="E64" s="392"/>
      <c r="F64" s="393"/>
      <c r="G64" s="400"/>
      <c r="H64" s="14" t="str">
        <f t="shared" si="6"/>
        <v/>
      </c>
      <c r="I64" s="14" t="str">
        <f t="shared" si="7"/>
        <v/>
      </c>
      <c r="J64" s="429"/>
      <c r="K64" s="429">
        <f t="shared" ref="K64:K70" si="13">SUM(N64:AN64)</f>
        <v>0</v>
      </c>
      <c r="L64" s="400" t="s">
        <v>18</v>
      </c>
      <c r="M64" s="16">
        <f t="shared" si="5"/>
        <v>0</v>
      </c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436"/>
      <c r="AL64" s="436"/>
      <c r="AM64" s="436"/>
      <c r="AN64" s="436"/>
      <c r="AO64" s="392"/>
    </row>
    <row r="65" spans="1:52" s="3" customFormat="1">
      <c r="A65" s="400"/>
      <c r="B65" s="392"/>
      <c r="C65" s="393"/>
      <c r="D65" s="400"/>
      <c r="E65" s="398" t="s">
        <v>1638</v>
      </c>
      <c r="F65" s="393" t="s">
        <v>1591</v>
      </c>
      <c r="G65" s="400"/>
      <c r="H65" s="14">
        <f t="shared" si="6"/>
        <v>43192</v>
      </c>
      <c r="I65" s="14">
        <f t="shared" si="7"/>
        <v>43192</v>
      </c>
      <c r="J65" s="429"/>
      <c r="K65" s="429">
        <f t="shared" si="13"/>
        <v>0</v>
      </c>
      <c r="L65" s="400" t="s">
        <v>195</v>
      </c>
      <c r="M65" s="16">
        <f t="shared" si="5"/>
        <v>0.1</v>
      </c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436"/>
      <c r="AL65" s="436"/>
      <c r="AM65" s="436"/>
      <c r="AN65" s="436"/>
      <c r="AO65" s="392"/>
    </row>
    <row r="66" spans="1:52" s="3" customFormat="1">
      <c r="A66" s="400"/>
      <c r="B66" s="392"/>
      <c r="C66" s="393"/>
      <c r="D66" s="400"/>
      <c r="E66" s="398" t="s">
        <v>1576</v>
      </c>
      <c r="F66" s="393" t="s">
        <v>1591</v>
      </c>
      <c r="G66" s="400"/>
      <c r="H66" s="14">
        <f t="shared" si="6"/>
        <v>43192</v>
      </c>
      <c r="I66" s="14">
        <f t="shared" si="7"/>
        <v>43192</v>
      </c>
      <c r="J66" s="429"/>
      <c r="K66" s="429">
        <f t="shared" si="13"/>
        <v>0</v>
      </c>
      <c r="L66" s="400" t="s">
        <v>195</v>
      </c>
      <c r="M66" s="16">
        <f t="shared" si="5"/>
        <v>0.1</v>
      </c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436"/>
      <c r="AL66" s="436"/>
      <c r="AM66" s="436"/>
      <c r="AN66" s="436"/>
      <c r="AO66" s="392"/>
    </row>
    <row r="67" spans="1:52" s="3" customFormat="1">
      <c r="A67" s="400"/>
      <c r="B67" s="392"/>
      <c r="C67" s="393"/>
      <c r="D67" s="400"/>
      <c r="E67" s="392"/>
      <c r="F67" s="393"/>
      <c r="G67" s="400"/>
      <c r="H67" s="14" t="str">
        <f t="shared" si="6"/>
        <v/>
      </c>
      <c r="I67" s="14" t="str">
        <f t="shared" si="7"/>
        <v/>
      </c>
      <c r="J67" s="429"/>
      <c r="K67" s="429"/>
      <c r="L67" s="400"/>
      <c r="M67" s="1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436"/>
      <c r="AK67" s="436"/>
      <c r="AL67" s="436"/>
      <c r="AM67" s="436"/>
      <c r="AN67" s="436"/>
      <c r="AO67" s="392"/>
    </row>
    <row r="68" spans="1:52" s="3" customFormat="1">
      <c r="A68" s="400"/>
      <c r="B68" s="638" t="s">
        <v>1581</v>
      </c>
      <c r="C68" s="639"/>
      <c r="D68" s="640"/>
      <c r="E68" s="392"/>
      <c r="F68" s="393"/>
      <c r="G68" s="400"/>
      <c r="H68" s="14" t="str">
        <f t="shared" si="6"/>
        <v/>
      </c>
      <c r="I68" s="14" t="str">
        <f t="shared" si="7"/>
        <v/>
      </c>
      <c r="J68" s="429"/>
      <c r="K68" s="429">
        <f t="shared" si="13"/>
        <v>0</v>
      </c>
      <c r="L68" s="400" t="s">
        <v>18</v>
      </c>
      <c r="M68" s="16">
        <f t="shared" si="5"/>
        <v>0</v>
      </c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436"/>
      <c r="AK68" s="436"/>
      <c r="AL68" s="436"/>
      <c r="AM68" s="436"/>
      <c r="AN68" s="436"/>
      <c r="AO68" s="392"/>
    </row>
    <row r="69" spans="1:52" s="3" customFormat="1">
      <c r="A69" s="400"/>
      <c r="B69" s="392"/>
      <c r="C69" s="393"/>
      <c r="D69" s="400"/>
      <c r="E69" s="398" t="s">
        <v>1582</v>
      </c>
      <c r="F69" s="393" t="s">
        <v>233</v>
      </c>
      <c r="G69" s="400"/>
      <c r="H69" s="14">
        <f t="shared" si="6"/>
        <v>43192</v>
      </c>
      <c r="I69" s="14">
        <f t="shared" si="7"/>
        <v>43192</v>
      </c>
      <c r="J69" s="429"/>
      <c r="K69" s="429">
        <f t="shared" si="13"/>
        <v>0</v>
      </c>
      <c r="L69" s="400" t="s">
        <v>248</v>
      </c>
      <c r="M69" s="16">
        <f t="shared" si="5"/>
        <v>0.1</v>
      </c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436"/>
      <c r="AL69" s="436"/>
      <c r="AM69" s="436"/>
      <c r="AN69" s="436"/>
      <c r="AO69" s="392"/>
    </row>
    <row r="70" spans="1:52" s="3" customFormat="1">
      <c r="A70" s="400"/>
      <c r="B70" s="392" t="e">
        <f>IF(#REF!="","",IFERROR(VLOOKUP(#REF!,Story!C:D,2,FALSE),""))</f>
        <v>#REF!</v>
      </c>
      <c r="C70" s="393"/>
      <c r="D70" s="386"/>
      <c r="E70" s="398" t="s">
        <v>1583</v>
      </c>
      <c r="F70" s="393" t="s">
        <v>233</v>
      </c>
      <c r="G70" s="386"/>
      <c r="H70" s="14">
        <f t="shared" si="6"/>
        <v>43192</v>
      </c>
      <c r="I70" s="14">
        <f t="shared" si="7"/>
        <v>43192</v>
      </c>
      <c r="J70" s="429"/>
      <c r="K70" s="429">
        <f t="shared" si="13"/>
        <v>0</v>
      </c>
      <c r="L70" s="400" t="s">
        <v>9</v>
      </c>
      <c r="M70" s="16">
        <f t="shared" si="5"/>
        <v>1</v>
      </c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436"/>
      <c r="AL70" s="436"/>
      <c r="AM70" s="436"/>
      <c r="AN70" s="436"/>
      <c r="AO70" s="392"/>
    </row>
    <row r="71" spans="1:52">
      <c r="A71" s="263" t="s">
        <v>622</v>
      </c>
      <c r="B71" s="643" t="s">
        <v>1120</v>
      </c>
      <c r="C71" s="644"/>
      <c r="D71" s="645"/>
      <c r="E71" s="264"/>
      <c r="F71" s="13"/>
      <c r="G71" s="11"/>
      <c r="H71" s="14" t="str">
        <f t="shared" si="6"/>
        <v/>
      </c>
      <c r="I71" s="14" t="str">
        <f t="shared" si="7"/>
        <v/>
      </c>
      <c r="J71" s="429"/>
      <c r="K71" s="429"/>
      <c r="L71" s="11"/>
      <c r="M71" s="1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  <c r="AD71" s="436"/>
      <c r="AE71" s="436"/>
      <c r="AF71" s="436"/>
      <c r="AG71" s="436"/>
      <c r="AH71" s="436"/>
      <c r="AI71" s="436"/>
      <c r="AJ71" s="436"/>
      <c r="AK71" s="436"/>
      <c r="AL71" s="436"/>
      <c r="AM71" s="436"/>
      <c r="AN71" s="436"/>
      <c r="AO71" s="383"/>
      <c r="AP71" s="383"/>
      <c r="AQ71" s="383"/>
      <c r="AR71" s="383"/>
      <c r="AS71" s="383"/>
      <c r="AT71" s="383"/>
      <c r="AU71" s="383"/>
      <c r="AV71" s="383"/>
      <c r="AW71" s="383"/>
      <c r="AX71" s="383"/>
      <c r="AY71" s="383"/>
      <c r="AZ71" s="12"/>
    </row>
    <row r="72" spans="1:52">
      <c r="A72" s="415"/>
      <c r="B72" s="417"/>
      <c r="C72" s="418"/>
      <c r="D72" s="419"/>
      <c r="E72" s="56" t="s">
        <v>1626</v>
      </c>
      <c r="F72" s="13" t="s">
        <v>77</v>
      </c>
      <c r="G72" s="11"/>
      <c r="H72" s="14">
        <v>43203</v>
      </c>
      <c r="I72" s="14">
        <v>43203</v>
      </c>
      <c r="J72" s="429"/>
      <c r="K72" s="429"/>
      <c r="L72" s="11" t="s">
        <v>9</v>
      </c>
      <c r="M72" s="1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>
        <v>8</v>
      </c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436"/>
      <c r="AL72" s="436"/>
      <c r="AM72" s="436"/>
      <c r="AN72" s="436"/>
      <c r="AO72" s="408"/>
      <c r="AP72" s="351"/>
      <c r="AQ72" s="351"/>
      <c r="AR72" s="351"/>
      <c r="AS72" s="351"/>
      <c r="AT72" s="351"/>
      <c r="AU72" s="351"/>
      <c r="AV72" s="351"/>
      <c r="AW72" s="351"/>
      <c r="AX72" s="351"/>
      <c r="AY72" s="351"/>
      <c r="AZ72" s="420"/>
    </row>
    <row r="73" spans="1:52" s="3" customFormat="1">
      <c r="B73" s="392" t="str">
        <f>IF(A74="","",IFERROR(VLOOKUP(A74,Story!C:D,2,FALSE),""))</f>
        <v/>
      </c>
      <c r="C73" s="393"/>
      <c r="D73" s="396" t="s">
        <v>1565</v>
      </c>
      <c r="E73" s="394" t="s">
        <v>1566</v>
      </c>
      <c r="F73" s="393" t="s">
        <v>77</v>
      </c>
      <c r="G73" s="386"/>
      <c r="H73" s="14">
        <f t="shared" si="6"/>
        <v>43192</v>
      </c>
      <c r="I73" s="14">
        <f t="shared" si="7"/>
        <v>43192</v>
      </c>
      <c r="J73" s="429"/>
      <c r="K73" s="429">
        <v>2</v>
      </c>
      <c r="L73" s="400" t="s">
        <v>9</v>
      </c>
      <c r="M73" s="16">
        <f t="shared" si="5"/>
        <v>1</v>
      </c>
      <c r="N73" s="436"/>
      <c r="O73" s="436">
        <v>2</v>
      </c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  <c r="AA73" s="436"/>
      <c r="AB73" s="436"/>
      <c r="AC73" s="436"/>
      <c r="AD73" s="436"/>
      <c r="AE73" s="436"/>
      <c r="AF73" s="436"/>
      <c r="AG73" s="436"/>
      <c r="AH73" s="436"/>
      <c r="AI73" s="436"/>
      <c r="AJ73" s="436"/>
      <c r="AK73" s="436"/>
      <c r="AL73" s="436"/>
      <c r="AM73" s="436"/>
      <c r="AN73" s="436"/>
      <c r="AO73" s="392"/>
    </row>
    <row r="74" spans="1:52" s="3" customFormat="1">
      <c r="A74" s="386"/>
      <c r="B74" s="392" t="str">
        <f>IF(A75="","",IFERROR(VLOOKUP(A75,Story!C:D,2,FALSE),""))</f>
        <v/>
      </c>
      <c r="C74" s="393"/>
      <c r="D74" s="386" t="s">
        <v>269</v>
      </c>
      <c r="E74" s="264" t="s">
        <v>270</v>
      </c>
      <c r="F74" s="393" t="s">
        <v>77</v>
      </c>
      <c r="G74" s="386"/>
      <c r="H74" s="14">
        <f t="shared" si="6"/>
        <v>43192</v>
      </c>
      <c r="I74" s="14">
        <f t="shared" si="7"/>
        <v>43192</v>
      </c>
      <c r="J74" s="429"/>
      <c r="K74" s="429">
        <v>2</v>
      </c>
      <c r="L74" s="400" t="s">
        <v>9</v>
      </c>
      <c r="M74" s="16">
        <f t="shared" si="5"/>
        <v>1</v>
      </c>
      <c r="N74" s="436"/>
      <c r="O74" s="436">
        <v>2</v>
      </c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>
        <v>1</v>
      </c>
      <c r="AC74" s="436"/>
      <c r="AD74" s="436"/>
      <c r="AE74" s="436"/>
      <c r="AF74" s="436"/>
      <c r="AG74" s="436"/>
      <c r="AH74" s="436"/>
      <c r="AI74" s="436"/>
      <c r="AJ74" s="436"/>
      <c r="AK74" s="436"/>
      <c r="AL74" s="436"/>
      <c r="AM74" s="436"/>
      <c r="AN74" s="436"/>
      <c r="AO74" s="392"/>
    </row>
    <row r="75" spans="1:52" s="3" customFormat="1">
      <c r="A75" s="386"/>
      <c r="B75" s="392" t="str">
        <f>IF(A76="","",IFERROR(VLOOKUP(A76,Story!C:D,2,FALSE),""))</f>
        <v/>
      </c>
      <c r="C75" s="393"/>
      <c r="D75" s="400" t="s">
        <v>269</v>
      </c>
      <c r="E75" s="264" t="s">
        <v>270</v>
      </c>
      <c r="F75" s="393" t="s">
        <v>59</v>
      </c>
      <c r="G75" s="400"/>
      <c r="H75" s="14">
        <f t="shared" ref="H75" si="14">IF(E75="","",$H$1)</f>
        <v>43192</v>
      </c>
      <c r="I75" s="14">
        <f t="shared" ref="I75" si="15">IF(E75="","",IF(H75+J75/8&gt;$I$1,$I$1,H75+J75/8))</f>
        <v>43192</v>
      </c>
      <c r="J75" s="429"/>
      <c r="K75" s="429">
        <v>0</v>
      </c>
      <c r="L75" s="400" t="s">
        <v>9</v>
      </c>
      <c r="M75" s="16">
        <v>0</v>
      </c>
      <c r="N75" s="436"/>
      <c r="O75" s="436">
        <v>0</v>
      </c>
      <c r="P75" s="436"/>
      <c r="Q75" s="436"/>
      <c r="R75" s="436"/>
      <c r="S75" s="436"/>
      <c r="T75" s="436"/>
      <c r="U75" s="436"/>
      <c r="V75" s="436"/>
      <c r="W75" s="436"/>
      <c r="X75" s="436"/>
      <c r="Y75" s="436">
        <v>1</v>
      </c>
      <c r="Z75" s="436"/>
      <c r="AA75" s="436"/>
      <c r="AB75" s="436"/>
      <c r="AC75" s="436"/>
      <c r="AD75" s="436"/>
      <c r="AE75" s="436"/>
      <c r="AF75" s="436"/>
      <c r="AG75" s="436"/>
      <c r="AH75" s="436"/>
      <c r="AI75" s="436"/>
      <c r="AJ75" s="436"/>
      <c r="AK75" s="436"/>
      <c r="AL75" s="436"/>
      <c r="AM75" s="436"/>
      <c r="AN75" s="436"/>
      <c r="AO75" s="392"/>
    </row>
    <row r="76" spans="1:52" s="3" customFormat="1">
      <c r="A76" s="400"/>
      <c r="B76" s="392" t="str">
        <f>IF(A77="","",IFERROR(VLOOKUP(A77,Story!C:D,2,FALSE),""))</f>
        <v/>
      </c>
      <c r="C76" s="393"/>
      <c r="D76" s="386" t="s">
        <v>301</v>
      </c>
      <c r="E76" s="398" t="s">
        <v>1596</v>
      </c>
      <c r="F76" s="393" t="s">
        <v>82</v>
      </c>
      <c r="G76" s="386"/>
      <c r="H76" s="14">
        <f t="shared" si="6"/>
        <v>43192</v>
      </c>
      <c r="I76" s="14">
        <f t="shared" si="7"/>
        <v>43192</v>
      </c>
      <c r="J76" s="429"/>
      <c r="K76" s="429">
        <f>SUM(N76:AN76)</f>
        <v>1</v>
      </c>
      <c r="L76" s="400" t="s">
        <v>9</v>
      </c>
      <c r="M76" s="16">
        <f t="shared" si="5"/>
        <v>1</v>
      </c>
      <c r="N76" s="436"/>
      <c r="O76" s="436"/>
      <c r="P76" s="436"/>
      <c r="Q76" s="436"/>
      <c r="R76" s="436"/>
      <c r="S76" s="436"/>
      <c r="T76" s="436"/>
      <c r="U76" s="436">
        <v>1</v>
      </c>
      <c r="V76" s="436"/>
      <c r="W76" s="436"/>
      <c r="X76" s="436"/>
      <c r="Y76" s="436"/>
      <c r="Z76" s="436"/>
      <c r="AA76" s="436"/>
      <c r="AB76" s="436"/>
      <c r="AC76" s="436"/>
      <c r="AD76" s="436"/>
      <c r="AE76" s="436"/>
      <c r="AF76" s="436"/>
      <c r="AG76" s="436"/>
      <c r="AH76" s="436"/>
      <c r="AI76" s="436"/>
      <c r="AJ76" s="436"/>
      <c r="AK76" s="436"/>
      <c r="AL76" s="436"/>
      <c r="AM76" s="436"/>
      <c r="AN76" s="436"/>
      <c r="AO76" s="392"/>
    </row>
    <row r="77" spans="1:52" s="3" customFormat="1">
      <c r="A77" s="386"/>
      <c r="B77" s="392" t="str">
        <f>IF(A78="","",IFERROR(VLOOKUP(A78,Story!C:D,2,FALSE),""))</f>
        <v/>
      </c>
      <c r="C77" s="393"/>
      <c r="D77" s="386" t="s">
        <v>235</v>
      </c>
      <c r="E77" s="392" t="s">
        <v>1600</v>
      </c>
      <c r="F77" s="286" t="s">
        <v>1601</v>
      </c>
      <c r="G77" s="386"/>
      <c r="H77" s="14">
        <f t="shared" si="6"/>
        <v>43192</v>
      </c>
      <c r="I77" s="14">
        <f t="shared" si="7"/>
        <v>43192</v>
      </c>
      <c r="J77" s="429"/>
      <c r="K77" s="429">
        <f>SUM(N77:AN77)</f>
        <v>7</v>
      </c>
      <c r="L77" s="400" t="s">
        <v>9</v>
      </c>
      <c r="M77" s="16">
        <f t="shared" si="5"/>
        <v>1</v>
      </c>
      <c r="N77" s="436"/>
      <c r="O77" s="436"/>
      <c r="P77" s="436"/>
      <c r="Q77" s="436"/>
      <c r="R77" s="436"/>
      <c r="S77" s="436"/>
      <c r="T77" s="436"/>
      <c r="U77" s="436">
        <v>4</v>
      </c>
      <c r="V77" s="436">
        <v>3</v>
      </c>
      <c r="W77" s="436"/>
      <c r="X77" s="436"/>
      <c r="Y77" s="436"/>
      <c r="Z77" s="436"/>
      <c r="AA77" s="436"/>
      <c r="AB77" s="436"/>
      <c r="AC77" s="436"/>
      <c r="AD77" s="436"/>
      <c r="AE77" s="436"/>
      <c r="AF77" s="436"/>
      <c r="AG77" s="436"/>
      <c r="AH77" s="436"/>
      <c r="AI77" s="436"/>
      <c r="AJ77" s="436"/>
      <c r="AK77" s="436"/>
      <c r="AL77" s="436"/>
      <c r="AM77" s="436"/>
      <c r="AN77" s="436"/>
      <c r="AO77" s="392"/>
    </row>
    <row r="78" spans="1:52" s="3" customFormat="1">
      <c r="A78" s="386"/>
      <c r="B78" s="392" t="str">
        <f>IF(A80="","",IFERROR(VLOOKUP(A80,Story!C:D,2,FALSE),""))</f>
        <v/>
      </c>
      <c r="C78" s="393"/>
      <c r="D78" s="386"/>
      <c r="E78" s="392" t="s">
        <v>1611</v>
      </c>
      <c r="F78" s="286" t="s">
        <v>608</v>
      </c>
      <c r="G78" s="386"/>
      <c r="H78" s="14">
        <f t="shared" si="6"/>
        <v>43192</v>
      </c>
      <c r="I78" s="14">
        <f t="shared" si="7"/>
        <v>43192</v>
      </c>
      <c r="J78" s="429"/>
      <c r="K78" s="429">
        <f>SUM(N78:AN78)</f>
        <v>2</v>
      </c>
      <c r="L78" s="415" t="s">
        <v>9</v>
      </c>
      <c r="M78" s="16">
        <f t="shared" si="5"/>
        <v>1</v>
      </c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>
        <v>2</v>
      </c>
      <c r="Z78" s="436"/>
      <c r="AA78" s="436"/>
      <c r="AB78" s="436"/>
      <c r="AC78" s="436"/>
      <c r="AD78" s="436"/>
      <c r="AE78" s="436"/>
      <c r="AF78" s="436"/>
      <c r="AG78" s="436"/>
      <c r="AH78" s="436"/>
      <c r="AI78" s="436"/>
      <c r="AJ78" s="436"/>
      <c r="AK78" s="436"/>
      <c r="AL78" s="436"/>
      <c r="AM78" s="436"/>
      <c r="AN78" s="436"/>
      <c r="AO78" s="392"/>
    </row>
    <row r="79" spans="1:52" s="3" customFormat="1">
      <c r="A79" s="415"/>
      <c r="B79" s="392"/>
      <c r="C79" s="393"/>
      <c r="D79" s="415"/>
      <c r="E79" s="398" t="s">
        <v>1625</v>
      </c>
      <c r="F79" s="286" t="s">
        <v>77</v>
      </c>
      <c r="G79" s="415"/>
      <c r="H79" s="14">
        <v>43207</v>
      </c>
      <c r="I79" s="14">
        <v>43207</v>
      </c>
      <c r="J79" s="429"/>
      <c r="K79" s="429"/>
      <c r="L79" s="415" t="s">
        <v>9</v>
      </c>
      <c r="M79" s="1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  <c r="AA79" s="436"/>
      <c r="AB79" s="436"/>
      <c r="AC79" s="436">
        <v>8</v>
      </c>
      <c r="AD79" s="436"/>
      <c r="AE79" s="436"/>
      <c r="AF79" s="436"/>
      <c r="AG79" s="436"/>
      <c r="AH79" s="436"/>
      <c r="AI79" s="436"/>
      <c r="AJ79" s="436"/>
      <c r="AK79" s="436"/>
      <c r="AL79" s="436"/>
      <c r="AM79" s="436"/>
      <c r="AN79" s="436"/>
      <c r="AO79" s="392"/>
    </row>
    <row r="80" spans="1:52">
      <c r="A80" s="386"/>
      <c r="B80" s="392" t="str">
        <f>IF(A81="","",IFERROR(VLOOKUP(A81,Story!C:D,2,FALSE),""))</f>
        <v/>
      </c>
      <c r="C80" s="393"/>
      <c r="D80" s="386"/>
      <c r="E80" s="392" t="s">
        <v>1612</v>
      </c>
      <c r="F80" s="286" t="s">
        <v>608</v>
      </c>
      <c r="G80" s="386"/>
      <c r="H80" s="14">
        <f t="shared" si="6"/>
        <v>43192</v>
      </c>
      <c r="I80" s="14">
        <f t="shared" si="7"/>
        <v>43192</v>
      </c>
      <c r="J80" s="429"/>
      <c r="K80" s="429">
        <f t="shared" ref="K80:K103" si="16">SUM(N80:AN80)</f>
        <v>4</v>
      </c>
      <c r="L80" s="415" t="s">
        <v>9</v>
      </c>
      <c r="M80" s="16">
        <f t="shared" si="5"/>
        <v>1</v>
      </c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>
        <v>4</v>
      </c>
      <c r="Y80" s="436"/>
      <c r="Z80" s="436"/>
      <c r="AA80" s="436"/>
      <c r="AB80" s="436"/>
      <c r="AC80" s="436"/>
      <c r="AD80" s="436"/>
      <c r="AE80" s="436"/>
      <c r="AF80" s="436"/>
      <c r="AG80" s="436"/>
      <c r="AH80" s="436"/>
      <c r="AI80" s="436"/>
      <c r="AJ80" s="436"/>
      <c r="AK80" s="436"/>
      <c r="AL80" s="436"/>
      <c r="AM80" s="436"/>
      <c r="AN80" s="436"/>
      <c r="AO80" s="392"/>
    </row>
    <row r="81" spans="1:41">
      <c r="A81" s="386"/>
      <c r="B81" s="392" t="str">
        <f>IF(A82="","",IFERROR(VLOOKUP(A82,Story!C:D,2,FALSE),""))</f>
        <v/>
      </c>
      <c r="C81" s="393"/>
      <c r="D81" s="386"/>
      <c r="E81" s="392" t="s">
        <v>1613</v>
      </c>
      <c r="F81" s="393" t="s">
        <v>59</v>
      </c>
      <c r="G81" s="386"/>
      <c r="H81" s="14">
        <f t="shared" si="6"/>
        <v>43192</v>
      </c>
      <c r="I81" s="14">
        <f t="shared" si="7"/>
        <v>43192</v>
      </c>
      <c r="J81" s="429"/>
      <c r="K81" s="429">
        <f t="shared" si="16"/>
        <v>5</v>
      </c>
      <c r="L81" s="400" t="s">
        <v>18</v>
      </c>
      <c r="M81" s="16">
        <f t="shared" si="5"/>
        <v>0</v>
      </c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>
        <v>5</v>
      </c>
      <c r="Z81" s="436"/>
      <c r="AA81" s="436"/>
      <c r="AB81" s="436"/>
      <c r="AC81" s="436"/>
      <c r="AD81" s="436"/>
      <c r="AE81" s="436"/>
      <c r="AF81" s="436"/>
      <c r="AG81" s="436"/>
      <c r="AH81" s="436"/>
      <c r="AI81" s="436"/>
      <c r="AJ81" s="436"/>
      <c r="AK81" s="436"/>
      <c r="AL81" s="436"/>
      <c r="AM81" s="436"/>
      <c r="AN81" s="436"/>
      <c r="AO81" s="392"/>
    </row>
    <row r="82" spans="1:41">
      <c r="A82" s="386"/>
      <c r="B82" s="392" t="str">
        <f>IF(A83="","",IFERROR(VLOOKUP(A83,Story!C:D,2,FALSE),""))</f>
        <v/>
      </c>
      <c r="C82" s="393"/>
      <c r="D82" s="386"/>
      <c r="E82" s="398" t="s">
        <v>1614</v>
      </c>
      <c r="F82" s="393" t="s">
        <v>59</v>
      </c>
      <c r="G82" s="386"/>
      <c r="H82" s="14">
        <f t="shared" si="6"/>
        <v>43192</v>
      </c>
      <c r="I82" s="14">
        <f t="shared" si="7"/>
        <v>43192</v>
      </c>
      <c r="J82" s="429"/>
      <c r="K82" s="429">
        <f t="shared" si="16"/>
        <v>2</v>
      </c>
      <c r="L82" s="400" t="s">
        <v>18</v>
      </c>
      <c r="M82" s="16">
        <f t="shared" si="5"/>
        <v>0</v>
      </c>
      <c r="N82" s="436"/>
      <c r="O82" s="436"/>
      <c r="P82" s="436"/>
      <c r="Q82" s="436"/>
      <c r="R82" s="436"/>
      <c r="S82" s="436"/>
      <c r="T82" s="436"/>
      <c r="U82" s="436">
        <v>2</v>
      </c>
      <c r="V82" s="436"/>
      <c r="W82" s="436"/>
      <c r="X82" s="436"/>
      <c r="Y82" s="436"/>
      <c r="Z82" s="436"/>
      <c r="AA82" s="436"/>
      <c r="AB82" s="436"/>
      <c r="AC82" s="436"/>
      <c r="AD82" s="436"/>
      <c r="AE82" s="436"/>
      <c r="AF82" s="436"/>
      <c r="AG82" s="436"/>
      <c r="AH82" s="436"/>
      <c r="AI82" s="436"/>
      <c r="AJ82" s="436"/>
      <c r="AK82" s="436"/>
      <c r="AL82" s="436"/>
      <c r="AM82" s="436"/>
      <c r="AN82" s="436"/>
      <c r="AO82" s="392"/>
    </row>
    <row r="83" spans="1:41">
      <c r="A83" s="386"/>
      <c r="B83" s="392" t="str">
        <f>IF(A84="","",IFERROR(VLOOKUP(A84,Story!C:D,2,FALSE),""))</f>
        <v/>
      </c>
      <c r="C83" s="393"/>
      <c r="D83" s="386" t="s">
        <v>1114</v>
      </c>
      <c r="E83" s="392" t="s">
        <v>1617</v>
      </c>
      <c r="F83" s="286" t="s">
        <v>1618</v>
      </c>
      <c r="G83" s="386"/>
      <c r="H83" s="14">
        <f t="shared" si="6"/>
        <v>43192</v>
      </c>
      <c r="I83" s="14">
        <f t="shared" si="7"/>
        <v>43192</v>
      </c>
      <c r="J83" s="429"/>
      <c r="K83" s="429">
        <f t="shared" si="16"/>
        <v>2</v>
      </c>
      <c r="L83" s="400" t="s">
        <v>18</v>
      </c>
      <c r="M83" s="16">
        <f t="shared" si="5"/>
        <v>0</v>
      </c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  <c r="AA83" s="436"/>
      <c r="AB83" s="436">
        <v>2</v>
      </c>
      <c r="AC83" s="436"/>
      <c r="AD83" s="436"/>
      <c r="AE83" s="436"/>
      <c r="AF83" s="436"/>
      <c r="AG83" s="436"/>
      <c r="AH83" s="436"/>
      <c r="AI83" s="436"/>
      <c r="AJ83" s="436"/>
      <c r="AK83" s="436"/>
      <c r="AL83" s="436"/>
      <c r="AM83" s="436"/>
      <c r="AN83" s="436"/>
      <c r="AO83" s="392"/>
    </row>
    <row r="84" spans="1:41">
      <c r="A84" s="386"/>
      <c r="B84" s="392" t="str">
        <f>IF(A85="","",IFERROR(VLOOKUP(A85,Story!C:D,2,FALSE),""))</f>
        <v/>
      </c>
      <c r="C84" s="393"/>
      <c r="D84" s="386" t="s">
        <v>1173</v>
      </c>
      <c r="E84" s="398" t="s">
        <v>1627</v>
      </c>
      <c r="F84" s="393" t="s">
        <v>77</v>
      </c>
      <c r="G84" s="386"/>
      <c r="H84" s="14">
        <f>IF(E84="","",$H$1)</f>
        <v>43192</v>
      </c>
      <c r="I84" s="14">
        <f t="shared" si="7"/>
        <v>43192</v>
      </c>
      <c r="J84" s="429"/>
      <c r="K84" s="429">
        <f t="shared" si="16"/>
        <v>40</v>
      </c>
      <c r="L84" s="400" t="s">
        <v>9</v>
      </c>
      <c r="M84" s="16">
        <f t="shared" si="5"/>
        <v>1</v>
      </c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  <c r="AA84" s="436"/>
      <c r="AB84" s="436"/>
      <c r="AC84" s="436"/>
      <c r="AD84" s="436">
        <v>8</v>
      </c>
      <c r="AE84" s="436">
        <v>8</v>
      </c>
      <c r="AF84" s="436">
        <v>8</v>
      </c>
      <c r="AG84" s="436">
        <v>8</v>
      </c>
      <c r="AH84" s="436">
        <v>8</v>
      </c>
      <c r="AI84" s="436"/>
      <c r="AJ84" s="436"/>
      <c r="AK84" s="436"/>
      <c r="AL84" s="436"/>
      <c r="AM84" s="436"/>
      <c r="AN84" s="436"/>
      <c r="AO84" s="392"/>
    </row>
    <row r="85" spans="1:41">
      <c r="A85" s="386"/>
      <c r="B85" s="392" t="str">
        <f>IF(A86="","",IFERROR(VLOOKUP(A86,Story!C:D,2,FALSE),""))</f>
        <v/>
      </c>
      <c r="C85" s="393"/>
      <c r="D85" s="386" t="s">
        <v>235</v>
      </c>
      <c r="E85" s="398" t="s">
        <v>1660</v>
      </c>
      <c r="F85" s="393" t="s">
        <v>59</v>
      </c>
      <c r="G85" s="386"/>
      <c r="H85" s="14">
        <f t="shared" si="6"/>
        <v>43192</v>
      </c>
      <c r="I85" s="14">
        <f t="shared" si="7"/>
        <v>43192</v>
      </c>
      <c r="J85" s="429"/>
      <c r="K85" s="429">
        <f t="shared" si="16"/>
        <v>8</v>
      </c>
      <c r="L85" s="400" t="s">
        <v>18</v>
      </c>
      <c r="M85" s="16">
        <f t="shared" si="5"/>
        <v>0</v>
      </c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436"/>
      <c r="AL85" s="436"/>
      <c r="AM85" s="436"/>
      <c r="AN85" s="436">
        <v>8</v>
      </c>
      <c r="AO85" s="392"/>
    </row>
    <row r="86" spans="1:41">
      <c r="A86" s="386"/>
      <c r="B86" s="392" t="str">
        <f>IF(A87="","",IFERROR(VLOOKUP(A87,Story!C:D,2,FALSE),""))</f>
        <v/>
      </c>
      <c r="C86" s="393"/>
      <c r="D86" s="386"/>
      <c r="E86" s="392"/>
      <c r="F86" s="393"/>
      <c r="G86" s="386"/>
      <c r="H86" s="14" t="str">
        <f t="shared" si="6"/>
        <v/>
      </c>
      <c r="I86" s="14" t="str">
        <f t="shared" si="7"/>
        <v/>
      </c>
      <c r="J86" s="429"/>
      <c r="K86" s="429">
        <f t="shared" si="16"/>
        <v>0</v>
      </c>
      <c r="L86" s="400" t="s">
        <v>18</v>
      </c>
      <c r="M86" s="16">
        <f t="shared" si="5"/>
        <v>0</v>
      </c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  <c r="AA86" s="436"/>
      <c r="AB86" s="436"/>
      <c r="AC86" s="436"/>
      <c r="AD86" s="436"/>
      <c r="AE86" s="436"/>
      <c r="AF86" s="436"/>
      <c r="AG86" s="436"/>
      <c r="AH86" s="436"/>
      <c r="AI86" s="436"/>
      <c r="AJ86" s="436"/>
      <c r="AK86" s="436"/>
      <c r="AL86" s="436"/>
      <c r="AM86" s="436"/>
      <c r="AN86" s="436"/>
      <c r="AO86" s="392"/>
    </row>
    <row r="87" spans="1:41">
      <c r="A87" s="386"/>
      <c r="B87" s="392" t="str">
        <f>IF(A88="","",IFERROR(VLOOKUP(A88,Story!C:D,2,FALSE),""))</f>
        <v/>
      </c>
      <c r="C87" s="393"/>
      <c r="D87" s="386"/>
      <c r="E87" s="392"/>
      <c r="F87" s="393"/>
      <c r="G87" s="386"/>
      <c r="H87" s="14" t="str">
        <f t="shared" si="6"/>
        <v/>
      </c>
      <c r="I87" s="14" t="str">
        <f t="shared" si="7"/>
        <v/>
      </c>
      <c r="J87" s="429"/>
      <c r="K87" s="429">
        <f t="shared" si="16"/>
        <v>0</v>
      </c>
      <c r="L87" s="400" t="s">
        <v>18</v>
      </c>
      <c r="M87" s="16">
        <f t="shared" si="5"/>
        <v>0</v>
      </c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  <c r="AA87" s="436"/>
      <c r="AB87" s="436"/>
      <c r="AC87" s="436"/>
      <c r="AD87" s="436"/>
      <c r="AE87" s="436"/>
      <c r="AF87" s="436"/>
      <c r="AG87" s="436"/>
      <c r="AH87" s="436"/>
      <c r="AI87" s="436"/>
      <c r="AJ87" s="436"/>
      <c r="AK87" s="436"/>
      <c r="AL87" s="436"/>
      <c r="AM87" s="436"/>
      <c r="AN87" s="436"/>
      <c r="AO87" s="392"/>
    </row>
    <row r="88" spans="1:41">
      <c r="A88" s="386"/>
      <c r="B88" s="392" t="str">
        <f>IF(A89="","",IFERROR(VLOOKUP(A89,Story!C:D,2,FALSE),""))</f>
        <v/>
      </c>
      <c r="C88" s="393"/>
      <c r="D88" s="386"/>
      <c r="E88" s="392"/>
      <c r="F88" s="393"/>
      <c r="G88" s="386"/>
      <c r="H88" s="14" t="str">
        <f t="shared" si="6"/>
        <v/>
      </c>
      <c r="I88" s="14" t="str">
        <f t="shared" si="7"/>
        <v/>
      </c>
      <c r="J88" s="429"/>
      <c r="K88" s="429">
        <f t="shared" si="16"/>
        <v>0</v>
      </c>
      <c r="L88" s="400" t="s">
        <v>18</v>
      </c>
      <c r="M88" s="16">
        <f t="shared" si="5"/>
        <v>0</v>
      </c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  <c r="AA88" s="436"/>
      <c r="AB88" s="436"/>
      <c r="AC88" s="436"/>
      <c r="AD88" s="436"/>
      <c r="AE88" s="436"/>
      <c r="AF88" s="436"/>
      <c r="AG88" s="436"/>
      <c r="AH88" s="436"/>
      <c r="AI88" s="436"/>
      <c r="AJ88" s="436"/>
      <c r="AK88" s="436"/>
      <c r="AL88" s="436"/>
      <c r="AM88" s="436"/>
      <c r="AN88" s="436"/>
      <c r="AO88" s="392"/>
    </row>
    <row r="89" spans="1:41">
      <c r="A89" s="416"/>
      <c r="B89" s="392" t="str">
        <f>IF(A90="","",IFERROR(VLOOKUP(A90,Story!C:D,2,FALSE),""))</f>
        <v/>
      </c>
      <c r="C89" s="393"/>
      <c r="D89" s="386"/>
      <c r="E89" s="392"/>
      <c r="F89" s="393"/>
      <c r="G89" s="386"/>
      <c r="H89" s="14" t="str">
        <f t="shared" si="6"/>
        <v/>
      </c>
      <c r="I89" s="14" t="str">
        <f t="shared" si="7"/>
        <v/>
      </c>
      <c r="J89" s="429"/>
      <c r="K89" s="429">
        <f t="shared" si="16"/>
        <v>0</v>
      </c>
      <c r="L89" s="400" t="s">
        <v>18</v>
      </c>
      <c r="M89" s="16">
        <f t="shared" si="5"/>
        <v>0</v>
      </c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  <c r="AA89" s="436"/>
      <c r="AB89" s="436"/>
      <c r="AC89" s="436"/>
      <c r="AD89" s="436"/>
      <c r="AE89" s="436"/>
      <c r="AF89" s="436"/>
      <c r="AG89" s="436"/>
      <c r="AH89" s="436"/>
      <c r="AI89" s="436"/>
      <c r="AJ89" s="436"/>
      <c r="AK89" s="436"/>
      <c r="AL89" s="436"/>
      <c r="AM89" s="436"/>
      <c r="AN89" s="436"/>
      <c r="AO89" s="392"/>
    </row>
    <row r="90" spans="1:41">
      <c r="A90" s="386"/>
      <c r="B90" s="392" t="str">
        <f>IF(A91="","",IFERROR(VLOOKUP(A91,Story!C:D,2,FALSE),""))</f>
        <v/>
      </c>
      <c r="C90" s="393"/>
      <c r="D90" s="386"/>
      <c r="E90" s="392"/>
      <c r="F90" s="393"/>
      <c r="G90" s="386"/>
      <c r="H90" s="14" t="str">
        <f t="shared" si="6"/>
        <v/>
      </c>
      <c r="I90" s="14" t="str">
        <f t="shared" si="7"/>
        <v/>
      </c>
      <c r="J90" s="429"/>
      <c r="K90" s="429">
        <f t="shared" si="16"/>
        <v>0</v>
      </c>
      <c r="L90" s="400" t="s">
        <v>18</v>
      </c>
      <c r="M90" s="16">
        <f t="shared" si="5"/>
        <v>0</v>
      </c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  <c r="AA90" s="436"/>
      <c r="AB90" s="436"/>
      <c r="AC90" s="436"/>
      <c r="AD90" s="436"/>
      <c r="AE90" s="436"/>
      <c r="AF90" s="436"/>
      <c r="AG90" s="436"/>
      <c r="AH90" s="436"/>
      <c r="AI90" s="436"/>
      <c r="AJ90" s="436"/>
      <c r="AK90" s="436"/>
      <c r="AL90" s="436"/>
      <c r="AM90" s="436"/>
      <c r="AN90" s="436"/>
      <c r="AO90" s="392"/>
    </row>
    <row r="91" spans="1:41">
      <c r="A91" s="386"/>
      <c r="B91" s="392" t="str">
        <f>IF(A92="","",IFERROR(VLOOKUP(A92,Story!C:D,2,FALSE),""))</f>
        <v/>
      </c>
      <c r="C91" s="393"/>
      <c r="D91" s="386"/>
      <c r="E91" s="392"/>
      <c r="F91" s="393"/>
      <c r="G91" s="386"/>
      <c r="H91" s="14" t="str">
        <f t="shared" si="6"/>
        <v/>
      </c>
      <c r="I91" s="14" t="str">
        <f t="shared" si="7"/>
        <v/>
      </c>
      <c r="J91" s="429"/>
      <c r="K91" s="429">
        <f t="shared" si="16"/>
        <v>0</v>
      </c>
      <c r="L91" s="400" t="s">
        <v>18</v>
      </c>
      <c r="M91" s="16">
        <f t="shared" si="5"/>
        <v>0</v>
      </c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  <c r="AA91" s="436"/>
      <c r="AB91" s="436"/>
      <c r="AC91" s="436"/>
      <c r="AD91" s="436"/>
      <c r="AE91" s="436"/>
      <c r="AF91" s="436"/>
      <c r="AG91" s="436"/>
      <c r="AH91" s="436"/>
      <c r="AI91" s="436"/>
      <c r="AJ91" s="436"/>
      <c r="AK91" s="436"/>
      <c r="AL91" s="436"/>
      <c r="AM91" s="436"/>
      <c r="AN91" s="436"/>
      <c r="AO91" s="392"/>
    </row>
    <row r="92" spans="1:41">
      <c r="A92" s="386"/>
      <c r="B92" s="392" t="str">
        <f>IF(A93="","",IFERROR(VLOOKUP(A93,Story!C:D,2,FALSE),""))</f>
        <v/>
      </c>
      <c r="C92" s="393"/>
      <c r="D92" s="386"/>
      <c r="E92" s="392"/>
      <c r="F92" s="393"/>
      <c r="G92" s="386"/>
      <c r="H92" s="14" t="str">
        <f t="shared" si="6"/>
        <v/>
      </c>
      <c r="I92" s="14" t="str">
        <f t="shared" si="7"/>
        <v/>
      </c>
      <c r="J92" s="429"/>
      <c r="K92" s="429">
        <f t="shared" si="16"/>
        <v>0</v>
      </c>
      <c r="L92" s="400" t="s">
        <v>18</v>
      </c>
      <c r="M92" s="16">
        <f t="shared" si="5"/>
        <v>0</v>
      </c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  <c r="AA92" s="436"/>
      <c r="AB92" s="436"/>
      <c r="AC92" s="436"/>
      <c r="AD92" s="436"/>
      <c r="AE92" s="436"/>
      <c r="AF92" s="436"/>
      <c r="AG92" s="436"/>
      <c r="AH92" s="436"/>
      <c r="AI92" s="436"/>
      <c r="AJ92" s="436"/>
      <c r="AK92" s="436"/>
      <c r="AL92" s="436"/>
      <c r="AM92" s="436"/>
      <c r="AN92" s="436"/>
      <c r="AO92" s="392"/>
    </row>
    <row r="93" spans="1:41">
      <c r="A93" s="386"/>
      <c r="B93" s="392" t="str">
        <f>IF(A94="","",IFERROR(VLOOKUP(A94,Story!C:D,2,FALSE),""))</f>
        <v/>
      </c>
      <c r="C93" s="393"/>
      <c r="D93" s="386"/>
      <c r="E93" s="392"/>
      <c r="F93" s="393"/>
      <c r="G93" s="386"/>
      <c r="H93" s="14" t="str">
        <f t="shared" si="6"/>
        <v/>
      </c>
      <c r="I93" s="14" t="str">
        <f t="shared" si="7"/>
        <v/>
      </c>
      <c r="J93" s="429"/>
      <c r="K93" s="429">
        <f t="shared" si="16"/>
        <v>0</v>
      </c>
      <c r="L93" s="400" t="s">
        <v>18</v>
      </c>
      <c r="M93" s="16">
        <f t="shared" si="5"/>
        <v>0</v>
      </c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436"/>
      <c r="AL93" s="436"/>
      <c r="AM93" s="436"/>
      <c r="AN93" s="436"/>
      <c r="AO93" s="392"/>
    </row>
    <row r="94" spans="1:41">
      <c r="A94" s="386"/>
      <c r="B94" s="392" t="str">
        <f>IF(A95="","",IFERROR(VLOOKUP(A95,Story!C:D,2,FALSE),""))</f>
        <v/>
      </c>
      <c r="C94" s="393"/>
      <c r="D94" s="386"/>
      <c r="E94" s="392"/>
      <c r="F94" s="393"/>
      <c r="G94" s="386"/>
      <c r="H94" s="14" t="str">
        <f t="shared" si="6"/>
        <v/>
      </c>
      <c r="I94" s="14" t="str">
        <f t="shared" si="7"/>
        <v/>
      </c>
      <c r="J94" s="429"/>
      <c r="K94" s="429">
        <f t="shared" si="16"/>
        <v>0</v>
      </c>
      <c r="L94" s="400" t="s">
        <v>18</v>
      </c>
      <c r="M94" s="16">
        <f t="shared" si="5"/>
        <v>0</v>
      </c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436"/>
      <c r="AL94" s="436"/>
      <c r="AM94" s="436"/>
      <c r="AN94" s="436"/>
      <c r="AO94" s="392"/>
    </row>
    <row r="95" spans="1:41">
      <c r="A95" s="386"/>
      <c r="B95" s="392" t="str">
        <f>IF(A96="","",IFERROR(VLOOKUP(A96,Story!C:D,2,FALSE),""))</f>
        <v/>
      </c>
      <c r="C95" s="393"/>
      <c r="D95" s="386"/>
      <c r="E95" s="392"/>
      <c r="F95" s="393"/>
      <c r="G95" s="386"/>
      <c r="H95" s="14" t="str">
        <f t="shared" si="6"/>
        <v/>
      </c>
      <c r="I95" s="14" t="str">
        <f t="shared" si="7"/>
        <v/>
      </c>
      <c r="J95" s="429"/>
      <c r="K95" s="429">
        <f t="shared" si="16"/>
        <v>0</v>
      </c>
      <c r="L95" s="400" t="s">
        <v>18</v>
      </c>
      <c r="M95" s="16">
        <f>IF(L95="未开始",0,IF(L95="已完成",1, 0.1))</f>
        <v>0</v>
      </c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436"/>
      <c r="AL95" s="436"/>
      <c r="AM95" s="436"/>
      <c r="AN95" s="436"/>
      <c r="AO95" s="392"/>
    </row>
    <row r="96" spans="1:41">
      <c r="A96" s="386"/>
      <c r="B96" s="392" t="str">
        <f>IF(A97="","",IFERROR(VLOOKUP(A97,Story!C:D,2,FALSE),""))</f>
        <v/>
      </c>
      <c r="C96" s="393"/>
      <c r="D96" s="386"/>
      <c r="E96" s="392"/>
      <c r="F96" s="393"/>
      <c r="G96" s="386"/>
      <c r="H96" s="14" t="str">
        <f t="shared" si="6"/>
        <v/>
      </c>
      <c r="I96" s="14" t="str">
        <f t="shared" si="7"/>
        <v/>
      </c>
      <c r="J96" s="429"/>
      <c r="K96" s="429">
        <f t="shared" si="16"/>
        <v>0</v>
      </c>
      <c r="L96" s="400" t="s">
        <v>18</v>
      </c>
      <c r="M96" s="16">
        <f t="shared" ref="M96:M103" si="17">IF(L96="未开始",0,IF(L96="已完成",1, 0.1))</f>
        <v>0</v>
      </c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  <c r="AA96" s="436"/>
      <c r="AB96" s="436"/>
      <c r="AC96" s="436"/>
      <c r="AD96" s="436"/>
      <c r="AE96" s="436"/>
      <c r="AF96" s="436"/>
      <c r="AG96" s="436"/>
      <c r="AH96" s="436"/>
      <c r="AI96" s="436"/>
      <c r="AJ96" s="436"/>
      <c r="AK96" s="436"/>
      <c r="AL96" s="436"/>
      <c r="AM96" s="436"/>
      <c r="AN96" s="436"/>
      <c r="AO96" s="392"/>
    </row>
    <row r="97" spans="1:41">
      <c r="A97" s="386"/>
      <c r="B97" s="392" t="str">
        <f>IF(A98="","",IFERROR(VLOOKUP(A98,Story!C:D,2,FALSE),""))</f>
        <v/>
      </c>
      <c r="C97" s="393"/>
      <c r="D97" s="386"/>
      <c r="E97" s="392"/>
      <c r="F97" s="393"/>
      <c r="G97" s="386"/>
      <c r="H97" s="14" t="str">
        <f t="shared" si="6"/>
        <v/>
      </c>
      <c r="I97" s="14" t="str">
        <f t="shared" si="7"/>
        <v/>
      </c>
      <c r="J97" s="429"/>
      <c r="K97" s="429">
        <f t="shared" si="16"/>
        <v>0</v>
      </c>
      <c r="L97" s="400" t="s">
        <v>18</v>
      </c>
      <c r="M97" s="16">
        <f t="shared" si="17"/>
        <v>0</v>
      </c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  <c r="AE97" s="436"/>
      <c r="AF97" s="436"/>
      <c r="AG97" s="436"/>
      <c r="AH97" s="436"/>
      <c r="AI97" s="436"/>
      <c r="AJ97" s="436"/>
      <c r="AK97" s="436"/>
      <c r="AL97" s="436"/>
      <c r="AM97" s="436"/>
      <c r="AN97" s="436"/>
      <c r="AO97" s="392"/>
    </row>
    <row r="98" spans="1:41">
      <c r="A98" s="386"/>
      <c r="B98" s="392" t="str">
        <f>IF(A99="","",IFERROR(VLOOKUP(A99,Story!C:D,2,FALSE),""))</f>
        <v/>
      </c>
      <c r="C98" s="393"/>
      <c r="D98" s="386"/>
      <c r="E98" s="392"/>
      <c r="F98" s="393"/>
      <c r="G98" s="386"/>
      <c r="H98" s="14" t="str">
        <f t="shared" si="6"/>
        <v/>
      </c>
      <c r="I98" s="14" t="str">
        <f t="shared" si="7"/>
        <v/>
      </c>
      <c r="J98" s="429"/>
      <c r="K98" s="429">
        <f t="shared" si="16"/>
        <v>0</v>
      </c>
      <c r="L98" s="400" t="s">
        <v>18</v>
      </c>
      <c r="M98" s="16">
        <f t="shared" si="17"/>
        <v>0</v>
      </c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  <c r="AA98" s="436"/>
      <c r="AB98" s="436"/>
      <c r="AC98" s="436"/>
      <c r="AD98" s="436"/>
      <c r="AE98" s="436"/>
      <c r="AF98" s="436"/>
      <c r="AG98" s="436"/>
      <c r="AH98" s="436"/>
      <c r="AI98" s="436"/>
      <c r="AJ98" s="436"/>
      <c r="AK98" s="436"/>
      <c r="AL98" s="436"/>
      <c r="AM98" s="436"/>
      <c r="AN98" s="436"/>
      <c r="AO98" s="392"/>
    </row>
    <row r="99" spans="1:41">
      <c r="A99" s="386"/>
      <c r="B99" s="392" t="str">
        <f>IF(A100="","",IFERROR(VLOOKUP(A100,Story!C:D,2,FALSE),""))</f>
        <v/>
      </c>
      <c r="C99" s="393"/>
      <c r="D99" s="386"/>
      <c r="E99" s="392"/>
      <c r="F99" s="393"/>
      <c r="G99" s="386"/>
      <c r="H99" s="14" t="str">
        <f t="shared" si="6"/>
        <v/>
      </c>
      <c r="I99" s="14" t="str">
        <f t="shared" si="7"/>
        <v/>
      </c>
      <c r="J99" s="429"/>
      <c r="K99" s="429">
        <f t="shared" si="16"/>
        <v>0</v>
      </c>
      <c r="L99" s="400" t="s">
        <v>18</v>
      </c>
      <c r="M99" s="16">
        <f t="shared" si="17"/>
        <v>0</v>
      </c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436"/>
      <c r="AL99" s="436"/>
      <c r="AM99" s="436"/>
      <c r="AN99" s="436"/>
      <c r="AO99" s="392"/>
    </row>
    <row r="100" spans="1:41">
      <c r="A100" s="386"/>
      <c r="B100" s="392" t="str">
        <f>IF(A101="","",IFERROR(VLOOKUP(A101,Story!C:D,2,FALSE),""))</f>
        <v/>
      </c>
      <c r="C100" s="393"/>
      <c r="D100" s="386"/>
      <c r="E100" s="392"/>
      <c r="F100" s="393"/>
      <c r="G100" s="386"/>
      <c r="H100" s="14" t="str">
        <f t="shared" si="6"/>
        <v/>
      </c>
      <c r="I100" s="14" t="str">
        <f t="shared" si="7"/>
        <v/>
      </c>
      <c r="J100" s="429"/>
      <c r="K100" s="429">
        <f t="shared" si="16"/>
        <v>0</v>
      </c>
      <c r="L100" s="400" t="s">
        <v>18</v>
      </c>
      <c r="M100" s="16">
        <f t="shared" si="17"/>
        <v>0</v>
      </c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436"/>
      <c r="AL100" s="436"/>
      <c r="AM100" s="436"/>
      <c r="AN100" s="436"/>
      <c r="AO100" s="392"/>
    </row>
    <row r="101" spans="1:41">
      <c r="A101" s="386"/>
      <c r="B101" s="392" t="str">
        <f>IF(A102="","",IFERROR(VLOOKUP(A102,Story!C:D,2,FALSE),""))</f>
        <v/>
      </c>
      <c r="C101" s="393"/>
      <c r="D101" s="386"/>
      <c r="E101" s="392"/>
      <c r="F101" s="393"/>
      <c r="G101" s="386"/>
      <c r="H101" s="14" t="str">
        <f t="shared" si="6"/>
        <v/>
      </c>
      <c r="I101" s="14" t="str">
        <f t="shared" si="7"/>
        <v/>
      </c>
      <c r="J101" s="429"/>
      <c r="K101" s="429">
        <f t="shared" si="16"/>
        <v>0</v>
      </c>
      <c r="L101" s="400" t="s">
        <v>18</v>
      </c>
      <c r="M101" s="16">
        <f t="shared" si="17"/>
        <v>0</v>
      </c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  <c r="AA101" s="436"/>
      <c r="AB101" s="436"/>
      <c r="AC101" s="436"/>
      <c r="AD101" s="436"/>
      <c r="AE101" s="436"/>
      <c r="AF101" s="436"/>
      <c r="AG101" s="436"/>
      <c r="AH101" s="436"/>
      <c r="AI101" s="436"/>
      <c r="AJ101" s="436"/>
      <c r="AK101" s="436"/>
      <c r="AL101" s="436"/>
      <c r="AM101" s="436"/>
      <c r="AN101" s="436"/>
      <c r="AO101" s="392"/>
    </row>
    <row r="102" spans="1:41">
      <c r="A102" s="386"/>
      <c r="B102" s="392" t="str">
        <f>IF(A103="","",IFERROR(VLOOKUP(A103,Story!C:D,2,FALSE),""))</f>
        <v/>
      </c>
      <c r="C102" s="393"/>
      <c r="D102" s="386"/>
      <c r="E102" s="392"/>
      <c r="F102" s="393"/>
      <c r="G102" s="386"/>
      <c r="H102" s="14" t="str">
        <f t="shared" si="6"/>
        <v/>
      </c>
      <c r="I102" s="14" t="str">
        <f t="shared" si="7"/>
        <v/>
      </c>
      <c r="J102" s="429"/>
      <c r="K102" s="429">
        <f t="shared" si="16"/>
        <v>0</v>
      </c>
      <c r="L102" s="400" t="s">
        <v>18</v>
      </c>
      <c r="M102" s="16">
        <f t="shared" si="17"/>
        <v>0</v>
      </c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  <c r="AA102" s="436"/>
      <c r="AB102" s="436"/>
      <c r="AC102" s="436"/>
      <c r="AD102" s="436"/>
      <c r="AE102" s="436"/>
      <c r="AF102" s="436"/>
      <c r="AG102" s="436"/>
      <c r="AH102" s="436"/>
      <c r="AI102" s="436"/>
      <c r="AJ102" s="436"/>
      <c r="AK102" s="436"/>
      <c r="AL102" s="436"/>
      <c r="AM102" s="436"/>
      <c r="AN102" s="436"/>
      <c r="AO102" s="392"/>
    </row>
    <row r="103" spans="1:41">
      <c r="A103" s="386"/>
      <c r="B103" s="392" t="str">
        <f>IF(A104="","",IFERROR(VLOOKUP(A104,Story!C:D,2,FALSE),""))</f>
        <v/>
      </c>
      <c r="C103" s="393"/>
      <c r="D103" s="386"/>
      <c r="E103" s="392"/>
      <c r="F103" s="393"/>
      <c r="G103" s="386"/>
      <c r="H103" s="14" t="str">
        <f t="shared" si="6"/>
        <v/>
      </c>
      <c r="I103" s="14" t="str">
        <f t="shared" si="7"/>
        <v/>
      </c>
      <c r="J103" s="429"/>
      <c r="K103" s="429">
        <f t="shared" si="16"/>
        <v>0</v>
      </c>
      <c r="L103" s="400" t="s">
        <v>18</v>
      </c>
      <c r="M103" s="16">
        <f t="shared" si="17"/>
        <v>0</v>
      </c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  <c r="AA103" s="436"/>
      <c r="AB103" s="436"/>
      <c r="AC103" s="436"/>
      <c r="AD103" s="436"/>
      <c r="AE103" s="436"/>
      <c r="AF103" s="436"/>
      <c r="AG103" s="436"/>
      <c r="AH103" s="436"/>
      <c r="AI103" s="436"/>
      <c r="AJ103" s="436"/>
      <c r="AK103" s="436"/>
      <c r="AL103" s="436"/>
      <c r="AM103" s="436"/>
      <c r="AN103" s="436"/>
      <c r="AO103" s="392"/>
    </row>
    <row r="104" spans="1:41" s="4" customFormat="1">
      <c r="A104" s="386"/>
      <c r="B104" s="403"/>
      <c r="C104" s="403"/>
      <c r="D104" s="403"/>
      <c r="E104" s="403"/>
      <c r="F104" s="403"/>
      <c r="G104" s="403"/>
      <c r="H104" s="403"/>
      <c r="I104" s="404"/>
      <c r="J104" s="430">
        <f>SUM(J4:J103)</f>
        <v>0</v>
      </c>
      <c r="K104" s="430">
        <f>SUM(K4:K103)</f>
        <v>177</v>
      </c>
      <c r="L104" s="641"/>
      <c r="M104" s="642"/>
      <c r="N104" s="435" t="str">
        <f>MID("一二三四五六日",WEEKDAY($H$1,2),1)</f>
        <v>一</v>
      </c>
      <c r="O104" s="435" t="str">
        <f>MID("一二三四五六日",WEEKDAY($H$1+(COLUMN(O103)-COLUMN($N$2)),2),1)</f>
        <v>二</v>
      </c>
      <c r="P104" s="435" t="str">
        <f t="shared" ref="P104:X104" si="18">MID("一二三四五六日",WEEKDAY($H$1+(COLUMN(P103)-COLUMN($N$2)),2),1)</f>
        <v>三</v>
      </c>
      <c r="Q104" s="435" t="str">
        <f t="shared" si="18"/>
        <v>四</v>
      </c>
      <c r="R104" s="435" t="str">
        <f t="shared" si="18"/>
        <v>五</v>
      </c>
      <c r="S104" s="435" t="str">
        <f t="shared" si="18"/>
        <v>六</v>
      </c>
      <c r="T104" s="435" t="str">
        <f t="shared" si="18"/>
        <v>日</v>
      </c>
      <c r="U104" s="435" t="str">
        <f t="shared" si="18"/>
        <v>一</v>
      </c>
      <c r="V104" s="435" t="str">
        <f t="shared" si="18"/>
        <v>二</v>
      </c>
      <c r="W104" s="435" t="str">
        <f t="shared" si="18"/>
        <v>三</v>
      </c>
      <c r="X104" s="435" t="str">
        <f t="shared" si="18"/>
        <v>四</v>
      </c>
      <c r="Y104" s="435" t="str">
        <f t="shared" ref="Y104:AB104" si="19">MID("一二三四五六日",WEEKDAY($H$1+(COLUMN(Y103)-COLUMN($N$2)),2),1)</f>
        <v>五</v>
      </c>
      <c r="Z104" s="435" t="str">
        <f t="shared" si="19"/>
        <v>六</v>
      </c>
      <c r="AA104" s="435" t="str">
        <f t="shared" si="19"/>
        <v>日</v>
      </c>
      <c r="AB104" s="435" t="str">
        <f t="shared" si="19"/>
        <v>一</v>
      </c>
      <c r="AC104" s="435" t="str">
        <f t="shared" ref="AC104:AF104" si="20">MID("一二三四五六日",WEEKDAY($H$1+(COLUMN(AC103)-COLUMN($N$2)),2),1)</f>
        <v>二</v>
      </c>
      <c r="AD104" s="435" t="str">
        <f t="shared" si="20"/>
        <v>三</v>
      </c>
      <c r="AE104" s="435" t="str">
        <f t="shared" si="20"/>
        <v>四</v>
      </c>
      <c r="AF104" s="435" t="str">
        <f t="shared" si="20"/>
        <v>五</v>
      </c>
      <c r="AG104" s="435" t="s">
        <v>1553</v>
      </c>
      <c r="AH104" s="435" t="s">
        <v>1554</v>
      </c>
      <c r="AI104" s="435" t="s">
        <v>1555</v>
      </c>
      <c r="AJ104" s="435" t="s">
        <v>1556</v>
      </c>
      <c r="AK104" s="435" t="s">
        <v>1661</v>
      </c>
      <c r="AL104" s="435" t="s">
        <v>1662</v>
      </c>
      <c r="AM104" s="435" t="s">
        <v>1663</v>
      </c>
      <c r="AN104" s="435" t="s">
        <v>1664</v>
      </c>
      <c r="AO104" s="395"/>
    </row>
    <row r="105" spans="1:41">
      <c r="A105" s="402" t="s">
        <v>238</v>
      </c>
      <c r="B105" s="385"/>
      <c r="C105" s="384"/>
      <c r="D105" s="385"/>
      <c r="E105" s="385"/>
      <c r="F105" s="384"/>
      <c r="G105" s="385"/>
      <c r="J105" s="431">
        <f t="shared" ref="J105:K113" si="21">SUMPRODUCT(($F$4:$F$103=K105)*(J$4:J$103))+J$114</f>
        <v>0</v>
      </c>
      <c r="K105" s="431">
        <f t="shared" si="21"/>
        <v>39</v>
      </c>
      <c r="L105" s="635" t="s">
        <v>1854</v>
      </c>
      <c r="M105" s="635"/>
      <c r="N105" s="436">
        <f t="shared" ref="N105:W113" si="22">SUMPRODUCT(($F$4:$F$103=$L105)*(N$4:N$103))+N$114</f>
        <v>0</v>
      </c>
      <c r="O105" s="436">
        <f t="shared" si="22"/>
        <v>0</v>
      </c>
      <c r="P105" s="436">
        <f t="shared" si="22"/>
        <v>0</v>
      </c>
      <c r="Q105" s="436">
        <f t="shared" si="22"/>
        <v>0</v>
      </c>
      <c r="R105" s="436">
        <f t="shared" si="22"/>
        <v>0</v>
      </c>
      <c r="S105" s="436">
        <f t="shared" si="22"/>
        <v>0</v>
      </c>
      <c r="T105" s="436">
        <f t="shared" si="22"/>
        <v>0</v>
      </c>
      <c r="U105" s="436">
        <f t="shared" si="22"/>
        <v>7</v>
      </c>
      <c r="V105" s="436">
        <f t="shared" si="22"/>
        <v>3</v>
      </c>
      <c r="W105" s="436">
        <f t="shared" si="22"/>
        <v>0</v>
      </c>
      <c r="X105" s="436">
        <f t="shared" ref="X105:AN113" si="23">SUMPRODUCT(($F$4:$F$103=$L105)*(X$4:X$103))+X$114</f>
        <v>4</v>
      </c>
      <c r="Y105" s="436">
        <f t="shared" si="23"/>
        <v>8</v>
      </c>
      <c r="Z105" s="436">
        <f t="shared" si="23"/>
        <v>8</v>
      </c>
      <c r="AA105" s="436">
        <f t="shared" si="23"/>
        <v>0</v>
      </c>
      <c r="AB105" s="436">
        <f t="shared" si="23"/>
        <v>2</v>
      </c>
      <c r="AC105" s="436">
        <f t="shared" si="23"/>
        <v>0</v>
      </c>
      <c r="AD105" s="436">
        <f t="shared" si="23"/>
        <v>0</v>
      </c>
      <c r="AE105" s="436">
        <f t="shared" si="23"/>
        <v>0</v>
      </c>
      <c r="AF105" s="436">
        <f t="shared" si="23"/>
        <v>0</v>
      </c>
      <c r="AG105" s="436">
        <f t="shared" si="23"/>
        <v>0</v>
      </c>
      <c r="AH105" s="436">
        <f t="shared" si="23"/>
        <v>0</v>
      </c>
      <c r="AI105" s="436">
        <f t="shared" si="23"/>
        <v>3</v>
      </c>
      <c r="AJ105" s="436">
        <f t="shared" si="23"/>
        <v>0</v>
      </c>
      <c r="AK105" s="436">
        <f t="shared" si="23"/>
        <v>0</v>
      </c>
      <c r="AL105" s="436">
        <f t="shared" si="23"/>
        <v>0</v>
      </c>
      <c r="AM105" s="436">
        <f t="shared" si="23"/>
        <v>0</v>
      </c>
      <c r="AN105" s="436">
        <f t="shared" si="23"/>
        <v>8</v>
      </c>
      <c r="AO105" s="385"/>
    </row>
    <row r="106" spans="1:41">
      <c r="A106" s="385"/>
      <c r="B106" s="385"/>
      <c r="C106" s="384"/>
      <c r="D106" s="385"/>
      <c r="E106" s="385"/>
      <c r="F106" s="384"/>
      <c r="G106" s="385"/>
      <c r="J106" s="431">
        <f t="shared" si="21"/>
        <v>0</v>
      </c>
      <c r="K106" s="431">
        <f t="shared" si="21"/>
        <v>3</v>
      </c>
      <c r="L106" s="635" t="s">
        <v>206</v>
      </c>
      <c r="M106" s="635"/>
      <c r="N106" s="436">
        <f t="shared" si="22"/>
        <v>0</v>
      </c>
      <c r="O106" s="436">
        <f t="shared" si="22"/>
        <v>0</v>
      </c>
      <c r="P106" s="436">
        <f t="shared" si="22"/>
        <v>0</v>
      </c>
      <c r="Q106" s="436">
        <f t="shared" si="22"/>
        <v>0</v>
      </c>
      <c r="R106" s="436">
        <f t="shared" si="22"/>
        <v>0</v>
      </c>
      <c r="S106" s="436">
        <f t="shared" si="22"/>
        <v>0</v>
      </c>
      <c r="T106" s="436">
        <f t="shared" si="22"/>
        <v>0</v>
      </c>
      <c r="U106" s="436">
        <f t="shared" si="22"/>
        <v>1</v>
      </c>
      <c r="V106" s="436">
        <f t="shared" si="22"/>
        <v>0</v>
      </c>
      <c r="W106" s="436">
        <f t="shared" si="22"/>
        <v>0</v>
      </c>
      <c r="X106" s="436">
        <f t="shared" si="23"/>
        <v>0</v>
      </c>
      <c r="Y106" s="436">
        <f t="shared" si="23"/>
        <v>0</v>
      </c>
      <c r="Z106" s="436">
        <f t="shared" si="23"/>
        <v>0</v>
      </c>
      <c r="AA106" s="436">
        <f t="shared" si="23"/>
        <v>0</v>
      </c>
      <c r="AB106" s="436">
        <f t="shared" si="23"/>
        <v>2</v>
      </c>
      <c r="AC106" s="436">
        <f t="shared" si="23"/>
        <v>0</v>
      </c>
      <c r="AD106" s="436">
        <f t="shared" si="23"/>
        <v>0</v>
      </c>
      <c r="AE106" s="436">
        <f t="shared" si="23"/>
        <v>0</v>
      </c>
      <c r="AF106" s="436">
        <f t="shared" si="23"/>
        <v>0</v>
      </c>
      <c r="AG106" s="436">
        <f t="shared" si="23"/>
        <v>0</v>
      </c>
      <c r="AH106" s="436">
        <f t="shared" si="23"/>
        <v>0</v>
      </c>
      <c r="AI106" s="436">
        <f t="shared" si="23"/>
        <v>3</v>
      </c>
      <c r="AJ106" s="436">
        <f t="shared" si="23"/>
        <v>0</v>
      </c>
      <c r="AK106" s="436">
        <f t="shared" si="23"/>
        <v>0</v>
      </c>
      <c r="AL106" s="436">
        <f t="shared" si="23"/>
        <v>0</v>
      </c>
      <c r="AM106" s="436">
        <f t="shared" si="23"/>
        <v>0</v>
      </c>
      <c r="AN106" s="436">
        <f t="shared" si="23"/>
        <v>0</v>
      </c>
      <c r="AO106" s="385"/>
    </row>
    <row r="107" spans="1:41">
      <c r="A107" s="385"/>
      <c r="B107" s="385"/>
      <c r="C107" s="384"/>
      <c r="D107" s="385"/>
      <c r="E107" s="385"/>
      <c r="F107" s="384"/>
      <c r="G107" s="385"/>
      <c r="J107" s="431">
        <f t="shared" si="21"/>
        <v>0</v>
      </c>
      <c r="K107" s="431">
        <f t="shared" si="21"/>
        <v>3</v>
      </c>
      <c r="L107" s="635" t="s">
        <v>285</v>
      </c>
      <c r="M107" s="635"/>
      <c r="N107" s="436">
        <f t="shared" si="22"/>
        <v>0</v>
      </c>
      <c r="O107" s="436">
        <f t="shared" si="22"/>
        <v>0</v>
      </c>
      <c r="P107" s="436">
        <f t="shared" si="22"/>
        <v>0</v>
      </c>
      <c r="Q107" s="436">
        <f t="shared" si="22"/>
        <v>0</v>
      </c>
      <c r="R107" s="436">
        <f t="shared" si="22"/>
        <v>0</v>
      </c>
      <c r="S107" s="436">
        <f t="shared" si="22"/>
        <v>0</v>
      </c>
      <c r="T107" s="436">
        <f t="shared" si="22"/>
        <v>0</v>
      </c>
      <c r="U107" s="436">
        <f t="shared" si="22"/>
        <v>1</v>
      </c>
      <c r="V107" s="436">
        <f t="shared" si="22"/>
        <v>0</v>
      </c>
      <c r="W107" s="436">
        <f t="shared" si="22"/>
        <v>0</v>
      </c>
      <c r="X107" s="436">
        <f t="shared" si="23"/>
        <v>0</v>
      </c>
      <c r="Y107" s="436">
        <f t="shared" si="23"/>
        <v>0</v>
      </c>
      <c r="Z107" s="436">
        <f t="shared" si="23"/>
        <v>0</v>
      </c>
      <c r="AA107" s="436">
        <f t="shared" si="23"/>
        <v>0</v>
      </c>
      <c r="AB107" s="436">
        <f t="shared" si="23"/>
        <v>2</v>
      </c>
      <c r="AC107" s="436">
        <f t="shared" si="23"/>
        <v>0</v>
      </c>
      <c r="AD107" s="436">
        <f t="shared" si="23"/>
        <v>0</v>
      </c>
      <c r="AE107" s="436">
        <f t="shared" si="23"/>
        <v>0</v>
      </c>
      <c r="AF107" s="436">
        <f t="shared" si="23"/>
        <v>0</v>
      </c>
      <c r="AG107" s="436">
        <f t="shared" si="23"/>
        <v>0</v>
      </c>
      <c r="AH107" s="436">
        <f t="shared" si="23"/>
        <v>0</v>
      </c>
      <c r="AI107" s="436">
        <f t="shared" si="23"/>
        <v>3</v>
      </c>
      <c r="AJ107" s="436">
        <f t="shared" si="23"/>
        <v>0</v>
      </c>
      <c r="AK107" s="436">
        <f t="shared" si="23"/>
        <v>0</v>
      </c>
      <c r="AL107" s="436">
        <f t="shared" si="23"/>
        <v>0</v>
      </c>
      <c r="AM107" s="436">
        <f t="shared" si="23"/>
        <v>0</v>
      </c>
      <c r="AN107" s="436">
        <f t="shared" si="23"/>
        <v>0</v>
      </c>
      <c r="AO107" s="385"/>
    </row>
    <row r="108" spans="1:41" hidden="1">
      <c r="A108" s="385"/>
      <c r="B108" s="385"/>
      <c r="C108" s="384"/>
      <c r="D108" s="385"/>
      <c r="E108" s="385"/>
      <c r="F108" s="384"/>
      <c r="G108" s="385"/>
      <c r="J108" s="431">
        <f t="shared" si="21"/>
        <v>0</v>
      </c>
      <c r="K108" s="431">
        <f t="shared" si="21"/>
        <v>3</v>
      </c>
      <c r="L108" s="635" t="s">
        <v>30</v>
      </c>
      <c r="M108" s="635"/>
      <c r="N108" s="436">
        <f t="shared" si="22"/>
        <v>0</v>
      </c>
      <c r="O108" s="436">
        <f t="shared" si="22"/>
        <v>0</v>
      </c>
      <c r="P108" s="436">
        <f t="shared" si="22"/>
        <v>0</v>
      </c>
      <c r="Q108" s="436">
        <f t="shared" si="22"/>
        <v>0</v>
      </c>
      <c r="R108" s="436">
        <f t="shared" si="22"/>
        <v>0</v>
      </c>
      <c r="S108" s="436">
        <f t="shared" si="22"/>
        <v>0</v>
      </c>
      <c r="T108" s="436">
        <f t="shared" si="22"/>
        <v>0</v>
      </c>
      <c r="U108" s="436">
        <f t="shared" si="22"/>
        <v>1</v>
      </c>
      <c r="V108" s="436">
        <f t="shared" si="22"/>
        <v>0</v>
      </c>
      <c r="W108" s="436">
        <f t="shared" si="22"/>
        <v>0</v>
      </c>
      <c r="X108" s="436">
        <f t="shared" si="23"/>
        <v>0</v>
      </c>
      <c r="Y108" s="436">
        <f t="shared" si="23"/>
        <v>0</v>
      </c>
      <c r="Z108" s="436">
        <f t="shared" si="23"/>
        <v>0</v>
      </c>
      <c r="AA108" s="436">
        <f t="shared" si="23"/>
        <v>0</v>
      </c>
      <c r="AB108" s="436">
        <f t="shared" si="23"/>
        <v>2</v>
      </c>
      <c r="AC108" s="436">
        <f t="shared" si="23"/>
        <v>0</v>
      </c>
      <c r="AD108" s="436">
        <f t="shared" si="23"/>
        <v>0</v>
      </c>
      <c r="AE108" s="436">
        <f t="shared" si="23"/>
        <v>0</v>
      </c>
      <c r="AF108" s="436">
        <f t="shared" si="23"/>
        <v>0</v>
      </c>
      <c r="AG108" s="436">
        <f t="shared" si="23"/>
        <v>0</v>
      </c>
      <c r="AH108" s="436">
        <f t="shared" si="23"/>
        <v>0</v>
      </c>
      <c r="AI108" s="436">
        <f t="shared" si="23"/>
        <v>3</v>
      </c>
      <c r="AJ108" s="436">
        <f t="shared" si="23"/>
        <v>0</v>
      </c>
      <c r="AK108" s="436">
        <f t="shared" si="23"/>
        <v>0</v>
      </c>
      <c r="AL108" s="436">
        <f t="shared" si="23"/>
        <v>0</v>
      </c>
      <c r="AM108" s="436">
        <f t="shared" si="23"/>
        <v>0</v>
      </c>
      <c r="AN108" s="436">
        <f t="shared" si="23"/>
        <v>0</v>
      </c>
      <c r="AO108" s="385"/>
    </row>
    <row r="109" spans="1:41">
      <c r="A109" s="385"/>
      <c r="B109" s="385"/>
      <c r="C109" s="384"/>
      <c r="D109" s="385"/>
      <c r="E109" s="385"/>
      <c r="F109" s="384"/>
      <c r="G109" s="385"/>
      <c r="J109" s="431">
        <f t="shared" si="21"/>
        <v>0</v>
      </c>
      <c r="K109" s="431">
        <f t="shared" si="21"/>
        <v>3</v>
      </c>
      <c r="L109" s="635" t="s">
        <v>233</v>
      </c>
      <c r="M109" s="635"/>
      <c r="N109" s="436">
        <f t="shared" si="22"/>
        <v>0</v>
      </c>
      <c r="O109" s="436">
        <f t="shared" si="22"/>
        <v>0</v>
      </c>
      <c r="P109" s="436">
        <f t="shared" si="22"/>
        <v>0</v>
      </c>
      <c r="Q109" s="436">
        <f t="shared" si="22"/>
        <v>0</v>
      </c>
      <c r="R109" s="436">
        <f t="shared" si="22"/>
        <v>0</v>
      </c>
      <c r="S109" s="436">
        <f t="shared" si="22"/>
        <v>0</v>
      </c>
      <c r="T109" s="436">
        <f t="shared" si="22"/>
        <v>0</v>
      </c>
      <c r="U109" s="436">
        <f t="shared" si="22"/>
        <v>1</v>
      </c>
      <c r="V109" s="436">
        <f t="shared" si="22"/>
        <v>0</v>
      </c>
      <c r="W109" s="436">
        <f t="shared" si="22"/>
        <v>0</v>
      </c>
      <c r="X109" s="436">
        <f t="shared" si="23"/>
        <v>0</v>
      </c>
      <c r="Y109" s="436">
        <f t="shared" si="23"/>
        <v>0</v>
      </c>
      <c r="Z109" s="436">
        <f t="shared" si="23"/>
        <v>0</v>
      </c>
      <c r="AA109" s="436">
        <f t="shared" si="23"/>
        <v>0</v>
      </c>
      <c r="AB109" s="436">
        <f t="shared" si="23"/>
        <v>2</v>
      </c>
      <c r="AC109" s="436">
        <f t="shared" si="23"/>
        <v>0</v>
      </c>
      <c r="AD109" s="436">
        <f t="shared" si="23"/>
        <v>0</v>
      </c>
      <c r="AE109" s="436">
        <f t="shared" si="23"/>
        <v>0</v>
      </c>
      <c r="AF109" s="436">
        <f t="shared" si="23"/>
        <v>0</v>
      </c>
      <c r="AG109" s="436">
        <f t="shared" si="23"/>
        <v>0</v>
      </c>
      <c r="AH109" s="436">
        <f t="shared" si="23"/>
        <v>0</v>
      </c>
      <c r="AI109" s="436">
        <f t="shared" si="23"/>
        <v>3</v>
      </c>
      <c r="AJ109" s="436">
        <f t="shared" si="23"/>
        <v>0</v>
      </c>
      <c r="AK109" s="436">
        <f t="shared" si="23"/>
        <v>0</v>
      </c>
      <c r="AL109" s="436">
        <f t="shared" si="23"/>
        <v>0</v>
      </c>
      <c r="AM109" s="436">
        <f t="shared" si="23"/>
        <v>0</v>
      </c>
      <c r="AN109" s="436">
        <f t="shared" si="23"/>
        <v>0</v>
      </c>
      <c r="AO109" s="385"/>
    </row>
    <row r="110" spans="1:41">
      <c r="A110" s="385"/>
      <c r="B110" s="385"/>
      <c r="C110" s="384"/>
      <c r="D110" s="385"/>
      <c r="E110" s="385"/>
      <c r="F110" s="384"/>
      <c r="G110" s="385"/>
      <c r="J110" s="431">
        <f t="shared" si="21"/>
        <v>0</v>
      </c>
      <c r="K110" s="431">
        <f t="shared" si="21"/>
        <v>35</v>
      </c>
      <c r="L110" s="633" t="s">
        <v>1564</v>
      </c>
      <c r="M110" s="634"/>
      <c r="N110" s="436">
        <f t="shared" si="22"/>
        <v>0</v>
      </c>
      <c r="O110" s="436">
        <f t="shared" si="22"/>
        <v>0</v>
      </c>
      <c r="P110" s="436">
        <f t="shared" si="22"/>
        <v>0</v>
      </c>
      <c r="Q110" s="436">
        <f t="shared" si="22"/>
        <v>0</v>
      </c>
      <c r="R110" s="436">
        <f t="shared" si="22"/>
        <v>8</v>
      </c>
      <c r="S110" s="436">
        <f t="shared" si="22"/>
        <v>0</v>
      </c>
      <c r="T110" s="436">
        <f t="shared" si="22"/>
        <v>0</v>
      </c>
      <c r="U110" s="436">
        <f t="shared" si="22"/>
        <v>9</v>
      </c>
      <c r="V110" s="436">
        <f t="shared" si="22"/>
        <v>8</v>
      </c>
      <c r="W110" s="436">
        <f t="shared" si="22"/>
        <v>8</v>
      </c>
      <c r="X110" s="436">
        <f t="shared" si="23"/>
        <v>8</v>
      </c>
      <c r="Y110" s="436">
        <f t="shared" si="23"/>
        <v>8</v>
      </c>
      <c r="Z110" s="436">
        <f t="shared" si="23"/>
        <v>0</v>
      </c>
      <c r="AA110" s="436">
        <f t="shared" si="23"/>
        <v>0</v>
      </c>
      <c r="AB110" s="436">
        <f t="shared" si="23"/>
        <v>10</v>
      </c>
      <c r="AC110" s="436">
        <f t="shared" si="23"/>
        <v>8</v>
      </c>
      <c r="AD110" s="436">
        <f t="shared" si="23"/>
        <v>8</v>
      </c>
      <c r="AE110" s="436">
        <f t="shared" si="23"/>
        <v>8</v>
      </c>
      <c r="AF110" s="436">
        <f t="shared" si="23"/>
        <v>8</v>
      </c>
      <c r="AG110" s="436">
        <f t="shared" si="23"/>
        <v>8</v>
      </c>
      <c r="AH110" s="436">
        <f t="shared" si="23"/>
        <v>8</v>
      </c>
      <c r="AI110" s="436">
        <f t="shared" si="23"/>
        <v>11</v>
      </c>
      <c r="AJ110" s="436">
        <f t="shared" si="23"/>
        <v>0</v>
      </c>
      <c r="AK110" s="436">
        <f t="shared" si="23"/>
        <v>0</v>
      </c>
      <c r="AL110" s="436">
        <f t="shared" si="23"/>
        <v>0</v>
      </c>
      <c r="AM110" s="436">
        <f t="shared" si="23"/>
        <v>0</v>
      </c>
      <c r="AN110" s="436">
        <f t="shared" si="23"/>
        <v>0</v>
      </c>
      <c r="AO110" s="385"/>
    </row>
    <row r="111" spans="1:41">
      <c r="A111" s="385"/>
      <c r="B111" s="385"/>
      <c r="C111" s="384"/>
      <c r="D111" s="385"/>
      <c r="E111" s="385"/>
      <c r="F111" s="384"/>
      <c r="G111" s="385"/>
      <c r="J111" s="431">
        <f t="shared" si="21"/>
        <v>0</v>
      </c>
      <c r="K111" s="431">
        <f t="shared" si="21"/>
        <v>3</v>
      </c>
      <c r="L111" s="633" t="s">
        <v>1563</v>
      </c>
      <c r="M111" s="634"/>
      <c r="N111" s="436">
        <f t="shared" si="22"/>
        <v>0</v>
      </c>
      <c r="O111" s="436">
        <f t="shared" si="22"/>
        <v>0</v>
      </c>
      <c r="P111" s="436">
        <f t="shared" si="22"/>
        <v>0</v>
      </c>
      <c r="Q111" s="436">
        <f t="shared" si="22"/>
        <v>0</v>
      </c>
      <c r="R111" s="436">
        <f t="shared" si="22"/>
        <v>0</v>
      </c>
      <c r="S111" s="436">
        <f t="shared" si="22"/>
        <v>0</v>
      </c>
      <c r="T111" s="436">
        <f t="shared" si="22"/>
        <v>0</v>
      </c>
      <c r="U111" s="436">
        <f t="shared" si="22"/>
        <v>9</v>
      </c>
      <c r="V111" s="436">
        <f t="shared" si="22"/>
        <v>8</v>
      </c>
      <c r="W111" s="436">
        <f t="shared" si="22"/>
        <v>8</v>
      </c>
      <c r="X111" s="436">
        <f t="shared" si="23"/>
        <v>8</v>
      </c>
      <c r="Y111" s="436">
        <f t="shared" si="23"/>
        <v>0</v>
      </c>
      <c r="Z111" s="436">
        <f t="shared" si="23"/>
        <v>0</v>
      </c>
      <c r="AA111" s="436">
        <f t="shared" si="23"/>
        <v>0</v>
      </c>
      <c r="AB111" s="436">
        <f t="shared" si="23"/>
        <v>10</v>
      </c>
      <c r="AC111" s="436">
        <f t="shared" si="23"/>
        <v>8</v>
      </c>
      <c r="AD111" s="436">
        <f t="shared" si="23"/>
        <v>8</v>
      </c>
      <c r="AE111" s="436">
        <f t="shared" si="23"/>
        <v>8</v>
      </c>
      <c r="AF111" s="436">
        <f t="shared" si="23"/>
        <v>8</v>
      </c>
      <c r="AG111" s="436">
        <f t="shared" si="23"/>
        <v>8</v>
      </c>
      <c r="AH111" s="436">
        <f t="shared" si="23"/>
        <v>8</v>
      </c>
      <c r="AI111" s="436">
        <f t="shared" si="23"/>
        <v>11</v>
      </c>
      <c r="AJ111" s="436">
        <f t="shared" si="23"/>
        <v>8</v>
      </c>
      <c r="AK111" s="436">
        <f t="shared" si="23"/>
        <v>8</v>
      </c>
      <c r="AL111" s="436">
        <f t="shared" si="23"/>
        <v>8</v>
      </c>
      <c r="AM111" s="436">
        <f t="shared" si="23"/>
        <v>0</v>
      </c>
      <c r="AN111" s="436">
        <f t="shared" si="23"/>
        <v>0</v>
      </c>
      <c r="AO111" s="385"/>
    </row>
    <row r="112" spans="1:41">
      <c r="A112" s="385"/>
      <c r="B112" s="385"/>
      <c r="C112" s="384"/>
      <c r="D112" s="385"/>
      <c r="E112" s="385"/>
      <c r="F112" s="384"/>
      <c r="G112" s="385"/>
      <c r="J112" s="431">
        <f t="shared" si="21"/>
        <v>0</v>
      </c>
      <c r="K112" s="431">
        <f t="shared" si="21"/>
        <v>53</v>
      </c>
      <c r="L112" s="635" t="s">
        <v>77</v>
      </c>
      <c r="M112" s="635"/>
      <c r="N112" s="436">
        <f t="shared" si="22"/>
        <v>0</v>
      </c>
      <c r="O112" s="436">
        <f t="shared" si="22"/>
        <v>4</v>
      </c>
      <c r="P112" s="436">
        <f t="shared" si="22"/>
        <v>0</v>
      </c>
      <c r="Q112" s="436">
        <f t="shared" si="22"/>
        <v>0</v>
      </c>
      <c r="R112" s="436">
        <f t="shared" si="22"/>
        <v>0</v>
      </c>
      <c r="S112" s="436">
        <f t="shared" si="22"/>
        <v>0</v>
      </c>
      <c r="T112" s="436">
        <f t="shared" si="22"/>
        <v>0</v>
      </c>
      <c r="U112" s="436">
        <f t="shared" si="22"/>
        <v>8</v>
      </c>
      <c r="V112" s="436">
        <f t="shared" si="22"/>
        <v>8</v>
      </c>
      <c r="W112" s="436">
        <f t="shared" si="22"/>
        <v>0</v>
      </c>
      <c r="X112" s="436">
        <f t="shared" si="23"/>
        <v>0</v>
      </c>
      <c r="Y112" s="436">
        <f t="shared" si="23"/>
        <v>8</v>
      </c>
      <c r="Z112" s="436">
        <f t="shared" si="23"/>
        <v>0</v>
      </c>
      <c r="AA112" s="436">
        <f t="shared" si="23"/>
        <v>0</v>
      </c>
      <c r="AB112" s="436">
        <f t="shared" si="23"/>
        <v>3</v>
      </c>
      <c r="AC112" s="436">
        <f t="shared" si="23"/>
        <v>8</v>
      </c>
      <c r="AD112" s="436">
        <f t="shared" si="23"/>
        <v>8</v>
      </c>
      <c r="AE112" s="436">
        <f t="shared" si="23"/>
        <v>8</v>
      </c>
      <c r="AF112" s="436">
        <f t="shared" si="23"/>
        <v>8</v>
      </c>
      <c r="AG112" s="436">
        <f t="shared" si="23"/>
        <v>8</v>
      </c>
      <c r="AH112" s="436">
        <f t="shared" si="23"/>
        <v>8</v>
      </c>
      <c r="AI112" s="436">
        <f t="shared" si="23"/>
        <v>3</v>
      </c>
      <c r="AJ112" s="436">
        <f t="shared" si="23"/>
        <v>0</v>
      </c>
      <c r="AK112" s="436">
        <f t="shared" si="23"/>
        <v>0</v>
      </c>
      <c r="AL112" s="436">
        <f t="shared" si="23"/>
        <v>0</v>
      </c>
      <c r="AM112" s="436">
        <f t="shared" si="23"/>
        <v>0</v>
      </c>
      <c r="AN112" s="436">
        <f t="shared" si="23"/>
        <v>0</v>
      </c>
      <c r="AO112" s="385"/>
    </row>
    <row r="113" spans="1:41">
      <c r="A113" s="409"/>
      <c r="B113" s="409"/>
      <c r="C113" s="410"/>
      <c r="D113" s="409"/>
      <c r="E113" s="409"/>
      <c r="F113" s="410"/>
      <c r="G113" s="409"/>
      <c r="J113" s="431">
        <f t="shared" si="21"/>
        <v>0</v>
      </c>
      <c r="K113" s="431">
        <f t="shared" si="21"/>
        <v>11</v>
      </c>
      <c r="L113" s="633" t="s">
        <v>1620</v>
      </c>
      <c r="M113" s="634"/>
      <c r="N113" s="436">
        <f t="shared" si="22"/>
        <v>0</v>
      </c>
      <c r="O113" s="436">
        <f t="shared" si="22"/>
        <v>0</v>
      </c>
      <c r="P113" s="436">
        <f t="shared" si="22"/>
        <v>0</v>
      </c>
      <c r="Q113" s="436">
        <f t="shared" si="22"/>
        <v>0</v>
      </c>
      <c r="R113" s="436">
        <f t="shared" si="22"/>
        <v>0</v>
      </c>
      <c r="S113" s="436">
        <f t="shared" si="22"/>
        <v>0</v>
      </c>
      <c r="T113" s="436">
        <f t="shared" si="22"/>
        <v>0</v>
      </c>
      <c r="U113" s="436">
        <f t="shared" si="22"/>
        <v>1</v>
      </c>
      <c r="V113" s="436">
        <f t="shared" si="22"/>
        <v>0</v>
      </c>
      <c r="W113" s="436">
        <f t="shared" si="22"/>
        <v>0</v>
      </c>
      <c r="X113" s="436">
        <f t="shared" si="23"/>
        <v>0</v>
      </c>
      <c r="Y113" s="436">
        <f t="shared" si="23"/>
        <v>0</v>
      </c>
      <c r="Z113" s="436">
        <f t="shared" si="23"/>
        <v>0</v>
      </c>
      <c r="AA113" s="436">
        <f t="shared" si="23"/>
        <v>0</v>
      </c>
      <c r="AB113" s="436">
        <f t="shared" si="23"/>
        <v>10</v>
      </c>
      <c r="AC113" s="436">
        <f t="shared" si="23"/>
        <v>0</v>
      </c>
      <c r="AD113" s="436">
        <f t="shared" si="23"/>
        <v>0</v>
      </c>
      <c r="AE113" s="436">
        <f t="shared" si="23"/>
        <v>0</v>
      </c>
      <c r="AF113" s="436">
        <f t="shared" si="23"/>
        <v>0</v>
      </c>
      <c r="AG113" s="436">
        <f t="shared" si="23"/>
        <v>0</v>
      </c>
      <c r="AH113" s="436">
        <f t="shared" si="23"/>
        <v>0</v>
      </c>
      <c r="AI113" s="436">
        <f t="shared" si="23"/>
        <v>3</v>
      </c>
      <c r="AJ113" s="436">
        <f t="shared" si="23"/>
        <v>0</v>
      </c>
      <c r="AK113" s="436">
        <f t="shared" si="23"/>
        <v>0</v>
      </c>
      <c r="AL113" s="436">
        <f t="shared" si="23"/>
        <v>0</v>
      </c>
      <c r="AM113" s="436">
        <f t="shared" si="23"/>
        <v>0</v>
      </c>
      <c r="AN113" s="436">
        <f t="shared" si="23"/>
        <v>0</v>
      </c>
      <c r="AO113" s="409"/>
    </row>
    <row r="114" spans="1:41">
      <c r="A114" s="385"/>
      <c r="B114" s="385"/>
      <c r="C114" s="384"/>
      <c r="D114" s="385"/>
      <c r="E114" s="385"/>
      <c r="F114" s="384"/>
      <c r="G114" s="385"/>
      <c r="J114" s="431">
        <f>SUMPRODUCT(($F$4:$F$103=K114)*(J$4:J$103))</f>
        <v>0</v>
      </c>
      <c r="K114" s="431">
        <f>SUMPRODUCT(($F$4:$F$103=L114)*(K$4:K$103))</f>
        <v>3</v>
      </c>
      <c r="L114" s="635" t="s">
        <v>82</v>
      </c>
      <c r="M114" s="635"/>
      <c r="N114" s="436">
        <f t="shared" ref="N114:AN114" si="24">SUMPRODUCT(($F$4:$F$103=$L114)*(N$4:N$103))</f>
        <v>0</v>
      </c>
      <c r="O114" s="436">
        <f t="shared" si="24"/>
        <v>0</v>
      </c>
      <c r="P114" s="436">
        <f t="shared" si="24"/>
        <v>0</v>
      </c>
      <c r="Q114" s="436">
        <f t="shared" si="24"/>
        <v>0</v>
      </c>
      <c r="R114" s="436">
        <f t="shared" si="24"/>
        <v>0</v>
      </c>
      <c r="S114" s="436">
        <f t="shared" si="24"/>
        <v>0</v>
      </c>
      <c r="T114" s="436">
        <f t="shared" si="24"/>
        <v>0</v>
      </c>
      <c r="U114" s="436">
        <f t="shared" si="24"/>
        <v>1</v>
      </c>
      <c r="V114" s="436">
        <f t="shared" si="24"/>
        <v>0</v>
      </c>
      <c r="W114" s="436">
        <f t="shared" si="24"/>
        <v>0</v>
      </c>
      <c r="X114" s="436">
        <f t="shared" si="24"/>
        <v>0</v>
      </c>
      <c r="Y114" s="436">
        <f t="shared" si="24"/>
        <v>0</v>
      </c>
      <c r="Z114" s="436">
        <f t="shared" si="24"/>
        <v>0</v>
      </c>
      <c r="AA114" s="436">
        <f t="shared" si="24"/>
        <v>0</v>
      </c>
      <c r="AB114" s="436">
        <f t="shared" si="24"/>
        <v>2</v>
      </c>
      <c r="AC114" s="436">
        <f t="shared" si="24"/>
        <v>0</v>
      </c>
      <c r="AD114" s="436">
        <f t="shared" si="24"/>
        <v>0</v>
      </c>
      <c r="AE114" s="436">
        <f t="shared" si="24"/>
        <v>0</v>
      </c>
      <c r="AF114" s="436">
        <f t="shared" si="24"/>
        <v>0</v>
      </c>
      <c r="AG114" s="436">
        <f t="shared" si="24"/>
        <v>0</v>
      </c>
      <c r="AH114" s="436">
        <f t="shared" si="24"/>
        <v>0</v>
      </c>
      <c r="AI114" s="436">
        <f t="shared" si="24"/>
        <v>3</v>
      </c>
      <c r="AJ114" s="436">
        <f t="shared" si="24"/>
        <v>0</v>
      </c>
      <c r="AK114" s="436">
        <f t="shared" si="24"/>
        <v>0</v>
      </c>
      <c r="AL114" s="436">
        <f t="shared" si="24"/>
        <v>0</v>
      </c>
      <c r="AM114" s="436">
        <f t="shared" si="24"/>
        <v>0</v>
      </c>
      <c r="AN114" s="436">
        <f t="shared" si="24"/>
        <v>0</v>
      </c>
      <c r="AO114" s="385"/>
    </row>
    <row r="115" spans="1:41">
      <c r="A115" s="385"/>
      <c r="B115" s="385"/>
      <c r="C115" s="384"/>
      <c r="D115" s="385"/>
      <c r="E115" s="385"/>
      <c r="F115" s="384"/>
      <c r="G115" s="385"/>
      <c r="L115" s="636" t="s">
        <v>625</v>
      </c>
      <c r="M115" s="412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  <c r="AE115" s="436"/>
      <c r="AF115" s="436"/>
      <c r="AG115" s="436"/>
      <c r="AH115" s="436"/>
      <c r="AI115" s="436"/>
      <c r="AJ115" s="436"/>
      <c r="AK115" s="436"/>
      <c r="AL115" s="436"/>
      <c r="AM115" s="436"/>
      <c r="AN115" s="436"/>
      <c r="AO115" s="385"/>
    </row>
    <row r="116" spans="1:41">
      <c r="A116" s="385"/>
      <c r="B116" s="385"/>
      <c r="C116" s="384"/>
      <c r="D116" s="385"/>
      <c r="E116" s="385"/>
      <c r="F116" s="384"/>
      <c r="G116" s="385"/>
      <c r="L116" s="636"/>
      <c r="M116" s="412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  <c r="AA116" s="436"/>
      <c r="AB116" s="436"/>
      <c r="AC116" s="436"/>
      <c r="AD116" s="436"/>
      <c r="AE116" s="436"/>
      <c r="AF116" s="436"/>
      <c r="AG116" s="436"/>
      <c r="AH116" s="436"/>
      <c r="AI116" s="436"/>
      <c r="AJ116" s="436"/>
      <c r="AK116" s="436"/>
      <c r="AL116" s="436"/>
      <c r="AM116" s="436"/>
      <c r="AN116" s="436"/>
      <c r="AO116" s="385"/>
    </row>
    <row r="117" spans="1:41">
      <c r="A117" s="385"/>
      <c r="B117" s="385"/>
      <c r="C117" s="384"/>
      <c r="D117" s="385"/>
      <c r="E117" s="385"/>
      <c r="F117" s="384"/>
      <c r="G117" s="385"/>
      <c r="L117" s="636"/>
      <c r="M117" s="412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  <c r="AA117" s="436"/>
      <c r="AB117" s="436"/>
      <c r="AC117" s="436"/>
      <c r="AD117" s="436"/>
      <c r="AE117" s="436"/>
      <c r="AF117" s="436"/>
      <c r="AG117" s="436"/>
      <c r="AH117" s="436"/>
      <c r="AI117" s="436"/>
      <c r="AJ117" s="436"/>
      <c r="AK117" s="436"/>
      <c r="AL117" s="436"/>
      <c r="AM117" s="436"/>
      <c r="AN117" s="436"/>
      <c r="AO117" s="385"/>
    </row>
    <row r="118" spans="1:41">
      <c r="A118" s="385"/>
      <c r="B118" s="385"/>
      <c r="C118" s="384"/>
      <c r="D118" s="385"/>
      <c r="E118" s="385"/>
      <c r="F118" s="384"/>
      <c r="G118" s="385"/>
      <c r="L118" s="636"/>
      <c r="M118" s="412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  <c r="AA118" s="436"/>
      <c r="AB118" s="436"/>
      <c r="AC118" s="436"/>
      <c r="AD118" s="436"/>
      <c r="AE118" s="436"/>
      <c r="AF118" s="436"/>
      <c r="AG118" s="436"/>
      <c r="AH118" s="436"/>
      <c r="AI118" s="436"/>
      <c r="AJ118" s="436"/>
      <c r="AK118" s="436"/>
      <c r="AL118" s="436"/>
      <c r="AM118" s="436"/>
      <c r="AN118" s="436"/>
      <c r="AO118" s="385"/>
    </row>
    <row r="119" spans="1:41">
      <c r="A119" s="385"/>
      <c r="B119" s="385"/>
      <c r="C119" s="384"/>
      <c r="D119" s="385"/>
      <c r="E119" s="385"/>
      <c r="F119" s="384"/>
      <c r="G119" s="385"/>
      <c r="L119" s="636"/>
      <c r="M119" s="412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  <c r="AA119" s="436"/>
      <c r="AB119" s="436"/>
      <c r="AC119" s="436"/>
      <c r="AD119" s="436"/>
      <c r="AE119" s="436"/>
      <c r="AF119" s="436"/>
      <c r="AG119" s="436"/>
      <c r="AH119" s="436"/>
      <c r="AI119" s="436"/>
      <c r="AJ119" s="436"/>
      <c r="AK119" s="436"/>
      <c r="AL119" s="436"/>
      <c r="AM119" s="436"/>
      <c r="AN119" s="436"/>
      <c r="AO119" s="385"/>
    </row>
    <row r="120" spans="1:41">
      <c r="A120" s="385"/>
      <c r="B120" s="385"/>
      <c r="C120" s="384"/>
      <c r="D120" s="385"/>
      <c r="E120" s="385"/>
      <c r="F120" s="384"/>
      <c r="G120" s="385"/>
      <c r="L120" s="636"/>
      <c r="M120" s="412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  <c r="AA120" s="436"/>
      <c r="AB120" s="436"/>
      <c r="AC120" s="436"/>
      <c r="AD120" s="436"/>
      <c r="AE120" s="436"/>
      <c r="AF120" s="436"/>
      <c r="AG120" s="436"/>
      <c r="AH120" s="436"/>
      <c r="AI120" s="436"/>
      <c r="AJ120" s="436"/>
      <c r="AK120" s="436"/>
      <c r="AL120" s="436"/>
      <c r="AM120" s="436"/>
      <c r="AN120" s="436"/>
      <c r="AO120" s="385"/>
    </row>
    <row r="121" spans="1:41">
      <c r="A121" s="385"/>
      <c r="P121" s="432"/>
      <c r="Q121" s="432"/>
      <c r="R121" s="432"/>
      <c r="S121" s="43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432"/>
      <c r="AG121" s="432"/>
      <c r="AH121" s="432"/>
      <c r="AI121" s="432"/>
      <c r="AJ121" s="432"/>
      <c r="AK121" s="432"/>
      <c r="AL121" s="432"/>
      <c r="AM121" s="432"/>
      <c r="AN121" s="432"/>
    </row>
    <row r="122" spans="1:41">
      <c r="P122" s="432"/>
      <c r="Q122" s="432"/>
      <c r="R122" s="432"/>
      <c r="S122" s="432"/>
      <c r="T122" s="432"/>
      <c r="U122" s="432"/>
      <c r="V122" s="432"/>
      <c r="W122" s="432"/>
      <c r="X122" s="432"/>
      <c r="Y122" s="432"/>
      <c r="Z122" s="432"/>
      <c r="AA122" s="432"/>
      <c r="AB122" s="432"/>
      <c r="AC122" s="432"/>
      <c r="AD122" s="432"/>
      <c r="AE122" s="432"/>
      <c r="AF122" s="432"/>
      <c r="AG122" s="432"/>
      <c r="AH122" s="432"/>
      <c r="AI122" s="432"/>
      <c r="AJ122" s="432"/>
      <c r="AK122" s="432"/>
      <c r="AL122" s="432"/>
      <c r="AM122" s="432"/>
    </row>
    <row r="123" spans="1:41">
      <c r="P123" s="432"/>
      <c r="Q123" s="432"/>
      <c r="R123" s="432"/>
      <c r="S123" s="432"/>
      <c r="T123" s="432"/>
      <c r="U123" s="432"/>
      <c r="V123" s="432"/>
      <c r="W123" s="432"/>
      <c r="X123" s="432"/>
      <c r="Y123" s="432"/>
      <c r="Z123" s="432"/>
      <c r="AA123" s="432"/>
      <c r="AB123" s="432"/>
      <c r="AC123" s="432"/>
      <c r="AD123" s="432"/>
      <c r="AE123" s="432"/>
      <c r="AF123" s="432"/>
      <c r="AG123" s="432"/>
      <c r="AH123" s="432"/>
      <c r="AI123" s="432"/>
      <c r="AJ123" s="432"/>
      <c r="AK123" s="432"/>
      <c r="AL123" s="432"/>
      <c r="AM123" s="432"/>
    </row>
    <row r="124" spans="1:41">
      <c r="P124" s="432"/>
      <c r="Q124" s="432"/>
      <c r="R124" s="432"/>
      <c r="S124" s="432"/>
      <c r="T124" s="432"/>
      <c r="U124" s="432"/>
      <c r="V124" s="432"/>
      <c r="W124" s="432"/>
      <c r="X124" s="432"/>
      <c r="Y124" s="432"/>
      <c r="Z124" s="432"/>
      <c r="AA124" s="432"/>
      <c r="AB124" s="432"/>
      <c r="AC124" s="432"/>
      <c r="AD124" s="432"/>
      <c r="AE124" s="432"/>
      <c r="AF124" s="432"/>
      <c r="AG124" s="432"/>
      <c r="AH124" s="432"/>
      <c r="AI124" s="432"/>
      <c r="AJ124" s="432"/>
      <c r="AK124" s="432"/>
      <c r="AL124" s="432"/>
      <c r="AM124" s="432"/>
    </row>
    <row r="125" spans="1:41">
      <c r="P125" s="432"/>
      <c r="Q125" s="432"/>
      <c r="R125" s="432"/>
      <c r="S125" s="432"/>
      <c r="T125" s="432"/>
      <c r="U125" s="432"/>
      <c r="V125" s="432"/>
      <c r="W125" s="432"/>
      <c r="X125" s="432"/>
      <c r="Y125" s="432"/>
      <c r="Z125" s="432"/>
      <c r="AA125" s="432"/>
      <c r="AB125" s="432"/>
      <c r="AC125" s="432"/>
      <c r="AD125" s="432"/>
      <c r="AE125" s="432"/>
      <c r="AF125" s="432"/>
      <c r="AG125" s="432"/>
      <c r="AH125" s="432"/>
      <c r="AI125" s="432"/>
      <c r="AJ125" s="432"/>
      <c r="AK125" s="432"/>
      <c r="AL125" s="432"/>
      <c r="AM125" s="432"/>
    </row>
    <row r="126" spans="1:41">
      <c r="N126" s="432"/>
      <c r="O126" s="432"/>
      <c r="P126" s="432"/>
      <c r="Q126" s="432"/>
      <c r="R126" s="432"/>
      <c r="S126" s="432"/>
      <c r="T126" s="432"/>
      <c r="U126" s="432"/>
      <c r="V126" s="432"/>
      <c r="W126" s="432"/>
      <c r="Y126" s="432"/>
      <c r="Z126" s="432"/>
      <c r="AA126" s="432"/>
      <c r="AB126" s="432"/>
      <c r="AC126" s="432"/>
      <c r="AD126" s="432"/>
      <c r="AE126" s="432"/>
      <c r="AF126" s="432"/>
      <c r="AG126" s="432"/>
      <c r="AH126" s="432"/>
      <c r="AI126" s="432"/>
      <c r="AJ126" s="432"/>
      <c r="AK126" s="432"/>
      <c r="AL126" s="432"/>
      <c r="AM126" s="432"/>
    </row>
    <row r="127" spans="1:41">
      <c r="N127" s="432"/>
      <c r="O127" s="432"/>
      <c r="P127" s="432"/>
      <c r="Q127" s="432"/>
      <c r="R127" s="432"/>
      <c r="S127" s="432"/>
      <c r="T127" s="432"/>
      <c r="U127" s="432"/>
      <c r="V127" s="432"/>
      <c r="W127" s="432"/>
      <c r="Y127" s="432"/>
      <c r="Z127" s="432"/>
      <c r="AA127" s="432"/>
      <c r="AB127" s="432"/>
      <c r="AC127" s="432"/>
      <c r="AD127" s="432"/>
      <c r="AE127" s="432"/>
      <c r="AF127" s="432"/>
      <c r="AG127" s="432"/>
      <c r="AH127" s="432"/>
      <c r="AI127" s="432"/>
      <c r="AJ127" s="432"/>
      <c r="AK127" s="432"/>
      <c r="AL127" s="432"/>
      <c r="AM127" s="432"/>
    </row>
    <row r="128" spans="1:41">
      <c r="N128" s="432"/>
      <c r="O128" s="432"/>
      <c r="P128" s="432"/>
      <c r="Q128" s="432"/>
      <c r="R128" s="432"/>
      <c r="S128" s="432"/>
      <c r="T128" s="432"/>
      <c r="U128" s="432"/>
      <c r="V128" s="432"/>
      <c r="W128" s="432"/>
      <c r="Y128" s="432"/>
      <c r="Z128" s="432"/>
      <c r="AA128" s="432"/>
      <c r="AB128" s="432"/>
      <c r="AC128" s="432"/>
      <c r="AD128" s="432"/>
      <c r="AE128" s="432"/>
      <c r="AF128" s="432"/>
      <c r="AG128" s="432"/>
      <c r="AH128" s="432"/>
      <c r="AI128" s="432"/>
      <c r="AJ128" s="432"/>
      <c r="AK128" s="432"/>
      <c r="AL128" s="432"/>
      <c r="AM128" s="432"/>
    </row>
    <row r="129" spans="1:51" s="5" customFormat="1">
      <c r="A129"/>
      <c r="B129"/>
      <c r="D129"/>
      <c r="E129"/>
      <c r="G129"/>
      <c r="H129" s="107"/>
      <c r="I129" s="107"/>
      <c r="J129" s="432"/>
      <c r="K129" s="432"/>
      <c r="L129" s="397"/>
      <c r="M129" s="413"/>
      <c r="N129" s="432"/>
      <c r="O129" s="432"/>
      <c r="P129" s="432"/>
      <c r="Q129" s="432"/>
      <c r="R129" s="432"/>
      <c r="S129" s="432"/>
      <c r="T129" s="432"/>
      <c r="U129" s="432"/>
      <c r="V129" s="432"/>
      <c r="W129" s="432"/>
      <c r="X129" s="437"/>
      <c r="Y129" s="432"/>
      <c r="Z129" s="432"/>
      <c r="AA129" s="432"/>
      <c r="AB129" s="432"/>
      <c r="AC129" s="432"/>
      <c r="AD129" s="432"/>
      <c r="AE129" s="432"/>
      <c r="AF129" s="432"/>
      <c r="AG129" s="432"/>
      <c r="AH129" s="432"/>
      <c r="AI129" s="432"/>
      <c r="AJ129" s="432"/>
      <c r="AK129" s="432"/>
      <c r="AL129" s="432"/>
      <c r="AM129" s="432"/>
      <c r="AN129" s="437"/>
      <c r="AO129"/>
      <c r="AP129"/>
      <c r="AQ129"/>
      <c r="AR129"/>
      <c r="AS129"/>
      <c r="AT129"/>
      <c r="AU129"/>
      <c r="AV129"/>
      <c r="AW129"/>
      <c r="AX129"/>
      <c r="AY129"/>
    </row>
    <row r="130" spans="1:51">
      <c r="N130" s="432"/>
      <c r="O130" s="432"/>
      <c r="P130" s="432"/>
      <c r="Q130" s="432"/>
      <c r="R130" s="432"/>
      <c r="S130" s="432"/>
      <c r="T130" s="432"/>
      <c r="U130" s="432"/>
      <c r="V130" s="432"/>
      <c r="W130" s="432"/>
      <c r="Y130" s="432"/>
      <c r="Z130" s="432"/>
      <c r="AA130" s="432"/>
      <c r="AB130" s="432"/>
      <c r="AC130" s="432"/>
      <c r="AD130" s="432"/>
      <c r="AE130" s="432"/>
      <c r="AF130" s="432"/>
      <c r="AG130" s="432"/>
      <c r="AH130" s="432"/>
      <c r="AI130" s="432"/>
      <c r="AJ130" s="432"/>
      <c r="AK130" s="432"/>
      <c r="AL130" s="432"/>
      <c r="AM130" s="432"/>
    </row>
    <row r="131" spans="1:51">
      <c r="N131" s="432"/>
      <c r="O131" s="432"/>
      <c r="P131" s="432"/>
      <c r="Q131" s="432"/>
      <c r="R131" s="432"/>
      <c r="S131" s="432"/>
      <c r="T131" s="432"/>
      <c r="U131" s="432"/>
      <c r="V131" s="432"/>
      <c r="W131" s="432"/>
      <c r="Y131" s="432"/>
      <c r="Z131" s="432"/>
      <c r="AA131" s="432"/>
      <c r="AB131" s="432"/>
      <c r="AC131" s="432"/>
      <c r="AD131" s="432"/>
      <c r="AE131" s="432"/>
      <c r="AF131" s="432"/>
      <c r="AG131" s="432"/>
      <c r="AH131" s="432"/>
      <c r="AI131" s="432"/>
      <c r="AJ131" s="432"/>
      <c r="AK131" s="432"/>
      <c r="AL131" s="432"/>
      <c r="AM131" s="432"/>
    </row>
    <row r="132" spans="1:51">
      <c r="N132" s="432"/>
      <c r="O132" s="432"/>
      <c r="P132" s="432"/>
      <c r="Q132" s="432"/>
      <c r="R132" s="432"/>
      <c r="S132" s="432"/>
      <c r="T132" s="432"/>
      <c r="U132" s="432"/>
      <c r="V132" s="432"/>
      <c r="W132" s="432"/>
      <c r="Y132" s="432"/>
      <c r="Z132" s="432"/>
      <c r="AA132" s="432"/>
      <c r="AB132" s="432"/>
      <c r="AC132" s="432"/>
      <c r="AD132" s="432"/>
      <c r="AE132" s="432"/>
      <c r="AF132" s="432"/>
      <c r="AG132" s="432"/>
      <c r="AH132" s="432"/>
      <c r="AI132" s="432"/>
      <c r="AJ132" s="432"/>
      <c r="AK132" s="432"/>
      <c r="AL132" s="432"/>
      <c r="AM132" s="432"/>
    </row>
    <row r="133" spans="1:51">
      <c r="N133" s="432"/>
      <c r="O133" s="432"/>
      <c r="P133" s="432"/>
      <c r="Q133" s="432"/>
      <c r="R133" s="432"/>
      <c r="S133" s="432"/>
      <c r="T133" s="432"/>
      <c r="U133" s="432"/>
      <c r="V133" s="432"/>
      <c r="W133" s="432"/>
      <c r="Y133" s="432"/>
      <c r="Z133" s="432"/>
      <c r="AA133" s="432"/>
      <c r="AB133" s="432"/>
      <c r="AC133" s="432"/>
      <c r="AD133" s="432"/>
      <c r="AE133" s="432"/>
      <c r="AF133" s="432"/>
      <c r="AG133" s="432"/>
      <c r="AH133" s="432"/>
      <c r="AI133" s="432"/>
      <c r="AJ133" s="432"/>
      <c r="AK133" s="432"/>
      <c r="AL133" s="432"/>
      <c r="AM133" s="432"/>
    </row>
    <row r="134" spans="1:51">
      <c r="N134" s="432"/>
      <c r="O134" s="432"/>
      <c r="P134" s="432"/>
      <c r="Q134" s="432"/>
      <c r="R134" s="432"/>
      <c r="S134" s="432"/>
      <c r="T134" s="432"/>
      <c r="U134" s="432"/>
      <c r="V134" s="432"/>
      <c r="W134" s="432"/>
      <c r="Y134" s="432"/>
      <c r="Z134" s="432"/>
      <c r="AA134" s="432"/>
      <c r="AB134" s="432"/>
      <c r="AC134" s="432"/>
      <c r="AD134" s="432"/>
      <c r="AE134" s="432"/>
      <c r="AF134" s="432"/>
      <c r="AG134" s="432"/>
      <c r="AH134" s="432"/>
      <c r="AI134" s="432"/>
      <c r="AJ134" s="432"/>
      <c r="AK134" s="432"/>
      <c r="AL134" s="432"/>
      <c r="AM134" s="432"/>
    </row>
    <row r="135" spans="1:51">
      <c r="N135" s="432"/>
      <c r="O135" s="432"/>
      <c r="P135" s="432"/>
      <c r="Q135" s="432"/>
      <c r="R135" s="432"/>
      <c r="S135" s="432"/>
      <c r="T135" s="432"/>
      <c r="U135" s="432"/>
      <c r="V135" s="432"/>
      <c r="W135" s="432"/>
      <c r="Y135" s="432"/>
      <c r="Z135" s="432"/>
      <c r="AA135" s="432"/>
      <c r="AB135" s="432"/>
      <c r="AC135" s="432"/>
      <c r="AD135" s="432"/>
      <c r="AE135" s="432"/>
      <c r="AF135" s="432"/>
      <c r="AG135" s="432"/>
      <c r="AH135" s="432"/>
      <c r="AI135" s="432"/>
      <c r="AJ135" s="432"/>
      <c r="AK135" s="432"/>
      <c r="AL135" s="432"/>
      <c r="AM135" s="432"/>
    </row>
    <row r="136" spans="1:51">
      <c r="N136" s="432"/>
      <c r="O136" s="432"/>
      <c r="P136" s="432"/>
      <c r="Q136" s="432"/>
      <c r="R136" s="432"/>
      <c r="S136" s="432"/>
      <c r="T136" s="432"/>
      <c r="U136" s="432"/>
      <c r="V136" s="432"/>
      <c r="W136" s="432"/>
      <c r="Y136" s="432"/>
      <c r="Z136" s="432"/>
      <c r="AA136" s="432"/>
      <c r="AB136" s="432"/>
      <c r="AC136" s="432"/>
      <c r="AD136" s="432"/>
      <c r="AE136" s="432"/>
      <c r="AF136" s="432"/>
      <c r="AG136" s="432"/>
      <c r="AH136" s="432"/>
      <c r="AI136" s="432"/>
      <c r="AJ136" s="432"/>
      <c r="AK136" s="432"/>
      <c r="AL136" s="432"/>
      <c r="AM136" s="432"/>
    </row>
    <row r="137" spans="1:51">
      <c r="N137" s="432"/>
      <c r="O137" s="432"/>
      <c r="P137" s="432"/>
      <c r="Q137" s="432"/>
      <c r="R137" s="432"/>
      <c r="S137" s="432"/>
      <c r="T137" s="432"/>
      <c r="U137" s="432"/>
      <c r="V137" s="432"/>
      <c r="W137" s="432"/>
      <c r="Y137" s="432"/>
      <c r="Z137" s="432"/>
      <c r="AA137" s="432"/>
      <c r="AB137" s="432"/>
      <c r="AC137" s="432"/>
      <c r="AD137" s="432"/>
      <c r="AE137" s="432"/>
      <c r="AF137" s="432"/>
      <c r="AG137" s="432"/>
      <c r="AH137" s="432"/>
      <c r="AI137" s="432"/>
      <c r="AJ137" s="432"/>
      <c r="AK137" s="432"/>
      <c r="AL137" s="432"/>
      <c r="AM137" s="432"/>
    </row>
    <row r="138" spans="1:51">
      <c r="N138" s="432"/>
      <c r="O138" s="432"/>
      <c r="P138" s="432"/>
      <c r="Q138" s="432"/>
      <c r="R138" s="432"/>
      <c r="S138" s="432"/>
      <c r="T138" s="432"/>
      <c r="U138" s="432"/>
      <c r="V138" s="432"/>
      <c r="Y138" s="432"/>
      <c r="Z138" s="432"/>
      <c r="AA138" s="432"/>
      <c r="AB138" s="432"/>
      <c r="AC138" s="432"/>
      <c r="AD138" s="432"/>
      <c r="AE138" s="432"/>
      <c r="AF138" s="432"/>
      <c r="AG138" s="432"/>
      <c r="AH138" s="432"/>
      <c r="AI138" s="432"/>
      <c r="AJ138" s="432"/>
      <c r="AK138" s="432"/>
      <c r="AL138" s="432"/>
      <c r="AM138" s="432"/>
    </row>
    <row r="139" spans="1:51">
      <c r="N139" s="432"/>
      <c r="O139" s="432"/>
      <c r="P139" s="432"/>
      <c r="Q139" s="432"/>
      <c r="R139" s="432"/>
      <c r="S139" s="432"/>
      <c r="T139" s="432"/>
      <c r="U139" s="432"/>
      <c r="V139" s="432"/>
      <c r="Y139" s="432"/>
      <c r="Z139" s="432"/>
      <c r="AA139" s="432"/>
      <c r="AB139" s="432"/>
      <c r="AC139" s="432"/>
      <c r="AD139" s="432"/>
      <c r="AE139" s="432"/>
      <c r="AF139" s="432"/>
      <c r="AG139" s="432"/>
      <c r="AH139" s="432"/>
      <c r="AI139" s="432"/>
      <c r="AJ139" s="432"/>
      <c r="AK139" s="432"/>
      <c r="AL139" s="432"/>
      <c r="AM139" s="432"/>
    </row>
    <row r="140" spans="1:51">
      <c r="N140" s="432"/>
      <c r="O140" s="432"/>
      <c r="P140" s="432"/>
      <c r="Q140" s="432"/>
      <c r="R140" s="432"/>
      <c r="S140" s="432"/>
      <c r="T140" s="432"/>
      <c r="U140" s="432"/>
      <c r="V140" s="432"/>
      <c r="Y140" s="432"/>
      <c r="Z140" s="432"/>
      <c r="AA140" s="432"/>
      <c r="AB140" s="432"/>
      <c r="AC140" s="432"/>
      <c r="AD140" s="432"/>
      <c r="AE140" s="432"/>
      <c r="AF140" s="432"/>
      <c r="AG140" s="432"/>
      <c r="AH140" s="432"/>
      <c r="AI140" s="432"/>
      <c r="AJ140" s="432"/>
      <c r="AK140" s="432"/>
      <c r="AL140" s="432"/>
      <c r="AM140" s="432"/>
    </row>
    <row r="141" spans="1:51">
      <c r="N141" s="432"/>
      <c r="O141" s="432"/>
      <c r="P141" s="432"/>
      <c r="Q141" s="432"/>
      <c r="R141" s="432"/>
      <c r="S141" s="432"/>
      <c r="T141" s="432"/>
      <c r="U141" s="432"/>
      <c r="V141" s="432"/>
      <c r="Y141" s="432"/>
      <c r="Z141" s="432"/>
      <c r="AA141" s="432"/>
      <c r="AB141" s="432"/>
      <c r="AC141" s="432"/>
      <c r="AD141" s="432"/>
      <c r="AE141" s="432"/>
      <c r="AF141" s="432"/>
      <c r="AG141" s="432"/>
      <c r="AH141" s="432"/>
      <c r="AI141" s="432"/>
      <c r="AJ141" s="432"/>
      <c r="AK141" s="432"/>
      <c r="AL141" s="432"/>
      <c r="AM141" s="432"/>
    </row>
    <row r="142" spans="1:51">
      <c r="N142" s="432"/>
      <c r="O142" s="432"/>
      <c r="P142" s="432"/>
      <c r="Q142" s="432"/>
      <c r="R142" s="432"/>
      <c r="S142" s="432"/>
      <c r="T142" s="432"/>
      <c r="U142" s="432"/>
      <c r="V142" s="432"/>
      <c r="Y142" s="432"/>
      <c r="Z142" s="432"/>
      <c r="AA142" s="432"/>
      <c r="AB142" s="432"/>
      <c r="AC142" s="432"/>
      <c r="AD142" s="432"/>
      <c r="AE142" s="432"/>
      <c r="AF142" s="432"/>
      <c r="AG142" s="432"/>
      <c r="AH142" s="432"/>
      <c r="AI142" s="432"/>
      <c r="AJ142" s="432"/>
      <c r="AK142" s="432"/>
      <c r="AL142" s="432"/>
      <c r="AM142" s="432"/>
    </row>
    <row r="143" spans="1:51">
      <c r="N143" s="432"/>
      <c r="O143" s="432"/>
      <c r="P143" s="432"/>
      <c r="Q143" s="432"/>
      <c r="R143" s="432"/>
      <c r="S143" s="432"/>
      <c r="T143" s="432"/>
      <c r="U143" s="432"/>
      <c r="V143" s="432"/>
      <c r="Y143" s="432"/>
      <c r="Z143" s="432"/>
      <c r="AA143" s="432"/>
      <c r="AB143" s="432"/>
      <c r="AC143" s="432"/>
      <c r="AD143" s="432"/>
      <c r="AE143" s="432"/>
      <c r="AF143" s="432"/>
      <c r="AG143" s="432"/>
      <c r="AH143" s="432"/>
      <c r="AI143" s="432"/>
      <c r="AJ143" s="432"/>
      <c r="AK143" s="432"/>
      <c r="AL143" s="432"/>
      <c r="AM143" s="432"/>
    </row>
    <row r="144" spans="1:51">
      <c r="N144" s="432"/>
      <c r="O144" s="432"/>
      <c r="P144" s="432"/>
      <c r="Q144" s="432"/>
      <c r="R144" s="432"/>
      <c r="S144" s="432"/>
      <c r="T144" s="432"/>
      <c r="U144" s="432"/>
      <c r="V144" s="432"/>
      <c r="Y144" s="432"/>
      <c r="Z144" s="432"/>
      <c r="AA144" s="432"/>
      <c r="AB144" s="432"/>
      <c r="AC144" s="432"/>
      <c r="AD144" s="432"/>
      <c r="AE144" s="432"/>
      <c r="AF144" s="432"/>
      <c r="AG144" s="432"/>
      <c r="AH144" s="432"/>
      <c r="AI144" s="432"/>
      <c r="AJ144" s="432"/>
      <c r="AK144" s="432"/>
      <c r="AL144" s="432"/>
      <c r="AM144" s="432"/>
    </row>
    <row r="145" spans="14:39">
      <c r="N145" s="432"/>
      <c r="O145" s="432"/>
      <c r="P145" s="432"/>
      <c r="Q145" s="432"/>
      <c r="R145" s="432"/>
      <c r="S145" s="432"/>
      <c r="T145" s="432"/>
      <c r="U145" s="432"/>
      <c r="V145" s="432"/>
      <c r="Y145" s="432"/>
      <c r="Z145" s="432"/>
      <c r="AA145" s="432"/>
      <c r="AB145" s="432"/>
      <c r="AC145" s="432"/>
      <c r="AD145" s="432"/>
      <c r="AE145" s="432"/>
      <c r="AF145" s="432"/>
      <c r="AG145" s="432"/>
      <c r="AH145" s="432"/>
      <c r="AI145" s="432"/>
      <c r="AJ145" s="432"/>
      <c r="AK145" s="432"/>
      <c r="AL145" s="432"/>
      <c r="AM145" s="432"/>
    </row>
    <row r="146" spans="14:39">
      <c r="N146" s="432"/>
      <c r="O146" s="432"/>
      <c r="P146" s="432"/>
      <c r="Q146" s="432"/>
      <c r="R146" s="432"/>
      <c r="S146" s="432"/>
      <c r="T146" s="432"/>
      <c r="U146" s="432"/>
      <c r="V146" s="432"/>
      <c r="Y146" s="432"/>
      <c r="Z146" s="432"/>
      <c r="AA146" s="432"/>
      <c r="AB146" s="432"/>
      <c r="AC146" s="432"/>
      <c r="AD146" s="432"/>
      <c r="AE146" s="432"/>
      <c r="AF146" s="432"/>
      <c r="AG146" s="432"/>
      <c r="AH146" s="432"/>
      <c r="AI146" s="432"/>
      <c r="AJ146" s="432"/>
      <c r="AK146" s="432"/>
      <c r="AL146" s="432"/>
      <c r="AM146" s="432"/>
    </row>
    <row r="147" spans="14:39">
      <c r="N147" s="432"/>
      <c r="O147" s="432"/>
      <c r="P147" s="432"/>
      <c r="Q147" s="432"/>
      <c r="R147" s="432"/>
      <c r="S147" s="432"/>
      <c r="T147" s="432"/>
      <c r="U147" s="432"/>
      <c r="V147" s="432"/>
      <c r="Y147" s="432"/>
      <c r="Z147" s="432"/>
      <c r="AA147" s="432"/>
      <c r="AB147" s="432"/>
      <c r="AC147" s="432"/>
      <c r="AD147" s="432"/>
      <c r="AE147" s="432"/>
      <c r="AF147" s="432"/>
      <c r="AG147" s="432"/>
      <c r="AH147" s="432"/>
      <c r="AI147" s="432"/>
      <c r="AJ147" s="432"/>
      <c r="AK147" s="432"/>
      <c r="AL147" s="432"/>
      <c r="AM147" s="432"/>
    </row>
    <row r="148" spans="14:39">
      <c r="N148" s="432"/>
      <c r="O148" s="432"/>
      <c r="P148" s="432"/>
      <c r="Q148" s="432"/>
      <c r="R148" s="432"/>
      <c r="S148" s="432"/>
      <c r="T148" s="432"/>
      <c r="U148" s="432"/>
      <c r="V148" s="432"/>
      <c r="Y148" s="432"/>
      <c r="Z148" s="432"/>
      <c r="AA148" s="432"/>
      <c r="AB148" s="432"/>
      <c r="AC148" s="432"/>
      <c r="AD148" s="432"/>
      <c r="AE148" s="432"/>
      <c r="AF148" s="432"/>
      <c r="AG148" s="432"/>
      <c r="AH148" s="432"/>
      <c r="AI148" s="432"/>
      <c r="AJ148" s="432"/>
      <c r="AK148" s="432"/>
      <c r="AL148" s="432"/>
      <c r="AM148" s="432"/>
    </row>
    <row r="149" spans="14:39">
      <c r="N149" s="432"/>
      <c r="O149" s="432"/>
      <c r="P149" s="432"/>
      <c r="Q149" s="432"/>
      <c r="R149" s="432"/>
      <c r="S149" s="432"/>
      <c r="T149" s="432"/>
      <c r="U149" s="432"/>
      <c r="V149" s="432"/>
      <c r="Y149" s="432"/>
      <c r="Z149" s="432"/>
      <c r="AA149" s="432"/>
      <c r="AB149" s="432"/>
      <c r="AC149" s="432"/>
      <c r="AD149" s="432"/>
      <c r="AE149" s="432"/>
      <c r="AF149" s="432"/>
      <c r="AG149" s="432"/>
      <c r="AH149" s="432"/>
      <c r="AI149" s="432"/>
      <c r="AJ149" s="432"/>
      <c r="AK149" s="432"/>
      <c r="AL149" s="432"/>
      <c r="AM149" s="432"/>
    </row>
    <row r="150" spans="14:39">
      <c r="N150" s="432"/>
      <c r="O150" s="432"/>
      <c r="P150" s="432"/>
      <c r="Q150" s="432"/>
      <c r="R150" s="432"/>
      <c r="S150" s="432"/>
      <c r="T150" s="432"/>
      <c r="U150" s="432"/>
      <c r="Y150" s="432"/>
      <c r="Z150" s="432"/>
      <c r="AA150" s="432"/>
      <c r="AB150" s="432"/>
      <c r="AC150" s="432"/>
      <c r="AD150" s="432"/>
      <c r="AE150" s="432"/>
      <c r="AF150" s="432"/>
      <c r="AG150" s="432"/>
      <c r="AH150" s="432"/>
      <c r="AI150" s="432"/>
      <c r="AJ150" s="432"/>
      <c r="AK150" s="432"/>
      <c r="AL150" s="432"/>
      <c r="AM150" s="432"/>
    </row>
    <row r="151" spans="14:39">
      <c r="N151" s="432"/>
      <c r="O151" s="432"/>
      <c r="P151" s="432"/>
      <c r="Q151" s="432"/>
      <c r="R151" s="432"/>
      <c r="S151" s="432"/>
      <c r="T151" s="432"/>
      <c r="U151" s="432"/>
      <c r="Y151" s="432"/>
      <c r="Z151" s="432"/>
      <c r="AA151" s="432"/>
      <c r="AB151" s="432"/>
      <c r="AC151" s="432"/>
      <c r="AD151" s="432"/>
      <c r="AE151" s="432"/>
      <c r="AF151" s="432"/>
      <c r="AG151" s="432"/>
      <c r="AH151" s="432"/>
      <c r="AI151" s="432"/>
      <c r="AJ151" s="432"/>
      <c r="AK151" s="432"/>
      <c r="AL151" s="432"/>
      <c r="AM151" s="432"/>
    </row>
    <row r="152" spans="14:39">
      <c r="N152" s="432"/>
      <c r="O152" s="432"/>
      <c r="P152" s="432"/>
      <c r="Q152" s="432"/>
      <c r="R152" s="432"/>
      <c r="S152" s="432"/>
      <c r="T152" s="432"/>
      <c r="U152" s="432"/>
      <c r="Y152" s="432"/>
      <c r="Z152" s="432"/>
      <c r="AA152" s="432"/>
      <c r="AB152" s="432"/>
      <c r="AC152" s="432"/>
      <c r="AD152" s="432"/>
      <c r="AE152" s="432"/>
      <c r="AF152" s="432"/>
      <c r="AG152" s="432"/>
      <c r="AH152" s="432"/>
      <c r="AI152" s="432"/>
      <c r="AJ152" s="432"/>
      <c r="AK152" s="432"/>
      <c r="AL152" s="432"/>
      <c r="AM152" s="432"/>
    </row>
    <row r="153" spans="14:39">
      <c r="N153" s="432"/>
      <c r="O153" s="432"/>
      <c r="P153" s="432"/>
      <c r="Q153" s="432"/>
      <c r="R153" s="432"/>
      <c r="S153" s="432"/>
      <c r="T153" s="432"/>
      <c r="U153" s="432"/>
      <c r="Y153" s="432"/>
      <c r="Z153" s="432"/>
      <c r="AA153" s="432"/>
      <c r="AB153" s="432"/>
      <c r="AC153" s="432"/>
      <c r="AD153" s="432"/>
      <c r="AE153" s="432"/>
      <c r="AF153" s="432"/>
      <c r="AG153" s="432"/>
      <c r="AH153" s="432"/>
      <c r="AI153" s="432"/>
      <c r="AJ153" s="432"/>
      <c r="AK153" s="432"/>
      <c r="AL153" s="432"/>
      <c r="AM153" s="432"/>
    </row>
    <row r="154" spans="14:39">
      <c r="N154" s="432"/>
      <c r="O154" s="432"/>
      <c r="P154" s="432"/>
      <c r="Q154" s="432"/>
      <c r="R154" s="432"/>
      <c r="S154" s="432"/>
      <c r="T154" s="432"/>
      <c r="U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432"/>
      <c r="AL154" s="432"/>
      <c r="AM154" s="432"/>
    </row>
    <row r="155" spans="14:39">
      <c r="N155" s="432"/>
      <c r="O155" s="432"/>
      <c r="P155" s="432"/>
      <c r="Q155" s="432"/>
      <c r="R155" s="432"/>
      <c r="S155" s="432"/>
      <c r="T155" s="432"/>
      <c r="U155" s="432"/>
      <c r="Y155" s="432"/>
      <c r="Z155" s="432"/>
      <c r="AA155" s="432"/>
      <c r="AB155" s="432"/>
      <c r="AC155" s="432"/>
      <c r="AD155" s="432"/>
      <c r="AE155" s="432"/>
      <c r="AF155" s="432"/>
      <c r="AG155" s="432"/>
      <c r="AH155" s="432"/>
      <c r="AI155" s="432"/>
      <c r="AJ155" s="432"/>
      <c r="AK155" s="432"/>
      <c r="AL155" s="432"/>
      <c r="AM155" s="432"/>
    </row>
    <row r="156" spans="14:39">
      <c r="N156" s="432"/>
      <c r="O156" s="432"/>
      <c r="P156" s="432"/>
      <c r="Q156" s="432"/>
      <c r="R156" s="432"/>
      <c r="S156" s="432"/>
      <c r="T156" s="432"/>
      <c r="U156" s="432"/>
      <c r="Y156" s="432"/>
      <c r="Z156" s="432"/>
      <c r="AA156" s="432"/>
      <c r="AB156" s="432"/>
      <c r="AC156" s="432"/>
      <c r="AD156" s="432"/>
      <c r="AE156" s="432"/>
      <c r="AF156" s="432"/>
      <c r="AG156" s="432"/>
      <c r="AH156" s="432"/>
      <c r="AI156" s="432"/>
      <c r="AJ156" s="432"/>
      <c r="AK156" s="432"/>
      <c r="AL156" s="432"/>
      <c r="AM156" s="432"/>
    </row>
    <row r="157" spans="14:39">
      <c r="N157" s="432"/>
      <c r="O157" s="432"/>
      <c r="P157" s="432"/>
      <c r="Q157" s="432"/>
      <c r="R157" s="432"/>
      <c r="S157" s="432"/>
      <c r="T157" s="432"/>
      <c r="U157" s="432"/>
      <c r="Y157" s="432"/>
      <c r="Z157" s="432"/>
      <c r="AA157" s="432"/>
      <c r="AB157" s="432"/>
      <c r="AC157" s="432"/>
      <c r="AD157" s="432"/>
      <c r="AE157" s="432"/>
      <c r="AF157" s="432"/>
      <c r="AG157" s="432"/>
      <c r="AH157" s="432"/>
      <c r="AI157" s="432"/>
      <c r="AJ157" s="432"/>
      <c r="AK157" s="432"/>
      <c r="AL157" s="432"/>
      <c r="AM157" s="432"/>
    </row>
    <row r="158" spans="14:39">
      <c r="N158" s="432"/>
      <c r="O158" s="432"/>
      <c r="P158" s="432"/>
      <c r="Q158" s="432"/>
      <c r="R158" s="432"/>
      <c r="S158" s="432"/>
      <c r="T158" s="432"/>
      <c r="U158" s="432"/>
      <c r="Y158" s="432"/>
      <c r="Z158" s="432"/>
      <c r="AA158" s="432"/>
      <c r="AB158" s="432"/>
      <c r="AC158" s="432"/>
      <c r="AD158" s="432"/>
      <c r="AE158" s="432"/>
      <c r="AF158" s="432"/>
      <c r="AG158" s="432"/>
      <c r="AH158" s="432"/>
      <c r="AI158" s="432"/>
      <c r="AJ158" s="432"/>
      <c r="AK158" s="432"/>
      <c r="AL158" s="432"/>
      <c r="AM158" s="432"/>
    </row>
    <row r="159" spans="14:39">
      <c r="N159" s="432"/>
      <c r="O159" s="432"/>
      <c r="P159" s="432"/>
      <c r="Q159" s="432"/>
      <c r="R159" s="432"/>
      <c r="S159" s="432"/>
      <c r="T159" s="432"/>
      <c r="U159" s="432"/>
      <c r="Y159" s="432"/>
      <c r="Z159" s="432"/>
      <c r="AA159" s="432"/>
      <c r="AB159" s="432"/>
      <c r="AC159" s="432"/>
      <c r="AD159" s="432"/>
      <c r="AE159" s="432"/>
      <c r="AF159" s="432"/>
      <c r="AG159" s="432"/>
      <c r="AH159" s="432"/>
      <c r="AI159" s="432"/>
      <c r="AJ159" s="432"/>
      <c r="AK159" s="432"/>
      <c r="AL159" s="432"/>
      <c r="AM159" s="432"/>
    </row>
    <row r="160" spans="14:39">
      <c r="N160" s="432"/>
      <c r="O160" s="432"/>
      <c r="P160" s="432"/>
      <c r="Q160" s="432"/>
      <c r="R160" s="432"/>
      <c r="S160" s="432"/>
      <c r="T160" s="432"/>
      <c r="U160" s="432"/>
      <c r="Y160" s="432"/>
      <c r="Z160" s="432"/>
      <c r="AA160" s="432"/>
      <c r="AB160" s="432"/>
      <c r="AC160" s="432"/>
      <c r="AD160" s="432"/>
      <c r="AE160" s="432"/>
      <c r="AF160" s="432"/>
      <c r="AG160" s="432"/>
      <c r="AH160" s="432"/>
      <c r="AI160" s="432"/>
      <c r="AJ160" s="432"/>
      <c r="AK160" s="432"/>
      <c r="AL160" s="432"/>
      <c r="AM160" s="432"/>
    </row>
    <row r="161" spans="14:39">
      <c r="N161" s="432"/>
      <c r="O161" s="432"/>
      <c r="P161" s="432"/>
      <c r="Q161" s="432"/>
      <c r="R161" s="432"/>
      <c r="S161" s="432"/>
      <c r="T161" s="432"/>
      <c r="U161" s="432"/>
      <c r="Y161" s="432"/>
      <c r="Z161" s="432"/>
      <c r="AA161" s="432"/>
      <c r="AB161" s="432"/>
      <c r="AC161" s="432"/>
      <c r="AD161" s="432"/>
      <c r="AE161" s="432"/>
      <c r="AF161" s="432"/>
      <c r="AG161" s="432"/>
      <c r="AH161" s="432"/>
      <c r="AI161" s="432"/>
      <c r="AJ161" s="432"/>
      <c r="AK161" s="432"/>
      <c r="AL161" s="432"/>
      <c r="AM161" s="432"/>
    </row>
    <row r="162" spans="14:39">
      <c r="N162" s="432"/>
      <c r="O162" s="432"/>
      <c r="P162" s="432"/>
      <c r="Q162" s="432"/>
      <c r="R162" s="432"/>
      <c r="S162" s="432"/>
      <c r="T162" s="432"/>
      <c r="Y162" s="432"/>
      <c r="Z162" s="432"/>
      <c r="AA162" s="432"/>
      <c r="AB162" s="432"/>
      <c r="AC162" s="432"/>
      <c r="AD162" s="432"/>
    </row>
    <row r="163" spans="14:39">
      <c r="N163" s="432"/>
      <c r="O163" s="432"/>
      <c r="P163" s="432"/>
      <c r="Q163" s="432"/>
      <c r="R163" s="432"/>
      <c r="S163" s="432"/>
      <c r="T163" s="432"/>
      <c r="Y163" s="432"/>
      <c r="Z163" s="432"/>
      <c r="AA163" s="432"/>
      <c r="AB163" s="432"/>
      <c r="AC163" s="432"/>
      <c r="AD163" s="432"/>
    </row>
    <row r="164" spans="14:39">
      <c r="N164" s="432"/>
      <c r="O164" s="432"/>
      <c r="P164" s="432"/>
      <c r="Q164" s="432"/>
      <c r="R164" s="432"/>
      <c r="S164" s="432"/>
      <c r="T164" s="432"/>
      <c r="Y164" s="432"/>
      <c r="Z164" s="432"/>
      <c r="AA164" s="432"/>
      <c r="AB164" s="432"/>
      <c r="AC164" s="432"/>
      <c r="AD164" s="432"/>
    </row>
    <row r="165" spans="14:39">
      <c r="N165" s="432"/>
      <c r="O165" s="432"/>
      <c r="P165" s="432"/>
      <c r="Q165" s="432"/>
      <c r="R165" s="432"/>
      <c r="S165" s="432"/>
      <c r="T165" s="432"/>
      <c r="Y165" s="432"/>
      <c r="Z165" s="432"/>
      <c r="AA165" s="432"/>
      <c r="AB165" s="432"/>
      <c r="AC165" s="432"/>
      <c r="AD165" s="432"/>
    </row>
    <row r="166" spans="14:39">
      <c r="N166" s="432"/>
      <c r="O166" s="432"/>
      <c r="P166" s="432"/>
      <c r="Q166" s="432"/>
      <c r="R166" s="432"/>
      <c r="S166" s="432"/>
      <c r="T166" s="432"/>
      <c r="Y166" s="432"/>
      <c r="Z166" s="432"/>
      <c r="AA166" s="432"/>
      <c r="AB166" s="432"/>
      <c r="AC166" s="432"/>
      <c r="AD166" s="432"/>
    </row>
    <row r="167" spans="14:39">
      <c r="N167" s="432"/>
      <c r="O167" s="432"/>
      <c r="P167" s="432"/>
      <c r="Q167" s="432"/>
      <c r="R167" s="432"/>
      <c r="S167" s="432"/>
      <c r="T167" s="432"/>
      <c r="Y167" s="432"/>
      <c r="Z167" s="432"/>
      <c r="AA167" s="432"/>
      <c r="AB167" s="432"/>
      <c r="AC167" s="432"/>
      <c r="AD167" s="432"/>
    </row>
    <row r="168" spans="14:39">
      <c r="N168" s="432"/>
      <c r="O168" s="432"/>
      <c r="P168" s="432"/>
      <c r="Q168" s="432"/>
      <c r="R168" s="432"/>
      <c r="S168" s="432"/>
      <c r="T168" s="432"/>
      <c r="Y168" s="432"/>
      <c r="Z168" s="432"/>
      <c r="AA168" s="432"/>
      <c r="AB168" s="432"/>
      <c r="AC168" s="432"/>
      <c r="AD168" s="432"/>
    </row>
    <row r="169" spans="14:39">
      <c r="N169" s="432"/>
      <c r="O169" s="432"/>
      <c r="P169" s="432"/>
      <c r="Q169" s="432"/>
      <c r="R169" s="432"/>
      <c r="S169" s="432"/>
      <c r="T169" s="432"/>
      <c r="Y169" s="432"/>
      <c r="Z169" s="432"/>
      <c r="AA169" s="432"/>
      <c r="AB169" s="432"/>
      <c r="AC169" s="432"/>
      <c r="AD169" s="432"/>
    </row>
    <row r="170" spans="14:39">
      <c r="N170" s="432"/>
      <c r="O170" s="432"/>
      <c r="P170" s="432"/>
      <c r="Q170" s="432"/>
      <c r="R170" s="432"/>
      <c r="S170" s="432"/>
      <c r="T170" s="432"/>
      <c r="Y170" s="432"/>
      <c r="Z170" s="432"/>
      <c r="AA170" s="432"/>
      <c r="AB170" s="432"/>
      <c r="AC170" s="432"/>
      <c r="AD170" s="432"/>
    </row>
    <row r="171" spans="14:39">
      <c r="N171" s="432"/>
      <c r="O171" s="432"/>
      <c r="P171" s="432"/>
      <c r="Q171" s="432"/>
      <c r="R171" s="432"/>
      <c r="S171" s="432"/>
      <c r="T171" s="432"/>
      <c r="Y171" s="432"/>
      <c r="Z171" s="432"/>
      <c r="AA171" s="432"/>
      <c r="AB171" s="432"/>
      <c r="AC171" s="432"/>
      <c r="AD171" s="432"/>
    </row>
    <row r="172" spans="14:39">
      <c r="N172" s="432"/>
      <c r="O172" s="432"/>
      <c r="P172" s="432"/>
      <c r="Q172" s="432"/>
      <c r="R172" s="432"/>
      <c r="S172" s="432"/>
      <c r="T172" s="432"/>
      <c r="Y172" s="432"/>
      <c r="Z172" s="432"/>
      <c r="AA172" s="432"/>
      <c r="AB172" s="432"/>
      <c r="AC172" s="432"/>
      <c r="AD172" s="432"/>
    </row>
    <row r="173" spans="14:39">
      <c r="N173" s="432"/>
      <c r="O173" s="432"/>
      <c r="P173" s="432"/>
      <c r="Q173" s="432"/>
      <c r="R173" s="432"/>
      <c r="S173" s="432"/>
      <c r="T173" s="432"/>
      <c r="Y173" s="432"/>
      <c r="Z173" s="432"/>
      <c r="AA173" s="432"/>
      <c r="AB173" s="432"/>
      <c r="AC173" s="432"/>
      <c r="AD173" s="432"/>
    </row>
    <row r="174" spans="14:39">
      <c r="N174" s="432"/>
      <c r="O174" s="432"/>
      <c r="P174" s="432"/>
      <c r="Q174" s="432"/>
      <c r="R174" s="432"/>
      <c r="S174" s="432"/>
      <c r="T174" s="432"/>
      <c r="Y174" s="432"/>
      <c r="Z174" s="432"/>
      <c r="AA174" s="432"/>
      <c r="AB174" s="432"/>
      <c r="AC174" s="432"/>
      <c r="AD174" s="432"/>
    </row>
    <row r="175" spans="14:39">
      <c r="N175" s="432"/>
      <c r="O175" s="432"/>
      <c r="P175" s="432"/>
      <c r="Q175" s="432"/>
      <c r="R175" s="432"/>
      <c r="S175" s="432"/>
      <c r="T175" s="432"/>
      <c r="Y175" s="432"/>
      <c r="Z175" s="432"/>
      <c r="AA175" s="432"/>
      <c r="AB175" s="432"/>
      <c r="AC175" s="432"/>
      <c r="AD175" s="432"/>
    </row>
    <row r="176" spans="14:39">
      <c r="N176" s="432"/>
      <c r="O176" s="432"/>
      <c r="P176" s="432"/>
      <c r="Q176" s="432"/>
      <c r="R176" s="432"/>
      <c r="S176" s="432"/>
      <c r="T176" s="432"/>
      <c r="Y176" s="432"/>
      <c r="Z176" s="432"/>
      <c r="AA176" s="432"/>
      <c r="AB176" s="432"/>
      <c r="AC176" s="432"/>
      <c r="AD176" s="432"/>
    </row>
    <row r="177" spans="14:30">
      <c r="N177" s="432"/>
      <c r="O177" s="432"/>
      <c r="P177" s="432"/>
      <c r="Q177" s="432"/>
      <c r="R177" s="432"/>
      <c r="S177" s="432"/>
      <c r="T177" s="432"/>
      <c r="Y177" s="432"/>
      <c r="Z177" s="432"/>
      <c r="AA177" s="432"/>
      <c r="AB177" s="432"/>
      <c r="AC177" s="432"/>
      <c r="AD177" s="432"/>
    </row>
    <row r="178" spans="14:30">
      <c r="N178" s="432"/>
      <c r="O178" s="432"/>
      <c r="P178" s="432"/>
      <c r="Q178" s="432"/>
      <c r="R178" s="432"/>
      <c r="S178" s="432"/>
      <c r="T178" s="432"/>
      <c r="Y178" s="432"/>
      <c r="Z178" s="432"/>
      <c r="AA178" s="432"/>
      <c r="AB178" s="432"/>
      <c r="AC178" s="432"/>
      <c r="AD178" s="432"/>
    </row>
    <row r="179" spans="14:30">
      <c r="N179" s="432"/>
      <c r="O179" s="432"/>
      <c r="P179" s="432"/>
      <c r="Q179" s="432"/>
      <c r="R179" s="432"/>
      <c r="S179" s="432"/>
      <c r="T179" s="432"/>
      <c r="Y179" s="432"/>
      <c r="Z179" s="432"/>
      <c r="AA179" s="432"/>
      <c r="AB179" s="432"/>
      <c r="AC179" s="432"/>
      <c r="AD179" s="432"/>
    </row>
    <row r="180" spans="14:30">
      <c r="N180" s="432"/>
      <c r="O180" s="432"/>
      <c r="P180" s="432"/>
      <c r="Q180" s="432"/>
      <c r="R180" s="432"/>
      <c r="S180" s="432"/>
      <c r="T180" s="432"/>
      <c r="Y180" s="432"/>
      <c r="Z180" s="432"/>
      <c r="AA180" s="432"/>
      <c r="AB180" s="432"/>
      <c r="AC180" s="432"/>
      <c r="AD180" s="432"/>
    </row>
    <row r="181" spans="14:30">
      <c r="N181" s="432"/>
      <c r="O181" s="432"/>
      <c r="P181" s="432"/>
      <c r="Q181" s="432"/>
      <c r="R181" s="432"/>
      <c r="S181" s="432"/>
      <c r="T181" s="432"/>
      <c r="Y181" s="432"/>
      <c r="Z181" s="432"/>
      <c r="AA181" s="432"/>
      <c r="AB181" s="432"/>
      <c r="AC181" s="432"/>
      <c r="AD181" s="432"/>
    </row>
    <row r="182" spans="14:30">
      <c r="N182" s="432"/>
      <c r="O182" s="432"/>
      <c r="P182" s="432"/>
      <c r="Q182" s="432"/>
      <c r="R182" s="432"/>
      <c r="S182" s="432"/>
      <c r="T182" s="432"/>
      <c r="Y182" s="432"/>
      <c r="Z182" s="432"/>
      <c r="AA182" s="432"/>
      <c r="AB182" s="432"/>
      <c r="AC182" s="432"/>
      <c r="AD182" s="432"/>
    </row>
    <row r="183" spans="14:30">
      <c r="N183" s="432"/>
      <c r="O183" s="432"/>
      <c r="P183" s="432"/>
      <c r="Q183" s="432"/>
      <c r="R183" s="432"/>
      <c r="S183" s="432"/>
      <c r="T183" s="432"/>
      <c r="Y183" s="432"/>
      <c r="Z183" s="432"/>
      <c r="AA183" s="432"/>
      <c r="AB183" s="432"/>
      <c r="AC183" s="432"/>
      <c r="AD183" s="432"/>
    </row>
    <row r="184" spans="14:30">
      <c r="N184" s="432"/>
      <c r="O184" s="432"/>
      <c r="P184" s="432"/>
      <c r="Q184" s="432"/>
      <c r="R184" s="432"/>
      <c r="S184" s="432"/>
      <c r="T184" s="432"/>
      <c r="Y184" s="432"/>
      <c r="Z184" s="432"/>
      <c r="AA184" s="432"/>
      <c r="AB184" s="432"/>
      <c r="AC184" s="432"/>
      <c r="AD184" s="432"/>
    </row>
    <row r="185" spans="14:30">
      <c r="N185" s="432"/>
      <c r="O185" s="432"/>
      <c r="P185" s="432"/>
      <c r="Q185" s="432"/>
      <c r="R185" s="432"/>
      <c r="S185" s="432"/>
      <c r="T185" s="432"/>
      <c r="Y185" s="432"/>
      <c r="Z185" s="432"/>
      <c r="AA185" s="432"/>
      <c r="AB185" s="432"/>
      <c r="AC185" s="432"/>
      <c r="AD185" s="432"/>
    </row>
    <row r="186" spans="14:30">
      <c r="N186" s="432"/>
      <c r="O186" s="432"/>
      <c r="P186" s="432"/>
      <c r="Q186" s="432"/>
      <c r="R186" s="432"/>
      <c r="S186" s="432"/>
      <c r="T186" s="432"/>
      <c r="Y186" s="432"/>
      <c r="Z186" s="432"/>
      <c r="AA186" s="432"/>
      <c r="AB186" s="432"/>
      <c r="AC186" s="432"/>
      <c r="AD186" s="432"/>
    </row>
    <row r="187" spans="14:30">
      <c r="N187" s="432"/>
      <c r="O187" s="432"/>
      <c r="P187" s="432"/>
      <c r="Q187" s="432"/>
      <c r="R187" s="432"/>
      <c r="S187" s="432"/>
      <c r="T187" s="432"/>
      <c r="Y187" s="432"/>
      <c r="Z187" s="432"/>
      <c r="AA187" s="432"/>
      <c r="AB187" s="432"/>
      <c r="AC187" s="432"/>
      <c r="AD187" s="432"/>
    </row>
    <row r="188" spans="14:30">
      <c r="N188" s="432"/>
      <c r="O188" s="432"/>
      <c r="P188" s="432"/>
      <c r="Q188" s="432"/>
      <c r="R188" s="432"/>
      <c r="S188" s="432"/>
      <c r="T188" s="432"/>
      <c r="Y188" s="432"/>
      <c r="Z188" s="432"/>
      <c r="AA188" s="432"/>
      <c r="AB188" s="432"/>
      <c r="AC188" s="432"/>
      <c r="AD188" s="432"/>
    </row>
    <row r="189" spans="14:30">
      <c r="N189" s="432"/>
      <c r="O189" s="432"/>
      <c r="P189" s="432"/>
      <c r="Q189" s="432"/>
      <c r="R189" s="432"/>
      <c r="S189" s="432"/>
      <c r="T189" s="432"/>
      <c r="Y189" s="432"/>
      <c r="Z189" s="432"/>
      <c r="AA189" s="432"/>
      <c r="AB189" s="432"/>
      <c r="AC189" s="432"/>
      <c r="AD189" s="432"/>
    </row>
    <row r="190" spans="14:30">
      <c r="N190" s="432"/>
      <c r="O190" s="432"/>
      <c r="P190" s="432"/>
      <c r="Q190" s="432"/>
      <c r="R190" s="432"/>
      <c r="S190" s="432"/>
      <c r="T190" s="432"/>
      <c r="Y190" s="432"/>
      <c r="Z190" s="432"/>
      <c r="AA190" s="432"/>
      <c r="AB190" s="432"/>
      <c r="AC190" s="432"/>
      <c r="AD190" s="432"/>
    </row>
    <row r="191" spans="14:30">
      <c r="N191" s="432"/>
      <c r="O191" s="432"/>
      <c r="P191" s="432"/>
      <c r="Q191" s="432"/>
      <c r="R191" s="432"/>
      <c r="S191" s="432"/>
      <c r="T191" s="432"/>
      <c r="Y191" s="432"/>
      <c r="Z191" s="432"/>
      <c r="AA191" s="432"/>
      <c r="AB191" s="432"/>
      <c r="AC191" s="432"/>
      <c r="AD191" s="432"/>
    </row>
    <row r="192" spans="14:30">
      <c r="N192" s="432"/>
      <c r="O192" s="432"/>
      <c r="P192" s="432"/>
      <c r="Q192" s="432"/>
      <c r="R192" s="432"/>
      <c r="S192" s="432"/>
      <c r="T192" s="432"/>
      <c r="Y192" s="432"/>
      <c r="Z192" s="432"/>
      <c r="AA192" s="432"/>
      <c r="AB192" s="432"/>
      <c r="AC192" s="432"/>
      <c r="AD192" s="432"/>
    </row>
    <row r="193" spans="14:30">
      <c r="N193" s="432"/>
      <c r="O193" s="432"/>
      <c r="P193" s="432"/>
      <c r="Q193" s="432"/>
      <c r="R193" s="432"/>
      <c r="S193" s="432"/>
      <c r="T193" s="432"/>
      <c r="Y193" s="432"/>
      <c r="Z193" s="432"/>
      <c r="AA193" s="432"/>
      <c r="AB193" s="432"/>
      <c r="AC193" s="432"/>
      <c r="AD193" s="432"/>
    </row>
    <row r="194" spans="14:30">
      <c r="N194" s="432"/>
      <c r="O194" s="432"/>
      <c r="P194" s="432"/>
      <c r="Q194" s="432"/>
      <c r="R194" s="432"/>
      <c r="S194" s="432"/>
      <c r="T194" s="432"/>
      <c r="Y194" s="432"/>
      <c r="Z194" s="432"/>
      <c r="AA194" s="432"/>
      <c r="AB194" s="432"/>
      <c r="AC194" s="432"/>
      <c r="AD194" s="432"/>
    </row>
    <row r="195" spans="14:30">
      <c r="N195" s="432"/>
      <c r="O195" s="432"/>
      <c r="P195" s="432"/>
      <c r="Q195" s="432"/>
      <c r="R195" s="432"/>
      <c r="S195" s="432"/>
      <c r="T195" s="432"/>
      <c r="Y195" s="432"/>
      <c r="Z195" s="432"/>
      <c r="AA195" s="432"/>
      <c r="AB195" s="432"/>
      <c r="AC195" s="432"/>
      <c r="AD195" s="432"/>
    </row>
    <row r="196" spans="14:30">
      <c r="N196" s="432"/>
      <c r="O196" s="432"/>
      <c r="P196" s="432"/>
      <c r="Q196" s="432"/>
      <c r="R196" s="432"/>
      <c r="S196" s="432"/>
      <c r="T196" s="432"/>
      <c r="Y196" s="432"/>
      <c r="Z196" s="432"/>
      <c r="AA196" s="432"/>
      <c r="AB196" s="432"/>
      <c r="AC196" s="432"/>
      <c r="AD196" s="432"/>
    </row>
    <row r="197" spans="14:30">
      <c r="N197" s="432"/>
      <c r="O197" s="432"/>
      <c r="P197" s="432"/>
      <c r="Q197" s="432"/>
      <c r="R197" s="432"/>
      <c r="S197" s="432"/>
      <c r="T197" s="432"/>
      <c r="Y197" s="432"/>
      <c r="Z197" s="432"/>
      <c r="AA197" s="432"/>
      <c r="AB197" s="432"/>
      <c r="AC197" s="432"/>
      <c r="AD197" s="432"/>
    </row>
    <row r="198" spans="14:30">
      <c r="N198" s="432"/>
      <c r="O198" s="432"/>
      <c r="P198" s="432"/>
      <c r="Q198" s="432"/>
      <c r="R198" s="432"/>
      <c r="S198" s="432"/>
      <c r="T198" s="432"/>
      <c r="Y198" s="432"/>
      <c r="Z198" s="432"/>
      <c r="AA198" s="432"/>
      <c r="AB198" s="432"/>
      <c r="AC198" s="432"/>
      <c r="AD198" s="432"/>
    </row>
    <row r="199" spans="14:30">
      <c r="N199" s="432"/>
      <c r="O199" s="432"/>
      <c r="P199" s="432"/>
      <c r="Q199" s="432"/>
      <c r="R199" s="432"/>
      <c r="S199" s="432"/>
      <c r="T199" s="432"/>
      <c r="Y199" s="432"/>
      <c r="Z199" s="432"/>
      <c r="AA199" s="432"/>
      <c r="AB199" s="432"/>
      <c r="AC199" s="432"/>
      <c r="AD199" s="432"/>
    </row>
    <row r="200" spans="14:30">
      <c r="N200" s="432"/>
      <c r="O200" s="432"/>
      <c r="P200" s="432"/>
      <c r="Q200" s="432"/>
      <c r="R200" s="432"/>
      <c r="S200" s="432"/>
      <c r="T200" s="432"/>
      <c r="Y200" s="432"/>
      <c r="Z200" s="432"/>
      <c r="AA200" s="432"/>
      <c r="AB200" s="432"/>
      <c r="AC200" s="432"/>
      <c r="AD200" s="432"/>
    </row>
    <row r="201" spans="14:30">
      <c r="N201" s="432"/>
      <c r="O201" s="432"/>
      <c r="P201" s="432"/>
      <c r="Q201" s="432"/>
      <c r="R201" s="432"/>
      <c r="S201" s="432"/>
      <c r="T201" s="432"/>
      <c r="Y201" s="432"/>
      <c r="Z201" s="432"/>
      <c r="AA201" s="432"/>
      <c r="AB201" s="432"/>
      <c r="AC201" s="432"/>
      <c r="AD201" s="432"/>
    </row>
    <row r="202" spans="14:30">
      <c r="N202" s="432"/>
      <c r="O202" s="432"/>
      <c r="P202" s="432"/>
      <c r="Q202" s="432"/>
      <c r="R202" s="432"/>
      <c r="S202" s="432"/>
      <c r="T202" s="432"/>
      <c r="Y202" s="432"/>
      <c r="Z202" s="432"/>
      <c r="AA202" s="432"/>
      <c r="AB202" s="432"/>
      <c r="AC202" s="432"/>
      <c r="AD202" s="432"/>
    </row>
    <row r="203" spans="14:30">
      <c r="N203" s="432"/>
      <c r="O203" s="432"/>
      <c r="P203" s="432"/>
      <c r="Q203" s="432"/>
      <c r="R203" s="432"/>
      <c r="S203" s="432"/>
      <c r="T203" s="432"/>
      <c r="Y203" s="432"/>
      <c r="Z203" s="432"/>
      <c r="AA203" s="432"/>
      <c r="AB203" s="432"/>
      <c r="AC203" s="432"/>
      <c r="AD203" s="432"/>
    </row>
    <row r="204" spans="14:30">
      <c r="N204" s="432"/>
      <c r="O204" s="432"/>
      <c r="P204" s="432"/>
      <c r="Q204" s="432"/>
      <c r="R204" s="432"/>
      <c r="S204" s="432"/>
      <c r="T204" s="432"/>
      <c r="Y204" s="432"/>
      <c r="Z204" s="432"/>
      <c r="AA204" s="432"/>
      <c r="AB204" s="432"/>
      <c r="AC204" s="432"/>
      <c r="AD204" s="432"/>
    </row>
    <row r="205" spans="14:30">
      <c r="N205" s="432"/>
      <c r="O205" s="432"/>
      <c r="P205" s="432"/>
      <c r="Q205" s="432"/>
      <c r="R205" s="432"/>
      <c r="S205" s="432"/>
      <c r="T205" s="432"/>
      <c r="Y205" s="432"/>
      <c r="Z205" s="432"/>
      <c r="AA205" s="432"/>
      <c r="AB205" s="432"/>
      <c r="AC205" s="432"/>
      <c r="AD205" s="432"/>
    </row>
    <row r="206" spans="14:30">
      <c r="N206" s="432"/>
      <c r="O206" s="432"/>
      <c r="P206" s="432"/>
      <c r="Q206" s="432"/>
      <c r="R206" s="432"/>
      <c r="S206" s="432"/>
      <c r="T206" s="432"/>
      <c r="Y206" s="432"/>
      <c r="Z206" s="432"/>
      <c r="AA206" s="432"/>
      <c r="AB206" s="432"/>
      <c r="AC206" s="432"/>
      <c r="AD206" s="432"/>
    </row>
    <row r="207" spans="14:30">
      <c r="N207" s="432"/>
      <c r="O207" s="432"/>
      <c r="P207" s="432"/>
      <c r="Q207" s="432"/>
      <c r="R207" s="432"/>
      <c r="S207" s="432"/>
      <c r="T207" s="432"/>
      <c r="Y207" s="432"/>
      <c r="Z207" s="432"/>
      <c r="AA207" s="432"/>
      <c r="AB207" s="432"/>
      <c r="AC207" s="432"/>
      <c r="AD207" s="432"/>
    </row>
    <row r="208" spans="14:30">
      <c r="N208" s="432"/>
      <c r="O208" s="432"/>
      <c r="P208" s="432"/>
      <c r="Q208" s="432"/>
      <c r="R208" s="432"/>
      <c r="S208" s="432"/>
      <c r="T208" s="432"/>
      <c r="Y208" s="432"/>
      <c r="Z208" s="432"/>
      <c r="AA208" s="432"/>
      <c r="AB208" s="432"/>
      <c r="AC208" s="432"/>
      <c r="AD208" s="432"/>
    </row>
    <row r="209" spans="14:28">
      <c r="N209" s="432"/>
      <c r="O209" s="432"/>
      <c r="P209" s="432"/>
      <c r="Q209" s="432"/>
      <c r="R209" s="432"/>
      <c r="S209" s="432"/>
      <c r="Y209" s="432"/>
      <c r="Z209" s="432"/>
      <c r="AA209" s="432"/>
      <c r="AB209" s="432"/>
    </row>
    <row r="210" spans="14:28">
      <c r="N210" s="432"/>
      <c r="O210" s="432"/>
      <c r="P210" s="432"/>
      <c r="Q210" s="432"/>
      <c r="R210" s="432"/>
      <c r="S210" s="432"/>
      <c r="Y210" s="432"/>
      <c r="Z210" s="432"/>
      <c r="AA210" s="432"/>
      <c r="AB210" s="432"/>
    </row>
    <row r="211" spans="14:28">
      <c r="N211" s="432"/>
      <c r="O211" s="432"/>
      <c r="P211" s="432"/>
      <c r="Q211" s="432"/>
      <c r="R211" s="432"/>
      <c r="S211" s="432"/>
      <c r="Y211" s="432"/>
      <c r="Z211" s="432"/>
      <c r="AA211" s="432"/>
      <c r="AB211" s="432"/>
    </row>
    <row r="212" spans="14:28">
      <c r="N212" s="432"/>
      <c r="O212" s="432"/>
      <c r="P212" s="432"/>
      <c r="Q212" s="432"/>
      <c r="R212" s="432"/>
      <c r="S212" s="432"/>
      <c r="Y212" s="432"/>
      <c r="Z212" s="432"/>
      <c r="AA212" s="432"/>
      <c r="AB212" s="432"/>
    </row>
    <row r="213" spans="14:28">
      <c r="N213" s="432"/>
      <c r="O213" s="432"/>
      <c r="P213" s="432"/>
      <c r="Q213" s="432"/>
      <c r="R213" s="432"/>
      <c r="S213" s="432"/>
      <c r="Y213" s="432"/>
      <c r="Z213" s="432"/>
      <c r="AA213" s="432"/>
      <c r="AB213" s="432"/>
    </row>
    <row r="214" spans="14:28">
      <c r="N214" s="432"/>
      <c r="O214" s="432"/>
      <c r="P214" s="432"/>
      <c r="Q214" s="432"/>
      <c r="R214" s="432"/>
      <c r="S214" s="432"/>
      <c r="Y214" s="432"/>
      <c r="Z214" s="432"/>
      <c r="AA214" s="432"/>
      <c r="AB214" s="432"/>
    </row>
    <row r="215" spans="14:28">
      <c r="N215" s="432"/>
      <c r="O215" s="432"/>
      <c r="P215" s="432"/>
      <c r="Q215" s="432"/>
      <c r="R215" s="432"/>
      <c r="S215" s="432"/>
      <c r="Y215" s="432"/>
      <c r="Z215" s="432"/>
      <c r="AA215" s="432"/>
      <c r="AB215" s="432"/>
    </row>
    <row r="216" spans="14:28">
      <c r="N216" s="432"/>
      <c r="O216" s="432"/>
      <c r="P216" s="432"/>
      <c r="Q216" s="432"/>
      <c r="R216" s="432"/>
      <c r="S216" s="432"/>
      <c r="Y216" s="432"/>
      <c r="Z216" s="432"/>
      <c r="AA216" s="432"/>
      <c r="AB216" s="432"/>
    </row>
    <row r="217" spans="14:28">
      <c r="N217" s="432"/>
      <c r="O217" s="432"/>
      <c r="P217" s="432"/>
      <c r="Q217" s="432"/>
      <c r="R217" s="432"/>
      <c r="S217" s="432"/>
      <c r="Y217" s="432"/>
      <c r="Z217" s="432"/>
      <c r="AA217" s="432"/>
      <c r="AB217" s="432"/>
    </row>
    <row r="218" spans="14:28">
      <c r="N218" s="432"/>
      <c r="O218" s="432"/>
      <c r="P218" s="432"/>
      <c r="Q218" s="432"/>
      <c r="R218" s="432"/>
      <c r="S218" s="432"/>
      <c r="Y218" s="432"/>
      <c r="Z218" s="432"/>
      <c r="AA218" s="432"/>
      <c r="AB218" s="432"/>
    </row>
    <row r="219" spans="14:28">
      <c r="N219" s="432"/>
      <c r="O219" s="432"/>
      <c r="P219" s="432"/>
      <c r="Q219" s="432"/>
      <c r="R219" s="432"/>
      <c r="S219" s="432"/>
      <c r="Y219" s="432"/>
      <c r="Z219" s="432"/>
      <c r="AA219" s="432"/>
      <c r="AB219" s="432"/>
    </row>
    <row r="220" spans="14:28">
      <c r="N220" s="432"/>
      <c r="O220" s="432"/>
      <c r="P220" s="432"/>
      <c r="Q220" s="432"/>
      <c r="R220" s="432"/>
      <c r="S220" s="432"/>
      <c r="Y220" s="432"/>
      <c r="Z220" s="432"/>
      <c r="AA220" s="432"/>
      <c r="AB220" s="432"/>
    </row>
    <row r="221" spans="14:28">
      <c r="N221" s="432"/>
      <c r="O221" s="432"/>
      <c r="P221" s="432"/>
      <c r="Q221" s="432"/>
      <c r="R221" s="432"/>
      <c r="S221" s="432"/>
      <c r="Y221" s="432"/>
      <c r="Z221" s="432"/>
      <c r="AA221" s="432"/>
      <c r="AB221" s="432"/>
    </row>
    <row r="222" spans="14:28">
      <c r="N222" s="432"/>
      <c r="O222" s="432"/>
      <c r="P222" s="432"/>
      <c r="Q222" s="432"/>
      <c r="R222" s="432"/>
      <c r="S222" s="432"/>
      <c r="Y222" s="432"/>
      <c r="Z222" s="432"/>
      <c r="AA222" s="432"/>
      <c r="AB222" s="432"/>
    </row>
    <row r="223" spans="14:28">
      <c r="N223" s="432"/>
      <c r="O223" s="432"/>
      <c r="P223" s="432"/>
      <c r="Q223" s="432"/>
      <c r="R223" s="432"/>
      <c r="S223" s="432"/>
      <c r="Y223" s="432"/>
      <c r="Z223" s="432"/>
      <c r="AA223" s="432"/>
      <c r="AB223" s="432"/>
    </row>
    <row r="224" spans="14:28">
      <c r="N224" s="432"/>
      <c r="O224" s="432"/>
      <c r="P224" s="432"/>
      <c r="Q224" s="432"/>
      <c r="R224" s="432"/>
      <c r="S224" s="432"/>
      <c r="Y224" s="432"/>
      <c r="Z224" s="432"/>
      <c r="AA224" s="432"/>
      <c r="AB224" s="432"/>
    </row>
    <row r="225" spans="14:28">
      <c r="N225" s="432"/>
      <c r="O225" s="432"/>
      <c r="P225" s="432"/>
      <c r="Q225" s="432"/>
      <c r="R225" s="432"/>
      <c r="S225" s="432"/>
      <c r="Y225" s="432"/>
      <c r="Z225" s="432"/>
      <c r="AA225" s="432"/>
      <c r="AB225" s="432"/>
    </row>
    <row r="226" spans="14:28">
      <c r="N226" s="432"/>
      <c r="O226" s="432"/>
      <c r="P226" s="432"/>
      <c r="Q226" s="432"/>
      <c r="R226" s="432"/>
      <c r="S226" s="432"/>
      <c r="Y226" s="432"/>
      <c r="Z226" s="432"/>
      <c r="AA226" s="432"/>
      <c r="AB226" s="432"/>
    </row>
    <row r="227" spans="14:28">
      <c r="N227" s="432"/>
      <c r="O227" s="432"/>
      <c r="P227" s="432"/>
      <c r="Q227" s="432"/>
      <c r="R227" s="432"/>
      <c r="S227" s="432"/>
      <c r="Y227" s="432"/>
      <c r="Z227" s="432"/>
      <c r="AA227" s="432"/>
      <c r="AB227" s="432"/>
    </row>
    <row r="228" spans="14:28">
      <c r="N228" s="432"/>
      <c r="O228" s="432"/>
      <c r="P228" s="432"/>
      <c r="Q228" s="432"/>
      <c r="R228" s="432"/>
      <c r="S228" s="432"/>
      <c r="Y228" s="432"/>
      <c r="Z228" s="432"/>
      <c r="AA228" s="432"/>
      <c r="AB228" s="432"/>
    </row>
    <row r="229" spans="14:28">
      <c r="N229" s="432"/>
      <c r="O229" s="432"/>
      <c r="P229" s="432"/>
      <c r="Q229" s="432"/>
      <c r="R229" s="432"/>
      <c r="S229" s="432"/>
      <c r="Y229" s="432"/>
      <c r="Z229" s="432"/>
      <c r="AA229" s="432"/>
      <c r="AB229" s="432"/>
    </row>
    <row r="230" spans="14:28">
      <c r="N230" s="432"/>
      <c r="O230" s="432"/>
      <c r="P230" s="432"/>
      <c r="Q230" s="432"/>
      <c r="R230" s="432"/>
      <c r="S230" s="432"/>
      <c r="Y230" s="432"/>
      <c r="Z230" s="432"/>
      <c r="AA230" s="432"/>
      <c r="AB230" s="432"/>
    </row>
    <row r="231" spans="14:28">
      <c r="N231" s="432"/>
      <c r="O231" s="432"/>
      <c r="P231" s="432"/>
      <c r="Q231" s="432"/>
      <c r="R231" s="432"/>
      <c r="Y231" s="432"/>
      <c r="Z231" s="432"/>
      <c r="AA231" s="432"/>
    </row>
    <row r="232" spans="14:28">
      <c r="N232" s="432"/>
      <c r="O232" s="432"/>
      <c r="P232" s="432"/>
      <c r="Q232" s="432"/>
      <c r="R232" s="432"/>
      <c r="Y232" s="432"/>
      <c r="Z232" s="432"/>
      <c r="AA232" s="432"/>
    </row>
    <row r="233" spans="14:28">
      <c r="N233" s="432"/>
      <c r="O233" s="432"/>
      <c r="P233" s="432"/>
      <c r="Q233" s="432"/>
      <c r="R233" s="432"/>
      <c r="Y233" s="432"/>
      <c r="Z233" s="432"/>
      <c r="AA233" s="432"/>
    </row>
    <row r="234" spans="14:28">
      <c r="N234" s="432"/>
      <c r="O234" s="432"/>
      <c r="P234" s="432"/>
      <c r="Q234" s="432"/>
      <c r="R234" s="432"/>
      <c r="Y234" s="432"/>
      <c r="Z234" s="432"/>
      <c r="AA234" s="432"/>
    </row>
    <row r="235" spans="14:28">
      <c r="N235" s="432"/>
      <c r="O235" s="432"/>
      <c r="P235" s="432"/>
      <c r="Q235" s="432"/>
      <c r="R235" s="432"/>
      <c r="Y235" s="432"/>
      <c r="Z235" s="432"/>
      <c r="AA235" s="432"/>
    </row>
    <row r="236" spans="14:28">
      <c r="N236" s="432"/>
      <c r="O236" s="432"/>
      <c r="P236" s="432"/>
      <c r="Q236" s="432"/>
      <c r="R236" s="432"/>
      <c r="Y236" s="432"/>
      <c r="Z236" s="432"/>
      <c r="AA236" s="432"/>
    </row>
    <row r="237" spans="14:28">
      <c r="N237" s="432"/>
      <c r="O237" s="432"/>
      <c r="P237" s="432"/>
      <c r="Q237" s="432"/>
      <c r="R237" s="432"/>
      <c r="Y237" s="432"/>
      <c r="Z237" s="432"/>
      <c r="AA237" s="432"/>
    </row>
    <row r="238" spans="14:28">
      <c r="N238" s="432"/>
      <c r="O238" s="432"/>
      <c r="P238" s="432"/>
      <c r="Q238" s="432"/>
      <c r="R238" s="432"/>
      <c r="Y238" s="432"/>
      <c r="Z238" s="432"/>
      <c r="AA238" s="432"/>
    </row>
    <row r="239" spans="14:28">
      <c r="N239" s="432"/>
      <c r="O239" s="432"/>
      <c r="P239" s="432"/>
      <c r="Q239" s="432"/>
      <c r="R239" s="432"/>
      <c r="Y239" s="432"/>
      <c r="Z239" s="432"/>
      <c r="AA239" s="432"/>
    </row>
    <row r="240" spans="14:28">
      <c r="N240" s="432"/>
      <c r="O240" s="432"/>
      <c r="P240" s="432"/>
      <c r="Q240" s="432"/>
      <c r="R240" s="432"/>
      <c r="Y240" s="432"/>
      <c r="Z240" s="432"/>
      <c r="AA240" s="432"/>
    </row>
    <row r="241" spans="14:27">
      <c r="N241" s="432"/>
      <c r="O241" s="432"/>
      <c r="P241" s="432"/>
      <c r="Q241" s="432"/>
      <c r="R241" s="432"/>
      <c r="Y241" s="432"/>
      <c r="Z241" s="432"/>
      <c r="AA241" s="432"/>
    </row>
    <row r="242" spans="14:27">
      <c r="N242" s="432"/>
      <c r="O242" s="432"/>
      <c r="P242" s="432"/>
      <c r="Q242" s="432"/>
      <c r="R242" s="432"/>
      <c r="Y242" s="432"/>
      <c r="Z242" s="432"/>
      <c r="AA242" s="432"/>
    </row>
    <row r="243" spans="14:27">
      <c r="N243" s="432"/>
      <c r="O243" s="432"/>
      <c r="P243" s="432"/>
      <c r="Q243" s="432"/>
      <c r="R243" s="432"/>
      <c r="Y243" s="432"/>
      <c r="Z243" s="432"/>
      <c r="AA243" s="432"/>
    </row>
    <row r="244" spans="14:27">
      <c r="N244" s="432"/>
      <c r="O244" s="432"/>
      <c r="P244" s="432"/>
      <c r="Q244" s="432"/>
      <c r="R244" s="432"/>
      <c r="Y244" s="432"/>
      <c r="Z244" s="432"/>
      <c r="AA244" s="432"/>
    </row>
    <row r="245" spans="14:27">
      <c r="N245" s="432"/>
      <c r="O245" s="432"/>
      <c r="P245" s="432"/>
      <c r="Q245" s="432"/>
      <c r="R245" s="432"/>
      <c r="Y245" s="432"/>
      <c r="Z245" s="432"/>
      <c r="AA245" s="432"/>
    </row>
    <row r="246" spans="14:27">
      <c r="N246" s="432"/>
      <c r="O246" s="432"/>
      <c r="P246" s="432"/>
      <c r="Q246" s="432"/>
      <c r="R246" s="432"/>
      <c r="Y246" s="432"/>
      <c r="Z246" s="432"/>
      <c r="AA246" s="432"/>
    </row>
    <row r="247" spans="14:27">
      <c r="N247" s="432"/>
      <c r="O247" s="432"/>
      <c r="P247" s="432"/>
      <c r="Q247" s="432"/>
      <c r="R247" s="432"/>
      <c r="Y247" s="432"/>
      <c r="Z247" s="432"/>
      <c r="AA247" s="432"/>
    </row>
    <row r="248" spans="14:27">
      <c r="N248" s="432"/>
      <c r="O248" s="432"/>
      <c r="P248" s="432"/>
      <c r="Q248" s="432"/>
      <c r="R248" s="432"/>
      <c r="Y248" s="432"/>
      <c r="Z248" s="432"/>
      <c r="AA248" s="432"/>
    </row>
    <row r="249" spans="14:27">
      <c r="N249" s="432"/>
      <c r="O249" s="432"/>
      <c r="P249" s="432"/>
      <c r="Q249" s="432"/>
      <c r="R249" s="432"/>
      <c r="Y249" s="432"/>
      <c r="Z249" s="432"/>
      <c r="AA249" s="432"/>
    </row>
    <row r="250" spans="14:27">
      <c r="N250" s="432"/>
      <c r="O250" s="432"/>
      <c r="P250" s="432"/>
      <c r="Q250" s="432"/>
      <c r="R250" s="432"/>
      <c r="Y250" s="432"/>
      <c r="Z250" s="432"/>
      <c r="AA250" s="432"/>
    </row>
    <row r="251" spans="14:27">
      <c r="N251" s="432"/>
      <c r="O251" s="432"/>
      <c r="P251" s="432"/>
      <c r="Q251" s="432"/>
      <c r="R251" s="432"/>
      <c r="Y251" s="432"/>
      <c r="Z251" s="432"/>
      <c r="AA251" s="432"/>
    </row>
    <row r="252" spans="14:27">
      <c r="N252" s="432"/>
      <c r="O252" s="432"/>
      <c r="P252" s="432"/>
      <c r="Q252" s="432"/>
      <c r="R252" s="432"/>
      <c r="Y252" s="432"/>
      <c r="Z252" s="432"/>
      <c r="AA252" s="432"/>
    </row>
    <row r="253" spans="14:27">
      <c r="N253" s="432"/>
      <c r="O253" s="432"/>
      <c r="P253" s="432"/>
      <c r="Q253" s="432"/>
      <c r="R253" s="432"/>
      <c r="Y253" s="432"/>
      <c r="Z253" s="432"/>
      <c r="AA253" s="432"/>
    </row>
    <row r="254" spans="14:27">
      <c r="N254" s="432"/>
      <c r="O254" s="432"/>
      <c r="P254" s="432"/>
      <c r="Q254" s="432"/>
      <c r="R254" s="432"/>
      <c r="Y254" s="432"/>
      <c r="Z254" s="432"/>
      <c r="AA254" s="432"/>
    </row>
    <row r="255" spans="14:27">
      <c r="N255" s="432"/>
      <c r="O255" s="432"/>
      <c r="P255" s="432"/>
      <c r="Q255" s="432"/>
      <c r="R255" s="432"/>
      <c r="Y255" s="432"/>
      <c r="Z255" s="432"/>
      <c r="AA255" s="432"/>
    </row>
    <row r="256" spans="14:27">
      <c r="N256" s="432"/>
      <c r="O256" s="432"/>
      <c r="P256" s="432"/>
      <c r="Q256" s="432"/>
      <c r="R256" s="432"/>
      <c r="Y256" s="432"/>
      <c r="Z256" s="432"/>
      <c r="AA256" s="432"/>
    </row>
    <row r="257" spans="14:27">
      <c r="N257" s="432"/>
      <c r="O257" s="432"/>
      <c r="P257" s="432"/>
      <c r="Q257" s="432"/>
      <c r="R257" s="432"/>
      <c r="Y257" s="432"/>
      <c r="Z257" s="432"/>
      <c r="AA257" s="432"/>
    </row>
    <row r="258" spans="14:27">
      <c r="N258" s="432"/>
      <c r="O258" s="432"/>
      <c r="P258" s="432"/>
      <c r="Q258" s="432"/>
      <c r="R258" s="432"/>
      <c r="Y258" s="432"/>
      <c r="Z258" s="432"/>
      <c r="AA258" s="432"/>
    </row>
    <row r="259" spans="14:27">
      <c r="N259" s="432"/>
      <c r="O259" s="432"/>
      <c r="P259" s="432"/>
      <c r="Q259" s="432"/>
      <c r="R259" s="432"/>
      <c r="Y259" s="432"/>
      <c r="Z259" s="432"/>
      <c r="AA259" s="432"/>
    </row>
    <row r="260" spans="14:27">
      <c r="N260" s="432"/>
      <c r="O260" s="432"/>
      <c r="P260" s="432"/>
      <c r="Q260" s="432"/>
      <c r="R260" s="432"/>
      <c r="Y260" s="432"/>
      <c r="Z260" s="432"/>
      <c r="AA260" s="432"/>
    </row>
    <row r="261" spans="14:27">
      <c r="N261" s="432"/>
      <c r="O261" s="432"/>
      <c r="P261" s="432"/>
      <c r="Q261" s="432"/>
      <c r="R261" s="432"/>
      <c r="Y261" s="432"/>
      <c r="Z261" s="432"/>
      <c r="AA261" s="432"/>
    </row>
    <row r="262" spans="14:27">
      <c r="N262" s="432"/>
      <c r="O262" s="432"/>
      <c r="P262" s="432"/>
      <c r="Q262" s="432"/>
      <c r="R262" s="432"/>
      <c r="Y262" s="432"/>
      <c r="Z262" s="432"/>
      <c r="AA262" s="432"/>
    </row>
    <row r="263" spans="14:27">
      <c r="N263" s="432"/>
      <c r="O263" s="432"/>
      <c r="P263" s="432"/>
      <c r="Q263" s="432"/>
      <c r="R263" s="432"/>
      <c r="Y263" s="432"/>
      <c r="Z263" s="432"/>
      <c r="AA263" s="432"/>
    </row>
    <row r="264" spans="14:27">
      <c r="N264" s="432"/>
      <c r="O264" s="432"/>
      <c r="P264" s="432"/>
      <c r="Q264" s="432"/>
      <c r="R264" s="432"/>
      <c r="Y264" s="432"/>
      <c r="Z264" s="432"/>
      <c r="AA264" s="432"/>
    </row>
    <row r="265" spans="14:27">
      <c r="N265" s="432"/>
      <c r="O265" s="432"/>
      <c r="P265" s="432"/>
      <c r="Q265" s="432"/>
      <c r="R265" s="432"/>
      <c r="Y265" s="432"/>
      <c r="Z265" s="432"/>
      <c r="AA265" s="432"/>
    </row>
    <row r="266" spans="14:27">
      <c r="N266" s="432"/>
      <c r="O266" s="432"/>
      <c r="P266" s="432"/>
      <c r="Q266" s="432"/>
      <c r="R266" s="432"/>
      <c r="Y266" s="432"/>
      <c r="Z266" s="432"/>
      <c r="AA266" s="432"/>
    </row>
    <row r="267" spans="14:27">
      <c r="N267" s="432"/>
      <c r="O267" s="432"/>
      <c r="P267" s="432"/>
      <c r="Q267" s="432"/>
      <c r="R267" s="432"/>
      <c r="Y267" s="432"/>
      <c r="Z267" s="432"/>
      <c r="AA267" s="432"/>
    </row>
    <row r="268" spans="14:27">
      <c r="N268" s="432"/>
      <c r="O268" s="432"/>
      <c r="P268" s="432"/>
      <c r="Q268" s="432"/>
      <c r="R268" s="432"/>
      <c r="Y268" s="432"/>
      <c r="Z268" s="432"/>
      <c r="AA268" s="432"/>
    </row>
    <row r="269" spans="14:27">
      <c r="N269" s="432"/>
      <c r="O269" s="432"/>
      <c r="P269" s="432"/>
      <c r="Q269" s="432"/>
      <c r="R269" s="432"/>
      <c r="Y269" s="432"/>
      <c r="Z269" s="432"/>
      <c r="AA269" s="432"/>
    </row>
    <row r="270" spans="14:27">
      <c r="N270" s="432"/>
      <c r="O270" s="432"/>
      <c r="P270" s="432"/>
      <c r="Q270" s="432"/>
      <c r="R270" s="432"/>
      <c r="Y270" s="432"/>
      <c r="Z270" s="432"/>
      <c r="AA270" s="432"/>
    </row>
    <row r="271" spans="14:27">
      <c r="N271" s="432"/>
      <c r="O271" s="432"/>
      <c r="P271" s="432"/>
      <c r="Q271" s="432"/>
      <c r="R271" s="432"/>
      <c r="Y271" s="432"/>
      <c r="Z271" s="432"/>
      <c r="AA271" s="432"/>
    </row>
    <row r="272" spans="14:27">
      <c r="N272" s="432"/>
      <c r="O272" s="432"/>
      <c r="P272" s="432"/>
      <c r="Q272" s="432"/>
      <c r="R272" s="432"/>
      <c r="Y272" s="432"/>
      <c r="Z272" s="432"/>
      <c r="AA272" s="432"/>
    </row>
    <row r="273" spans="14:27">
      <c r="N273" s="432"/>
      <c r="O273" s="432"/>
      <c r="P273" s="432"/>
      <c r="Q273" s="432"/>
      <c r="R273" s="432"/>
      <c r="Y273" s="432"/>
      <c r="Z273" s="432"/>
      <c r="AA273" s="432"/>
    </row>
    <row r="274" spans="14:27">
      <c r="N274" s="432"/>
      <c r="O274" s="432"/>
      <c r="P274" s="432"/>
      <c r="Q274" s="432"/>
      <c r="R274" s="432"/>
      <c r="Y274" s="432"/>
      <c r="Z274" s="432"/>
      <c r="AA274" s="432"/>
    </row>
    <row r="275" spans="14:27">
      <c r="N275" s="432"/>
      <c r="O275" s="432"/>
      <c r="P275" s="432"/>
      <c r="Q275" s="432"/>
      <c r="R275" s="432"/>
      <c r="Y275" s="432"/>
      <c r="Z275" s="432"/>
      <c r="AA275" s="432"/>
    </row>
    <row r="276" spans="14:27">
      <c r="N276" s="432"/>
      <c r="O276" s="432"/>
      <c r="P276" s="432"/>
      <c r="Q276" s="432"/>
      <c r="R276" s="432"/>
      <c r="Y276" s="432"/>
      <c r="Z276" s="432"/>
      <c r="AA276" s="432"/>
    </row>
    <row r="277" spans="14:27">
      <c r="N277" s="432"/>
      <c r="O277" s="432"/>
      <c r="P277" s="432"/>
      <c r="Q277" s="432"/>
      <c r="R277" s="432"/>
      <c r="Y277" s="432"/>
      <c r="Z277" s="432"/>
      <c r="AA277" s="432"/>
    </row>
    <row r="278" spans="14:27">
      <c r="N278" s="432"/>
      <c r="O278" s="432"/>
      <c r="P278" s="432"/>
      <c r="Q278" s="432"/>
      <c r="R278" s="432"/>
      <c r="Y278" s="432"/>
      <c r="Z278" s="432"/>
      <c r="AA278" s="432"/>
    </row>
    <row r="279" spans="14:27">
      <c r="N279" s="432"/>
      <c r="O279" s="432"/>
      <c r="P279" s="432"/>
      <c r="Q279" s="432"/>
      <c r="R279" s="432"/>
      <c r="Y279" s="432"/>
      <c r="Z279" s="432"/>
      <c r="AA279" s="432"/>
    </row>
    <row r="280" spans="14:27">
      <c r="N280" s="432"/>
      <c r="O280" s="432"/>
      <c r="P280" s="432"/>
      <c r="Q280" s="432"/>
      <c r="R280" s="432"/>
      <c r="Y280" s="432"/>
      <c r="Z280" s="432"/>
      <c r="AA280" s="432"/>
    </row>
    <row r="281" spans="14:27">
      <c r="N281" s="432"/>
      <c r="O281" s="432"/>
      <c r="P281" s="432"/>
      <c r="Q281" s="432"/>
      <c r="R281" s="432"/>
      <c r="Y281" s="432"/>
      <c r="Z281" s="432"/>
      <c r="AA281" s="432"/>
    </row>
    <row r="282" spans="14:27">
      <c r="N282" s="432"/>
      <c r="O282" s="432"/>
      <c r="P282" s="432"/>
      <c r="Q282" s="432"/>
      <c r="R282" s="432"/>
      <c r="Y282" s="432"/>
      <c r="Z282" s="432"/>
      <c r="AA282" s="432"/>
    </row>
    <row r="283" spans="14:27">
      <c r="N283" s="432"/>
      <c r="O283" s="432"/>
      <c r="P283" s="432"/>
      <c r="Q283" s="432"/>
      <c r="R283" s="432"/>
      <c r="Y283" s="432"/>
      <c r="Z283" s="432"/>
      <c r="AA283" s="432"/>
    </row>
    <row r="284" spans="14:27">
      <c r="N284" s="432"/>
      <c r="O284" s="432"/>
      <c r="P284" s="432"/>
      <c r="Q284" s="432"/>
      <c r="R284" s="432"/>
      <c r="Y284" s="432"/>
      <c r="Z284" s="432"/>
      <c r="AA284" s="432"/>
    </row>
    <row r="285" spans="14:27">
      <c r="N285" s="432"/>
      <c r="O285" s="432"/>
      <c r="P285" s="432"/>
      <c r="Q285" s="432"/>
      <c r="R285" s="432"/>
      <c r="Y285" s="432"/>
      <c r="Z285" s="432"/>
      <c r="AA285" s="432"/>
    </row>
    <row r="286" spans="14:27">
      <c r="N286" s="432"/>
      <c r="O286" s="432"/>
      <c r="P286" s="432"/>
      <c r="Q286" s="432"/>
      <c r="R286" s="432"/>
      <c r="Y286" s="432"/>
      <c r="Z286" s="432"/>
      <c r="AA286" s="432"/>
    </row>
    <row r="287" spans="14:27">
      <c r="N287" s="432"/>
      <c r="O287" s="432"/>
      <c r="P287" s="432"/>
      <c r="Q287" s="432"/>
      <c r="R287" s="432"/>
      <c r="Y287" s="432"/>
      <c r="Z287" s="432"/>
      <c r="AA287" s="432"/>
    </row>
    <row r="288" spans="14:27">
      <c r="N288" s="432"/>
      <c r="O288" s="432"/>
      <c r="P288" s="432"/>
      <c r="Q288" s="432"/>
      <c r="R288" s="432"/>
      <c r="Y288" s="432"/>
      <c r="Z288" s="432"/>
      <c r="AA288" s="432"/>
    </row>
    <row r="289" spans="14:27">
      <c r="N289" s="432"/>
      <c r="O289" s="432"/>
      <c r="P289" s="432"/>
      <c r="Q289" s="432"/>
      <c r="R289" s="432"/>
      <c r="Y289" s="432"/>
      <c r="Z289" s="432"/>
      <c r="AA289" s="432"/>
    </row>
    <row r="290" spans="14:27">
      <c r="N290" s="432"/>
      <c r="O290" s="432"/>
      <c r="P290" s="432"/>
      <c r="Q290" s="432"/>
      <c r="R290" s="432"/>
      <c r="Y290" s="432"/>
      <c r="Z290" s="432"/>
      <c r="AA290" s="432"/>
    </row>
    <row r="291" spans="14:27">
      <c r="N291" s="432"/>
      <c r="O291" s="432"/>
      <c r="P291" s="432"/>
      <c r="Q291" s="432"/>
      <c r="R291" s="432"/>
      <c r="Y291" s="432"/>
      <c r="Z291" s="432"/>
      <c r="AA291" s="432"/>
    </row>
    <row r="292" spans="14:27">
      <c r="N292" s="432"/>
      <c r="O292" s="432"/>
      <c r="P292" s="432"/>
      <c r="Q292" s="432"/>
      <c r="R292" s="432"/>
      <c r="Y292" s="432"/>
      <c r="Z292" s="432"/>
      <c r="AA292" s="432"/>
    </row>
    <row r="293" spans="14:27">
      <c r="N293" s="432"/>
      <c r="O293" s="432"/>
      <c r="P293" s="432"/>
      <c r="Q293" s="432"/>
      <c r="R293" s="432"/>
      <c r="Y293" s="432"/>
      <c r="Z293" s="432"/>
      <c r="AA293" s="432"/>
    </row>
    <row r="294" spans="14:27">
      <c r="N294" s="432"/>
      <c r="O294" s="432"/>
      <c r="P294" s="432"/>
      <c r="Q294" s="432"/>
      <c r="R294" s="432"/>
      <c r="Y294" s="432"/>
      <c r="Z294" s="432"/>
      <c r="AA294" s="432"/>
    </row>
    <row r="295" spans="14:27">
      <c r="N295" s="432"/>
      <c r="O295" s="432"/>
      <c r="P295" s="432"/>
      <c r="Q295" s="432"/>
      <c r="R295" s="432"/>
      <c r="Y295" s="432"/>
      <c r="Z295" s="432"/>
      <c r="AA295" s="432"/>
    </row>
    <row r="296" spans="14:27">
      <c r="N296" s="432"/>
      <c r="O296" s="432"/>
      <c r="P296" s="432"/>
      <c r="Q296" s="432"/>
      <c r="R296" s="432"/>
      <c r="Y296" s="432"/>
      <c r="Z296" s="432"/>
      <c r="AA296" s="432"/>
    </row>
    <row r="297" spans="14:27">
      <c r="N297" s="432"/>
      <c r="O297" s="432"/>
      <c r="P297" s="432"/>
      <c r="Q297" s="432"/>
      <c r="R297" s="432"/>
      <c r="Y297" s="432"/>
      <c r="Z297" s="432"/>
      <c r="AA297" s="432"/>
    </row>
    <row r="298" spans="14:27">
      <c r="N298" s="432"/>
      <c r="O298" s="432"/>
      <c r="P298" s="432"/>
      <c r="Q298" s="432"/>
      <c r="R298" s="432"/>
      <c r="Y298" s="432"/>
      <c r="Z298" s="432"/>
      <c r="AA298" s="432"/>
    </row>
    <row r="299" spans="14:27">
      <c r="N299" s="432"/>
      <c r="O299" s="432"/>
      <c r="P299" s="432"/>
      <c r="Q299" s="432"/>
      <c r="R299" s="432"/>
      <c r="Y299" s="432"/>
      <c r="Z299" s="432"/>
      <c r="AA299" s="432"/>
    </row>
    <row r="300" spans="14:27">
      <c r="N300" s="432"/>
      <c r="O300" s="432"/>
      <c r="P300" s="432"/>
      <c r="Q300" s="432"/>
      <c r="R300" s="432"/>
      <c r="Y300" s="432"/>
      <c r="Z300" s="432"/>
      <c r="AA300" s="432"/>
    </row>
    <row r="301" spans="14:27">
      <c r="N301" s="432"/>
      <c r="O301" s="432"/>
      <c r="P301" s="432"/>
      <c r="Q301" s="432"/>
      <c r="R301" s="432"/>
      <c r="Y301" s="432"/>
      <c r="Z301" s="432"/>
      <c r="AA301" s="432"/>
    </row>
    <row r="302" spans="14:27">
      <c r="N302" s="432"/>
      <c r="O302" s="432"/>
      <c r="P302" s="432"/>
      <c r="Q302" s="432"/>
      <c r="R302" s="432"/>
      <c r="Y302" s="432"/>
      <c r="Z302" s="432"/>
      <c r="AA302" s="432"/>
    </row>
    <row r="303" spans="14:27">
      <c r="N303" s="432"/>
      <c r="O303" s="432"/>
      <c r="P303" s="432"/>
      <c r="Q303" s="432"/>
      <c r="R303" s="432"/>
      <c r="Y303" s="432"/>
      <c r="Z303" s="432"/>
      <c r="AA303" s="432"/>
    </row>
    <row r="304" spans="14:27">
      <c r="N304" s="432"/>
      <c r="O304" s="432"/>
      <c r="P304" s="432"/>
      <c r="Q304" s="432"/>
      <c r="R304" s="432"/>
      <c r="Y304" s="432"/>
      <c r="Z304" s="432"/>
      <c r="AA304" s="432"/>
    </row>
    <row r="305" spans="14:27">
      <c r="N305" s="432"/>
      <c r="O305" s="432"/>
      <c r="P305" s="432"/>
      <c r="Q305" s="432"/>
      <c r="R305" s="432"/>
      <c r="Y305" s="432"/>
      <c r="Z305" s="432"/>
      <c r="AA305" s="432"/>
    </row>
    <row r="306" spans="14:27">
      <c r="N306" s="432"/>
      <c r="O306" s="432"/>
      <c r="P306" s="432"/>
      <c r="Q306" s="432"/>
      <c r="R306" s="432"/>
      <c r="Y306" s="432"/>
      <c r="Z306" s="432"/>
      <c r="AA306" s="432"/>
    </row>
    <row r="307" spans="14:27">
      <c r="N307" s="432"/>
      <c r="O307" s="432"/>
      <c r="P307" s="432"/>
      <c r="Q307" s="432"/>
      <c r="R307" s="432"/>
      <c r="Y307" s="432"/>
      <c r="Z307" s="432"/>
      <c r="AA307" s="432"/>
    </row>
    <row r="308" spans="14:27">
      <c r="N308" s="432"/>
      <c r="O308" s="432"/>
      <c r="P308" s="432"/>
      <c r="Q308" s="432"/>
      <c r="R308" s="432"/>
      <c r="Y308" s="432"/>
      <c r="Z308" s="432"/>
      <c r="AA308" s="432"/>
    </row>
    <row r="309" spans="14:27">
      <c r="N309" s="432"/>
      <c r="O309" s="432"/>
      <c r="P309" s="432"/>
      <c r="Q309" s="432"/>
      <c r="R309" s="432"/>
      <c r="Y309" s="432"/>
      <c r="Z309" s="432"/>
      <c r="AA309" s="432"/>
    </row>
    <row r="310" spans="14:27">
      <c r="N310" s="432"/>
      <c r="O310" s="432"/>
      <c r="P310" s="432"/>
      <c r="Q310" s="432"/>
      <c r="R310" s="432"/>
      <c r="Y310" s="432"/>
      <c r="Z310" s="432"/>
      <c r="AA310" s="432"/>
    </row>
    <row r="311" spans="14:27">
      <c r="N311" s="432"/>
      <c r="O311" s="432"/>
      <c r="P311" s="432"/>
      <c r="Q311" s="432"/>
      <c r="R311" s="432"/>
      <c r="Y311" s="432"/>
      <c r="Z311" s="432"/>
      <c r="AA311" s="432"/>
    </row>
    <row r="312" spans="14:27">
      <c r="N312" s="432"/>
      <c r="O312" s="432"/>
      <c r="P312" s="432"/>
      <c r="Q312" s="432"/>
      <c r="R312" s="432"/>
      <c r="Y312" s="432"/>
      <c r="Z312" s="432"/>
      <c r="AA312" s="432"/>
    </row>
    <row r="313" spans="14:27">
      <c r="N313" s="432"/>
      <c r="O313" s="432"/>
      <c r="P313" s="432"/>
      <c r="Q313" s="432"/>
      <c r="R313" s="432"/>
      <c r="Y313" s="432"/>
      <c r="Z313" s="432"/>
      <c r="AA313" s="432"/>
    </row>
    <row r="314" spans="14:27">
      <c r="N314" s="432"/>
      <c r="O314" s="432"/>
      <c r="P314" s="432"/>
      <c r="Q314" s="432"/>
      <c r="R314" s="432"/>
      <c r="Y314" s="432"/>
      <c r="Z314" s="432"/>
      <c r="AA314" s="432"/>
    </row>
    <row r="315" spans="14:27">
      <c r="N315" s="432"/>
      <c r="O315" s="432"/>
      <c r="P315" s="432"/>
      <c r="Q315" s="432"/>
      <c r="R315" s="432"/>
      <c r="Y315" s="432"/>
      <c r="Z315" s="432"/>
      <c r="AA315" s="432"/>
    </row>
    <row r="316" spans="14:27">
      <c r="N316" s="432"/>
      <c r="O316" s="432"/>
      <c r="P316" s="432"/>
      <c r="Q316" s="432"/>
      <c r="R316" s="432"/>
      <c r="Y316" s="432"/>
      <c r="Z316" s="432"/>
      <c r="AA316" s="432"/>
    </row>
    <row r="317" spans="14:27">
      <c r="N317" s="432"/>
      <c r="O317" s="432"/>
      <c r="P317" s="432"/>
      <c r="Q317" s="432"/>
      <c r="R317" s="432"/>
      <c r="Y317" s="432"/>
      <c r="Z317" s="432"/>
      <c r="AA317" s="432"/>
    </row>
    <row r="318" spans="14:27">
      <c r="N318" s="432"/>
      <c r="O318" s="432"/>
      <c r="P318" s="432"/>
      <c r="Q318" s="432"/>
      <c r="R318" s="432"/>
      <c r="Y318" s="432"/>
      <c r="Z318" s="432"/>
      <c r="AA318" s="432"/>
    </row>
    <row r="319" spans="14:27">
      <c r="N319" s="432"/>
      <c r="O319" s="432"/>
      <c r="P319" s="432"/>
      <c r="Q319" s="432"/>
      <c r="R319" s="432"/>
      <c r="Y319" s="432"/>
      <c r="Z319" s="432"/>
      <c r="AA319" s="432"/>
    </row>
    <row r="320" spans="14:27">
      <c r="N320" s="432"/>
      <c r="O320" s="432"/>
      <c r="P320" s="432"/>
      <c r="Q320" s="432"/>
      <c r="R320" s="432"/>
      <c r="Y320" s="432"/>
      <c r="Z320" s="432"/>
      <c r="AA320" s="432"/>
    </row>
    <row r="321" spans="14:27">
      <c r="N321" s="432"/>
      <c r="O321" s="432"/>
      <c r="P321" s="432"/>
      <c r="Q321" s="432"/>
      <c r="R321" s="432"/>
      <c r="Y321" s="432"/>
      <c r="Z321" s="432"/>
      <c r="AA321" s="432"/>
    </row>
    <row r="322" spans="14:27">
      <c r="N322" s="432"/>
      <c r="O322" s="432"/>
      <c r="P322" s="432"/>
      <c r="Q322" s="432"/>
      <c r="R322" s="432"/>
      <c r="Y322" s="432"/>
      <c r="Z322" s="432"/>
      <c r="AA322" s="432"/>
    </row>
    <row r="323" spans="14:27">
      <c r="N323" s="432"/>
      <c r="O323" s="432"/>
      <c r="P323" s="432"/>
      <c r="Q323" s="432"/>
      <c r="R323" s="432"/>
      <c r="Y323" s="432"/>
      <c r="Z323" s="432"/>
      <c r="AA323" s="432"/>
    </row>
    <row r="324" spans="14:27">
      <c r="N324" s="432"/>
      <c r="O324" s="432"/>
      <c r="P324" s="432"/>
      <c r="Q324" s="432"/>
      <c r="R324" s="432"/>
      <c r="Y324" s="432"/>
      <c r="Z324" s="432"/>
      <c r="AA324" s="432"/>
    </row>
    <row r="325" spans="14:27">
      <c r="N325" s="432"/>
      <c r="O325" s="432"/>
      <c r="P325" s="432"/>
      <c r="Q325" s="432"/>
      <c r="R325" s="432"/>
      <c r="Y325" s="432"/>
      <c r="Z325" s="432"/>
      <c r="AA325" s="432"/>
    </row>
    <row r="326" spans="14:27">
      <c r="N326" s="432"/>
      <c r="O326" s="432"/>
      <c r="P326" s="432"/>
      <c r="Q326" s="432"/>
      <c r="R326" s="432"/>
      <c r="Y326" s="432"/>
      <c r="Z326" s="432"/>
      <c r="AA326" s="432"/>
    </row>
    <row r="327" spans="14:27">
      <c r="N327" s="432"/>
      <c r="O327" s="432"/>
      <c r="P327" s="432"/>
      <c r="Q327" s="432"/>
      <c r="R327" s="432"/>
      <c r="Y327" s="432"/>
      <c r="Z327" s="432"/>
      <c r="AA327" s="432"/>
    </row>
    <row r="328" spans="14:27">
      <c r="N328" s="432"/>
      <c r="O328" s="432"/>
      <c r="P328" s="432"/>
      <c r="Q328" s="432"/>
      <c r="R328" s="432"/>
      <c r="Y328" s="432"/>
      <c r="Z328" s="432"/>
      <c r="AA328" s="432"/>
    </row>
    <row r="329" spans="14:27">
      <c r="N329" s="432"/>
      <c r="O329" s="432"/>
      <c r="P329" s="432"/>
      <c r="Q329" s="432"/>
      <c r="R329" s="432"/>
      <c r="Y329" s="432"/>
      <c r="Z329" s="432"/>
      <c r="AA329" s="432"/>
    </row>
    <row r="330" spans="14:27">
      <c r="N330" s="432"/>
      <c r="O330" s="432"/>
      <c r="P330" s="432"/>
      <c r="Q330" s="432"/>
      <c r="R330" s="432"/>
      <c r="Y330" s="432"/>
      <c r="Z330" s="432"/>
      <c r="AA330" s="432"/>
    </row>
    <row r="331" spans="14:27">
      <c r="N331" s="432"/>
      <c r="O331" s="432"/>
      <c r="P331" s="432"/>
      <c r="Q331" s="432"/>
      <c r="R331" s="432"/>
      <c r="Y331" s="432"/>
      <c r="Z331" s="432"/>
      <c r="AA331" s="432"/>
    </row>
    <row r="332" spans="14:27">
      <c r="N332" s="432"/>
      <c r="O332" s="432"/>
      <c r="P332" s="432"/>
      <c r="Q332" s="432"/>
      <c r="R332" s="432"/>
      <c r="Y332" s="432"/>
      <c r="Z332" s="432"/>
      <c r="AA332" s="432"/>
    </row>
    <row r="333" spans="14:27">
      <c r="N333" s="432"/>
      <c r="O333" s="432"/>
      <c r="P333" s="432"/>
      <c r="Q333" s="432"/>
      <c r="R333" s="432"/>
      <c r="Y333" s="432"/>
      <c r="Z333" s="432"/>
      <c r="AA333" s="432"/>
    </row>
    <row r="334" spans="14:27">
      <c r="N334" s="432"/>
      <c r="O334" s="432"/>
      <c r="P334" s="432"/>
      <c r="Q334" s="432"/>
      <c r="R334" s="432"/>
      <c r="Y334" s="432"/>
      <c r="Z334" s="432"/>
      <c r="AA334" s="432"/>
    </row>
    <row r="335" spans="14:27">
      <c r="N335" s="432"/>
      <c r="O335" s="432"/>
      <c r="P335" s="432"/>
      <c r="Q335" s="432"/>
      <c r="Y335" s="432"/>
      <c r="Z335" s="432"/>
    </row>
    <row r="336" spans="14:27">
      <c r="N336" s="432"/>
      <c r="O336" s="432"/>
      <c r="P336" s="432"/>
      <c r="Q336" s="432"/>
      <c r="Y336" s="432"/>
      <c r="Z336" s="432"/>
    </row>
    <row r="337" spans="14:26">
      <c r="N337" s="432"/>
      <c r="O337" s="432"/>
      <c r="P337" s="432"/>
      <c r="Q337" s="432"/>
      <c r="Y337" s="432"/>
      <c r="Z337" s="432"/>
    </row>
    <row r="338" spans="14:26">
      <c r="N338" s="432"/>
      <c r="O338" s="432"/>
      <c r="P338" s="432"/>
      <c r="Q338" s="432"/>
      <c r="Y338" s="432"/>
      <c r="Z338" s="432"/>
    </row>
    <row r="339" spans="14:26">
      <c r="N339" s="432"/>
      <c r="O339" s="432"/>
      <c r="P339" s="432"/>
      <c r="Q339" s="432"/>
      <c r="Y339" s="432"/>
      <c r="Z339" s="432"/>
    </row>
    <row r="340" spans="14:26">
      <c r="N340" s="432"/>
      <c r="O340" s="432"/>
      <c r="P340" s="432"/>
      <c r="Q340" s="432"/>
      <c r="Y340" s="432"/>
      <c r="Z340" s="432"/>
    </row>
    <row r="341" spans="14:26">
      <c r="N341" s="432"/>
      <c r="O341" s="432"/>
      <c r="P341" s="432"/>
      <c r="Q341" s="432"/>
      <c r="Y341" s="432"/>
      <c r="Z341" s="432"/>
    </row>
    <row r="342" spans="14:26">
      <c r="N342" s="432"/>
      <c r="O342" s="432"/>
      <c r="P342" s="432"/>
      <c r="Q342" s="432"/>
      <c r="Y342" s="432"/>
      <c r="Z342" s="432"/>
    </row>
    <row r="343" spans="14:26">
      <c r="N343" s="432"/>
      <c r="O343" s="432"/>
      <c r="P343" s="432"/>
      <c r="Q343" s="432"/>
      <c r="Y343" s="432"/>
      <c r="Z343" s="432"/>
    </row>
    <row r="344" spans="14:26">
      <c r="N344" s="432"/>
      <c r="O344" s="432"/>
      <c r="P344" s="432"/>
      <c r="Q344" s="432"/>
      <c r="Y344" s="432"/>
      <c r="Z344" s="432"/>
    </row>
    <row r="345" spans="14:26">
      <c r="N345" s="432"/>
      <c r="O345" s="432"/>
      <c r="P345" s="432"/>
      <c r="Q345" s="432"/>
      <c r="Y345" s="432"/>
      <c r="Z345" s="432"/>
    </row>
    <row r="346" spans="14:26">
      <c r="N346" s="432"/>
      <c r="O346" s="432"/>
      <c r="P346" s="432"/>
      <c r="Q346" s="432"/>
      <c r="Y346" s="432"/>
      <c r="Z346" s="432"/>
    </row>
    <row r="347" spans="14:26">
      <c r="N347" s="432"/>
      <c r="O347" s="432"/>
      <c r="P347" s="432"/>
      <c r="Q347" s="432"/>
      <c r="Y347" s="432"/>
      <c r="Z347" s="432"/>
    </row>
    <row r="348" spans="14:26">
      <c r="N348" s="432"/>
      <c r="O348" s="432"/>
      <c r="P348" s="432"/>
      <c r="Q348" s="432"/>
      <c r="Y348" s="432"/>
      <c r="Z348" s="432"/>
    </row>
    <row r="349" spans="14:26">
      <c r="N349" s="432"/>
      <c r="O349" s="432"/>
      <c r="P349" s="432"/>
      <c r="Q349" s="432"/>
      <c r="Y349" s="432"/>
      <c r="Z349" s="432"/>
    </row>
    <row r="350" spans="14:26">
      <c r="N350" s="432"/>
      <c r="O350" s="432"/>
      <c r="P350" s="432"/>
      <c r="Q350" s="432"/>
      <c r="Y350" s="432"/>
      <c r="Z350" s="432"/>
    </row>
    <row r="351" spans="14:26">
      <c r="N351" s="432"/>
      <c r="O351" s="432"/>
      <c r="P351" s="432"/>
      <c r="Q351" s="432"/>
      <c r="Y351" s="432"/>
      <c r="Z351" s="432"/>
    </row>
    <row r="352" spans="14:26">
      <c r="N352" s="432"/>
      <c r="O352" s="432"/>
      <c r="P352" s="432"/>
      <c r="Q352" s="432"/>
      <c r="Y352" s="432"/>
      <c r="Z352" s="432"/>
    </row>
    <row r="353" spans="14:26">
      <c r="N353" s="432"/>
      <c r="O353" s="432"/>
      <c r="P353" s="432"/>
      <c r="Q353" s="432"/>
      <c r="Y353" s="432"/>
      <c r="Z353" s="432"/>
    </row>
    <row r="354" spans="14:26">
      <c r="N354" s="432"/>
      <c r="O354" s="432"/>
      <c r="P354" s="432"/>
      <c r="Q354" s="432"/>
      <c r="Y354" s="432"/>
      <c r="Z354" s="432"/>
    </row>
    <row r="355" spans="14:26">
      <c r="N355" s="432"/>
      <c r="O355" s="432"/>
      <c r="P355" s="432"/>
      <c r="Q355" s="432"/>
      <c r="Y355" s="432"/>
      <c r="Z355" s="432"/>
    </row>
    <row r="356" spans="14:26">
      <c r="N356" s="432"/>
      <c r="O356" s="432"/>
      <c r="P356" s="432"/>
      <c r="Q356" s="432"/>
      <c r="Y356" s="432"/>
      <c r="Z356" s="432"/>
    </row>
    <row r="357" spans="14:26">
      <c r="N357" s="432"/>
      <c r="O357" s="432"/>
      <c r="P357" s="432"/>
      <c r="Q357" s="432"/>
      <c r="Y357" s="432"/>
      <c r="Z357" s="432"/>
    </row>
    <row r="358" spans="14:26">
      <c r="N358" s="432"/>
      <c r="O358" s="432"/>
      <c r="P358" s="432"/>
      <c r="Q358" s="432"/>
      <c r="Y358" s="432"/>
      <c r="Z358" s="432"/>
    </row>
    <row r="359" spans="14:26">
      <c r="N359" s="432"/>
      <c r="O359" s="432"/>
      <c r="P359" s="432"/>
      <c r="Q359" s="432"/>
      <c r="Y359" s="432"/>
      <c r="Z359" s="432"/>
    </row>
    <row r="360" spans="14:26">
      <c r="N360" s="432"/>
      <c r="O360" s="432"/>
      <c r="P360" s="432"/>
      <c r="Q360" s="432"/>
      <c r="Y360" s="432"/>
      <c r="Z360" s="432"/>
    </row>
    <row r="361" spans="14:26">
      <c r="N361" s="432"/>
      <c r="O361" s="432"/>
      <c r="P361" s="432"/>
      <c r="Q361" s="432"/>
      <c r="Y361" s="432"/>
      <c r="Z361" s="432"/>
    </row>
    <row r="362" spans="14:26">
      <c r="N362" s="432"/>
      <c r="O362" s="432"/>
      <c r="P362" s="432"/>
      <c r="Q362" s="432"/>
      <c r="Y362" s="432"/>
      <c r="Z362" s="432"/>
    </row>
    <row r="363" spans="14:26">
      <c r="N363" s="432"/>
      <c r="O363" s="432"/>
      <c r="P363" s="432"/>
      <c r="Q363" s="432"/>
      <c r="Y363" s="432"/>
      <c r="Z363" s="432"/>
    </row>
    <row r="364" spans="14:26">
      <c r="N364" s="432"/>
      <c r="O364" s="432"/>
      <c r="P364" s="432"/>
      <c r="Q364" s="432"/>
      <c r="Y364" s="432"/>
      <c r="Z364" s="432"/>
    </row>
    <row r="365" spans="14:26">
      <c r="N365" s="432"/>
      <c r="O365" s="432"/>
      <c r="P365" s="432"/>
      <c r="Q365" s="432"/>
      <c r="Y365" s="432"/>
      <c r="Z365" s="432"/>
    </row>
    <row r="366" spans="14:26">
      <c r="N366" s="432"/>
      <c r="O366" s="432"/>
      <c r="P366" s="432"/>
      <c r="Q366" s="432"/>
      <c r="Y366" s="432"/>
      <c r="Z366" s="432"/>
    </row>
    <row r="367" spans="14:26">
      <c r="N367" s="432"/>
      <c r="O367" s="432"/>
      <c r="P367" s="432"/>
      <c r="Q367" s="432"/>
      <c r="Y367" s="432"/>
      <c r="Z367" s="432"/>
    </row>
    <row r="368" spans="14:26">
      <c r="N368" s="432"/>
      <c r="O368" s="432"/>
      <c r="P368" s="432"/>
      <c r="Q368" s="432"/>
      <c r="Y368" s="432"/>
      <c r="Z368" s="432"/>
    </row>
    <row r="369" spans="14:26">
      <c r="N369" s="432"/>
      <c r="O369" s="432"/>
      <c r="P369" s="432"/>
      <c r="Q369" s="432"/>
      <c r="Y369" s="432"/>
      <c r="Z369" s="432"/>
    </row>
    <row r="370" spans="14:26">
      <c r="N370" s="432"/>
      <c r="O370" s="432"/>
      <c r="P370" s="432"/>
      <c r="Q370" s="432"/>
      <c r="Y370" s="432"/>
      <c r="Z370" s="432"/>
    </row>
    <row r="371" spans="14:26">
      <c r="N371" s="432"/>
      <c r="O371" s="432"/>
      <c r="P371" s="432"/>
      <c r="Q371" s="432"/>
      <c r="Y371" s="432"/>
      <c r="Z371" s="432"/>
    </row>
    <row r="372" spans="14:26">
      <c r="N372" s="432"/>
      <c r="O372" s="432"/>
      <c r="P372" s="432"/>
      <c r="Q372" s="432"/>
      <c r="Y372" s="432"/>
      <c r="Z372" s="432"/>
    </row>
    <row r="373" spans="14:26">
      <c r="N373" s="432"/>
      <c r="O373" s="432"/>
      <c r="P373" s="432"/>
      <c r="Q373" s="432"/>
      <c r="Y373" s="432"/>
      <c r="Z373" s="432"/>
    </row>
    <row r="374" spans="14:26">
      <c r="N374" s="432"/>
      <c r="O374" s="432"/>
      <c r="P374" s="432"/>
      <c r="Q374" s="432"/>
      <c r="Y374" s="432"/>
      <c r="Z374" s="432"/>
    </row>
    <row r="375" spans="14:26">
      <c r="N375" s="432"/>
      <c r="O375" s="432"/>
      <c r="P375" s="432"/>
      <c r="Q375" s="432"/>
      <c r="Y375" s="432"/>
      <c r="Z375" s="432"/>
    </row>
    <row r="376" spans="14:26">
      <c r="N376" s="432"/>
      <c r="O376" s="432"/>
      <c r="P376" s="432"/>
      <c r="Q376" s="432"/>
      <c r="Y376" s="432"/>
      <c r="Z376" s="432"/>
    </row>
    <row r="377" spans="14:26">
      <c r="N377" s="432"/>
      <c r="O377" s="432"/>
      <c r="P377" s="432"/>
      <c r="Q377" s="432"/>
      <c r="Y377" s="432"/>
      <c r="Z377" s="432"/>
    </row>
    <row r="378" spans="14:26">
      <c r="N378" s="432"/>
      <c r="O378" s="432"/>
      <c r="P378" s="432"/>
      <c r="Q378" s="432"/>
      <c r="Y378" s="432"/>
      <c r="Z378" s="432"/>
    </row>
    <row r="379" spans="14:26">
      <c r="N379" s="432"/>
      <c r="O379" s="432"/>
      <c r="P379" s="432"/>
      <c r="Q379" s="432"/>
      <c r="Y379" s="432"/>
      <c r="Z379" s="432"/>
    </row>
    <row r="380" spans="14:26">
      <c r="N380" s="432"/>
      <c r="O380" s="432"/>
      <c r="P380" s="432"/>
      <c r="Q380" s="432"/>
      <c r="Y380" s="432"/>
      <c r="Z380" s="432"/>
    </row>
    <row r="381" spans="14:26">
      <c r="N381" s="432"/>
      <c r="O381" s="432"/>
      <c r="P381" s="432"/>
      <c r="Q381" s="432"/>
      <c r="Y381" s="432"/>
      <c r="Z381" s="432"/>
    </row>
    <row r="382" spans="14:26">
      <c r="N382" s="432"/>
      <c r="O382" s="432"/>
      <c r="P382" s="432"/>
      <c r="Q382" s="432"/>
      <c r="Y382" s="432"/>
      <c r="Z382" s="432"/>
    </row>
    <row r="383" spans="14:26">
      <c r="N383" s="432"/>
      <c r="O383" s="432"/>
      <c r="P383" s="432"/>
      <c r="Q383" s="432"/>
      <c r="Y383" s="432"/>
      <c r="Z383" s="432"/>
    </row>
    <row r="384" spans="14:26">
      <c r="N384" s="432"/>
      <c r="O384" s="432"/>
      <c r="P384" s="432"/>
      <c r="Q384" s="432"/>
      <c r="Y384" s="432"/>
      <c r="Z384" s="432"/>
    </row>
    <row r="385" spans="14:26">
      <c r="N385" s="432"/>
      <c r="O385" s="432"/>
      <c r="P385" s="432"/>
      <c r="Q385" s="432"/>
      <c r="Y385" s="432"/>
      <c r="Z385" s="432"/>
    </row>
    <row r="386" spans="14:26">
      <c r="N386" s="432"/>
      <c r="O386" s="432"/>
      <c r="P386" s="432"/>
      <c r="Q386" s="432"/>
      <c r="Y386" s="432"/>
      <c r="Z386" s="432"/>
    </row>
    <row r="387" spans="14:26">
      <c r="N387" s="432"/>
      <c r="O387" s="432"/>
      <c r="P387" s="432"/>
      <c r="Q387" s="432"/>
      <c r="Y387" s="432"/>
      <c r="Z387" s="432"/>
    </row>
    <row r="388" spans="14:26">
      <c r="N388" s="432"/>
      <c r="O388" s="432"/>
      <c r="P388" s="432"/>
      <c r="Q388" s="432"/>
      <c r="Y388" s="432"/>
      <c r="Z388" s="432"/>
    </row>
    <row r="389" spans="14:26">
      <c r="N389" s="432"/>
      <c r="O389" s="432"/>
      <c r="P389" s="432"/>
      <c r="Q389" s="432"/>
      <c r="Y389" s="432"/>
      <c r="Z389" s="432"/>
    </row>
    <row r="390" spans="14:26">
      <c r="N390" s="432"/>
      <c r="O390" s="432"/>
      <c r="P390" s="432"/>
      <c r="Q390" s="432"/>
      <c r="Y390" s="432"/>
      <c r="Z390" s="432"/>
    </row>
    <row r="391" spans="14:26">
      <c r="N391" s="432"/>
      <c r="O391" s="432"/>
      <c r="P391" s="432"/>
      <c r="Q391" s="432"/>
      <c r="Y391" s="432"/>
      <c r="Z391" s="432"/>
    </row>
    <row r="392" spans="14:26">
      <c r="N392" s="432"/>
      <c r="O392" s="432"/>
      <c r="P392" s="432"/>
      <c r="Q392" s="432"/>
      <c r="Y392" s="432"/>
      <c r="Z392" s="432"/>
    </row>
    <row r="393" spans="14:26">
      <c r="N393" s="432"/>
      <c r="O393" s="432"/>
      <c r="P393" s="432"/>
      <c r="Q393" s="432"/>
      <c r="Y393" s="432"/>
      <c r="Z393" s="432"/>
    </row>
    <row r="394" spans="14:26">
      <c r="N394" s="432"/>
      <c r="O394" s="432"/>
      <c r="P394" s="432"/>
      <c r="Q394" s="432"/>
      <c r="Y394" s="432"/>
      <c r="Z394" s="432"/>
    </row>
    <row r="395" spans="14:26">
      <c r="N395" s="432"/>
      <c r="O395" s="432"/>
      <c r="P395" s="432"/>
      <c r="Q395" s="432"/>
      <c r="Y395" s="432"/>
      <c r="Z395" s="432"/>
    </row>
    <row r="396" spans="14:26">
      <c r="N396" s="432"/>
      <c r="O396" s="432"/>
      <c r="P396" s="432"/>
      <c r="Q396" s="432"/>
      <c r="Y396" s="432"/>
      <c r="Z396" s="432"/>
    </row>
    <row r="397" spans="14:26">
      <c r="N397" s="432"/>
      <c r="O397" s="432"/>
      <c r="P397" s="432"/>
      <c r="Q397" s="432"/>
      <c r="Y397" s="432"/>
      <c r="Z397" s="432"/>
    </row>
    <row r="398" spans="14:26">
      <c r="N398" s="432"/>
      <c r="O398" s="432"/>
      <c r="P398" s="432"/>
      <c r="Q398" s="432"/>
      <c r="Y398" s="432"/>
      <c r="Z398" s="432"/>
    </row>
    <row r="399" spans="14:26">
      <c r="N399" s="432"/>
      <c r="O399" s="432"/>
      <c r="P399" s="432"/>
      <c r="Q399" s="432"/>
      <c r="Y399" s="432"/>
      <c r="Z399" s="432"/>
    </row>
    <row r="400" spans="14:26">
      <c r="N400" s="432"/>
      <c r="O400" s="432"/>
      <c r="P400" s="432"/>
      <c r="Q400" s="432"/>
      <c r="Y400" s="432"/>
      <c r="Z400" s="432"/>
    </row>
    <row r="401" spans="14:26">
      <c r="N401" s="432"/>
      <c r="O401" s="432"/>
      <c r="P401" s="432"/>
      <c r="Q401" s="432"/>
      <c r="Y401" s="432"/>
      <c r="Z401" s="432"/>
    </row>
    <row r="402" spans="14:26">
      <c r="N402" s="432"/>
      <c r="O402" s="432"/>
      <c r="P402" s="432"/>
      <c r="Q402" s="432"/>
      <c r="Y402" s="432"/>
      <c r="Z402" s="432"/>
    </row>
    <row r="403" spans="14:26">
      <c r="N403" s="432"/>
      <c r="O403" s="432"/>
      <c r="P403" s="432"/>
      <c r="Q403" s="432"/>
      <c r="Y403" s="432"/>
      <c r="Z403" s="432"/>
    </row>
    <row r="404" spans="14:26">
      <c r="N404" s="432"/>
      <c r="O404" s="432"/>
      <c r="P404" s="432"/>
      <c r="Q404" s="432"/>
      <c r="Y404" s="432"/>
      <c r="Z404" s="432"/>
    </row>
    <row r="405" spans="14:26">
      <c r="N405" s="432"/>
      <c r="O405" s="432"/>
      <c r="P405" s="432"/>
      <c r="Y405" s="432"/>
    </row>
    <row r="406" spans="14:26">
      <c r="N406" s="432"/>
      <c r="O406" s="432"/>
      <c r="P406" s="432"/>
      <c r="Y406" s="432"/>
    </row>
    <row r="407" spans="14:26">
      <c r="N407" s="432"/>
      <c r="O407" s="432"/>
      <c r="P407" s="432"/>
      <c r="Y407" s="432"/>
    </row>
    <row r="408" spans="14:26">
      <c r="N408" s="432"/>
      <c r="O408" s="432"/>
      <c r="P408" s="432"/>
      <c r="Y408" s="432"/>
    </row>
    <row r="409" spans="14:26">
      <c r="N409" s="432"/>
      <c r="O409" s="432"/>
      <c r="P409" s="432"/>
      <c r="Y409" s="432"/>
    </row>
    <row r="410" spans="14:26">
      <c r="N410" s="432"/>
      <c r="O410" s="432"/>
      <c r="P410" s="432"/>
      <c r="Y410" s="432"/>
    </row>
    <row r="411" spans="14:26">
      <c r="N411" s="432"/>
      <c r="O411" s="432"/>
      <c r="P411" s="432"/>
      <c r="Y411" s="432"/>
    </row>
    <row r="412" spans="14:26">
      <c r="N412" s="432"/>
      <c r="O412" s="432"/>
      <c r="P412" s="432"/>
      <c r="Y412" s="432"/>
    </row>
    <row r="413" spans="14:26">
      <c r="N413" s="432"/>
      <c r="O413" s="432"/>
      <c r="P413" s="432"/>
      <c r="Y413" s="432"/>
    </row>
    <row r="414" spans="14:26">
      <c r="N414" s="432"/>
      <c r="O414" s="432"/>
      <c r="P414" s="432"/>
      <c r="Y414" s="432"/>
    </row>
    <row r="415" spans="14:26">
      <c r="N415" s="432"/>
      <c r="O415" s="432"/>
      <c r="P415" s="432"/>
      <c r="Y415" s="432"/>
    </row>
    <row r="416" spans="14:26">
      <c r="N416" s="432"/>
      <c r="O416" s="432"/>
      <c r="P416" s="432"/>
      <c r="Y416" s="432"/>
    </row>
    <row r="417" spans="14:15">
      <c r="N417" s="432"/>
      <c r="O417" s="432"/>
    </row>
    <row r="418" spans="14:15">
      <c r="N418" s="432"/>
      <c r="O418" s="432"/>
    </row>
    <row r="419" spans="14:15">
      <c r="N419" s="432"/>
      <c r="O419" s="432"/>
    </row>
    <row r="420" spans="14:15">
      <c r="N420" s="432"/>
      <c r="O420" s="432"/>
    </row>
    <row r="421" spans="14:15">
      <c r="N421" s="432"/>
      <c r="O421" s="432"/>
    </row>
    <row r="422" spans="14:15">
      <c r="N422" s="432"/>
      <c r="O422" s="432"/>
    </row>
    <row r="423" spans="14:15">
      <c r="N423" s="432"/>
      <c r="O423" s="432"/>
    </row>
    <row r="424" spans="14:15">
      <c r="N424" s="432"/>
      <c r="O424" s="432"/>
    </row>
    <row r="425" spans="14:15">
      <c r="N425" s="432"/>
      <c r="O425" s="432"/>
    </row>
    <row r="426" spans="14:15">
      <c r="N426" s="432"/>
      <c r="O426" s="432"/>
    </row>
    <row r="427" spans="14:15">
      <c r="N427" s="432"/>
      <c r="O427" s="432"/>
    </row>
    <row r="428" spans="14:15">
      <c r="N428" s="432"/>
      <c r="O428" s="432"/>
    </row>
    <row r="429" spans="14:15">
      <c r="N429" s="432"/>
      <c r="O429" s="432"/>
    </row>
    <row r="430" spans="14:15">
      <c r="N430" s="432"/>
      <c r="O430" s="432"/>
    </row>
    <row r="431" spans="14:15">
      <c r="N431" s="432"/>
      <c r="O431" s="432"/>
    </row>
    <row r="432" spans="14:15">
      <c r="N432" s="432"/>
      <c r="O432" s="432"/>
    </row>
    <row r="433" spans="14:15">
      <c r="N433" s="432"/>
      <c r="O433" s="432"/>
    </row>
    <row r="434" spans="14:15">
      <c r="N434" s="432"/>
      <c r="O434" s="432"/>
    </row>
    <row r="435" spans="14:15">
      <c r="N435" s="432"/>
      <c r="O435" s="432"/>
    </row>
    <row r="436" spans="14:15">
      <c r="N436" s="432"/>
      <c r="O436" s="432"/>
    </row>
    <row r="437" spans="14:15">
      <c r="N437" s="432"/>
      <c r="O437" s="432"/>
    </row>
    <row r="438" spans="14:15">
      <c r="N438" s="432"/>
      <c r="O438" s="432"/>
    </row>
    <row r="439" spans="14:15">
      <c r="N439" s="432"/>
      <c r="O439" s="432"/>
    </row>
    <row r="440" spans="14:15">
      <c r="N440" s="432"/>
      <c r="O440" s="432"/>
    </row>
    <row r="441" spans="14:15">
      <c r="N441" s="432"/>
      <c r="O441" s="432"/>
    </row>
    <row r="442" spans="14:15">
      <c r="N442" s="432"/>
      <c r="O442" s="432"/>
    </row>
    <row r="443" spans="14:15">
      <c r="N443" s="432"/>
      <c r="O443" s="432"/>
    </row>
    <row r="444" spans="14:15">
      <c r="N444" s="432"/>
      <c r="O444" s="432"/>
    </row>
    <row r="445" spans="14:15">
      <c r="N445" s="432"/>
      <c r="O445" s="432"/>
    </row>
    <row r="446" spans="14:15">
      <c r="N446" s="432"/>
      <c r="O446" s="432"/>
    </row>
    <row r="447" spans="14:15">
      <c r="N447" s="432"/>
      <c r="O447" s="432"/>
    </row>
    <row r="448" spans="14:15">
      <c r="N448" s="432"/>
      <c r="O448" s="432"/>
    </row>
    <row r="449" spans="14:15">
      <c r="N449" s="432"/>
      <c r="O449" s="432"/>
    </row>
    <row r="450" spans="14:15">
      <c r="N450" s="432"/>
      <c r="O450" s="432"/>
    </row>
    <row r="451" spans="14:15">
      <c r="N451" s="432"/>
      <c r="O451" s="432"/>
    </row>
    <row r="452" spans="14:15">
      <c r="N452" s="432"/>
      <c r="O452" s="432"/>
    </row>
    <row r="453" spans="14:15">
      <c r="N453" s="432"/>
      <c r="O453" s="432"/>
    </row>
    <row r="454" spans="14:15">
      <c r="N454" s="432"/>
      <c r="O454" s="432"/>
    </row>
    <row r="455" spans="14:15">
      <c r="N455" s="432"/>
      <c r="O455" s="432"/>
    </row>
    <row r="456" spans="14:15">
      <c r="N456" s="432"/>
      <c r="O456" s="432"/>
    </row>
    <row r="457" spans="14:15">
      <c r="N457" s="432"/>
      <c r="O457" s="432"/>
    </row>
    <row r="458" spans="14:15">
      <c r="N458" s="432"/>
      <c r="O458" s="432"/>
    </row>
    <row r="459" spans="14:15">
      <c r="N459" s="432"/>
      <c r="O459" s="432"/>
    </row>
    <row r="460" spans="14:15">
      <c r="N460" s="432"/>
      <c r="O460" s="432"/>
    </row>
    <row r="461" spans="14:15">
      <c r="N461" s="432"/>
      <c r="O461" s="432"/>
    </row>
    <row r="462" spans="14:15">
      <c r="N462" s="432"/>
      <c r="O462" s="432"/>
    </row>
    <row r="463" spans="14:15">
      <c r="N463" s="432"/>
      <c r="O463" s="432"/>
    </row>
    <row r="464" spans="14:15">
      <c r="N464" s="432"/>
      <c r="O464" s="432"/>
    </row>
    <row r="465" spans="14:15">
      <c r="N465" s="432"/>
      <c r="O465" s="432"/>
    </row>
    <row r="466" spans="14:15">
      <c r="N466" s="432"/>
      <c r="O466" s="432"/>
    </row>
    <row r="467" spans="14:15">
      <c r="N467" s="432"/>
      <c r="O467" s="432"/>
    </row>
    <row r="468" spans="14:15">
      <c r="N468" s="432"/>
      <c r="O468" s="432"/>
    </row>
    <row r="469" spans="14:15">
      <c r="N469" s="432"/>
      <c r="O469" s="432"/>
    </row>
    <row r="470" spans="14:15">
      <c r="N470" s="432"/>
      <c r="O470" s="432"/>
    </row>
    <row r="471" spans="14:15">
      <c r="N471" s="432"/>
      <c r="O471" s="432"/>
    </row>
    <row r="472" spans="14:15">
      <c r="N472" s="432"/>
      <c r="O472" s="432"/>
    </row>
    <row r="473" spans="14:15">
      <c r="N473" s="432"/>
      <c r="O473" s="432"/>
    </row>
    <row r="474" spans="14:15">
      <c r="N474" s="432"/>
      <c r="O474" s="432"/>
    </row>
    <row r="475" spans="14:15">
      <c r="N475" s="432"/>
      <c r="O475" s="432"/>
    </row>
    <row r="476" spans="14:15">
      <c r="N476" s="432"/>
      <c r="O476" s="432"/>
    </row>
    <row r="477" spans="14:15">
      <c r="N477" s="432"/>
      <c r="O477" s="432"/>
    </row>
    <row r="478" spans="14:15">
      <c r="N478" s="432"/>
      <c r="O478" s="432"/>
    </row>
    <row r="479" spans="14:15">
      <c r="N479" s="432"/>
      <c r="O479" s="432"/>
    </row>
    <row r="480" spans="14:15">
      <c r="N480" s="432"/>
      <c r="O480" s="432"/>
    </row>
    <row r="481" spans="14:15">
      <c r="N481" s="432"/>
      <c r="O481" s="432"/>
    </row>
    <row r="482" spans="14:15">
      <c r="N482" s="432"/>
      <c r="O482" s="432"/>
    </row>
    <row r="483" spans="14:15">
      <c r="N483" s="432"/>
      <c r="O483" s="432"/>
    </row>
    <row r="484" spans="14:15">
      <c r="N484" s="432"/>
      <c r="O484" s="432"/>
    </row>
    <row r="485" spans="14:15">
      <c r="N485" s="432"/>
      <c r="O485" s="432"/>
    </row>
    <row r="486" spans="14:15">
      <c r="N486" s="432"/>
      <c r="O486" s="432"/>
    </row>
    <row r="487" spans="14:15">
      <c r="N487" s="432"/>
      <c r="O487" s="432"/>
    </row>
    <row r="488" spans="14:15">
      <c r="N488" s="432"/>
      <c r="O488" s="432"/>
    </row>
    <row r="489" spans="14:15">
      <c r="N489" s="432"/>
      <c r="O489" s="432"/>
    </row>
    <row r="490" spans="14:15">
      <c r="N490" s="432"/>
      <c r="O490" s="432"/>
    </row>
    <row r="491" spans="14:15">
      <c r="N491" s="432"/>
      <c r="O491" s="432"/>
    </row>
    <row r="492" spans="14:15">
      <c r="N492" s="432"/>
      <c r="O492" s="432"/>
    </row>
    <row r="493" spans="14:15">
      <c r="N493" s="432"/>
      <c r="O493" s="432"/>
    </row>
    <row r="494" spans="14:15">
      <c r="N494" s="432"/>
      <c r="O494" s="432"/>
    </row>
    <row r="495" spans="14:15">
      <c r="N495" s="432"/>
      <c r="O495" s="432"/>
    </row>
    <row r="496" spans="14:15">
      <c r="N496" s="432"/>
      <c r="O496" s="432"/>
    </row>
    <row r="497" spans="14:15">
      <c r="N497" s="432"/>
      <c r="O497" s="432"/>
    </row>
    <row r="498" spans="14:15">
      <c r="N498" s="432"/>
      <c r="O498" s="432"/>
    </row>
    <row r="499" spans="14:15">
      <c r="N499" s="432"/>
      <c r="O499" s="432"/>
    </row>
    <row r="500" spans="14:15">
      <c r="N500" s="432"/>
      <c r="O500" s="432"/>
    </row>
    <row r="501" spans="14:15">
      <c r="N501" s="432"/>
      <c r="O501" s="432"/>
    </row>
    <row r="502" spans="14:15">
      <c r="N502" s="432"/>
      <c r="O502" s="432"/>
    </row>
    <row r="503" spans="14:15">
      <c r="N503" s="432"/>
      <c r="O503" s="432"/>
    </row>
    <row r="504" spans="14:15">
      <c r="N504" s="432"/>
      <c r="O504" s="432"/>
    </row>
    <row r="505" spans="14:15">
      <c r="N505" s="432"/>
      <c r="O505" s="432"/>
    </row>
    <row r="506" spans="14:15">
      <c r="N506" s="432"/>
      <c r="O506" s="432"/>
    </row>
    <row r="507" spans="14:15">
      <c r="N507" s="432"/>
      <c r="O507" s="432"/>
    </row>
    <row r="508" spans="14:15">
      <c r="N508" s="432"/>
      <c r="O508" s="432"/>
    </row>
    <row r="509" spans="14:15">
      <c r="N509" s="432"/>
      <c r="O509" s="432"/>
    </row>
    <row r="510" spans="14:15">
      <c r="N510" s="432"/>
      <c r="O510" s="432"/>
    </row>
    <row r="511" spans="14:15">
      <c r="N511" s="432"/>
      <c r="O511" s="432"/>
    </row>
    <row r="512" spans="14:15">
      <c r="N512" s="432"/>
      <c r="O512" s="432"/>
    </row>
    <row r="513" spans="14:15">
      <c r="N513" s="432"/>
      <c r="O513" s="432"/>
    </row>
    <row r="514" spans="14:15">
      <c r="N514" s="432"/>
      <c r="O514" s="432"/>
    </row>
    <row r="515" spans="14:15">
      <c r="N515" s="432"/>
      <c r="O515" s="432"/>
    </row>
    <row r="516" spans="14:15">
      <c r="N516" s="432"/>
      <c r="O516" s="432"/>
    </row>
    <row r="517" spans="14:15">
      <c r="N517" s="432"/>
      <c r="O517" s="432"/>
    </row>
    <row r="518" spans="14:15">
      <c r="N518" s="432"/>
      <c r="O518" s="432"/>
    </row>
    <row r="519" spans="14:15">
      <c r="N519" s="432"/>
      <c r="O519" s="432"/>
    </row>
    <row r="520" spans="14:15">
      <c r="N520" s="432"/>
      <c r="O520" s="432"/>
    </row>
    <row r="521" spans="14:15">
      <c r="N521" s="432"/>
      <c r="O521" s="432"/>
    </row>
    <row r="522" spans="14:15">
      <c r="N522" s="432"/>
      <c r="O522" s="432"/>
    </row>
    <row r="523" spans="14:15">
      <c r="N523" s="432"/>
      <c r="O523" s="432"/>
    </row>
    <row r="524" spans="14:15">
      <c r="N524" s="432"/>
      <c r="O524" s="432"/>
    </row>
    <row r="525" spans="14:15">
      <c r="N525" s="432"/>
      <c r="O525" s="432"/>
    </row>
    <row r="526" spans="14:15">
      <c r="N526" s="432"/>
      <c r="O526" s="432"/>
    </row>
    <row r="527" spans="14:15">
      <c r="N527" s="432"/>
      <c r="O527" s="432"/>
    </row>
    <row r="528" spans="14:15">
      <c r="N528" s="432"/>
      <c r="O528" s="432"/>
    </row>
    <row r="529" spans="14:15">
      <c r="N529" s="432"/>
      <c r="O529" s="432"/>
    </row>
    <row r="530" spans="14:15">
      <c r="N530" s="432"/>
    </row>
    <row r="531" spans="14:15">
      <c r="N531" s="432"/>
    </row>
    <row r="532" spans="14:15">
      <c r="N532" s="432"/>
    </row>
    <row r="533" spans="14:15">
      <c r="N533" s="432"/>
    </row>
    <row r="534" spans="14:15">
      <c r="N534" s="432"/>
    </row>
    <row r="535" spans="14:15">
      <c r="N535" s="432"/>
    </row>
    <row r="536" spans="14:15">
      <c r="N536" s="432"/>
    </row>
    <row r="537" spans="14:15">
      <c r="N537" s="432"/>
    </row>
    <row r="538" spans="14:15">
      <c r="N538" s="432"/>
    </row>
    <row r="539" spans="14:15">
      <c r="N539" s="432"/>
    </row>
    <row r="540" spans="14:15">
      <c r="N540" s="432"/>
    </row>
    <row r="541" spans="14:15">
      <c r="N541" s="432"/>
    </row>
    <row r="542" spans="14:15">
      <c r="N542" s="432"/>
    </row>
    <row r="543" spans="14:15">
      <c r="N543" s="432"/>
    </row>
    <row r="544" spans="14:15">
      <c r="N544" s="432"/>
    </row>
    <row r="545" spans="14:14">
      <c r="N545" s="432"/>
    </row>
    <row r="546" spans="14:14">
      <c r="N546" s="432"/>
    </row>
    <row r="547" spans="14:14">
      <c r="N547" s="432"/>
    </row>
    <row r="548" spans="14:14">
      <c r="N548" s="432"/>
    </row>
    <row r="549" spans="14:14">
      <c r="N549" s="432"/>
    </row>
    <row r="550" spans="14:14">
      <c r="N550" s="432"/>
    </row>
    <row r="551" spans="14:14">
      <c r="N551" s="432"/>
    </row>
    <row r="552" spans="14:14">
      <c r="N552" s="432"/>
    </row>
    <row r="553" spans="14:14">
      <c r="N553" s="432"/>
    </row>
    <row r="554" spans="14:14">
      <c r="N554" s="432"/>
    </row>
    <row r="555" spans="14:14">
      <c r="N555" s="432"/>
    </row>
    <row r="556" spans="14:14">
      <c r="N556" s="432"/>
    </row>
    <row r="557" spans="14:14">
      <c r="N557" s="432"/>
    </row>
    <row r="558" spans="14:14">
      <c r="N558" s="432"/>
    </row>
    <row r="559" spans="14:14">
      <c r="N559" s="432"/>
    </row>
    <row r="560" spans="14:14">
      <c r="N560" s="432"/>
    </row>
    <row r="561" spans="14:14">
      <c r="N561" s="432"/>
    </row>
    <row r="562" spans="14:14">
      <c r="N562" s="432"/>
    </row>
    <row r="563" spans="14:14">
      <c r="N563" s="432"/>
    </row>
    <row r="564" spans="14:14">
      <c r="N564" s="432"/>
    </row>
    <row r="565" spans="14:14">
      <c r="N565" s="432"/>
    </row>
    <row r="566" spans="14:14">
      <c r="N566" s="432"/>
    </row>
    <row r="567" spans="14:14">
      <c r="N567" s="432"/>
    </row>
    <row r="568" spans="14:14">
      <c r="N568" s="432"/>
    </row>
    <row r="569" spans="14:14">
      <c r="N569" s="432"/>
    </row>
    <row r="570" spans="14:14">
      <c r="N570" s="432"/>
    </row>
    <row r="571" spans="14:14">
      <c r="N571" s="432"/>
    </row>
    <row r="572" spans="14:14">
      <c r="N572" s="432"/>
    </row>
    <row r="573" spans="14:14">
      <c r="N573" s="432"/>
    </row>
    <row r="574" spans="14:14">
      <c r="N574" s="432"/>
    </row>
    <row r="575" spans="14:14">
      <c r="N575" s="432"/>
    </row>
    <row r="576" spans="14:14">
      <c r="N576" s="432"/>
    </row>
    <row r="577" spans="14:14">
      <c r="N577" s="432"/>
    </row>
    <row r="578" spans="14:14">
      <c r="N578" s="432"/>
    </row>
    <row r="579" spans="14:14">
      <c r="N579" s="432"/>
    </row>
    <row r="580" spans="14:14">
      <c r="N580" s="432"/>
    </row>
    <row r="581" spans="14:14">
      <c r="N581" s="432"/>
    </row>
    <row r="582" spans="14:14">
      <c r="N582" s="432"/>
    </row>
    <row r="583" spans="14:14">
      <c r="N583" s="432"/>
    </row>
    <row r="584" spans="14:14">
      <c r="N584" s="432"/>
    </row>
    <row r="585" spans="14:14">
      <c r="N585" s="432"/>
    </row>
    <row r="586" spans="14:14">
      <c r="N586" s="432"/>
    </row>
    <row r="587" spans="14:14">
      <c r="N587" s="432"/>
    </row>
    <row r="588" spans="14:14">
      <c r="N588" s="432"/>
    </row>
    <row r="589" spans="14:14">
      <c r="N589" s="432"/>
    </row>
    <row r="590" spans="14:14">
      <c r="N590" s="432"/>
    </row>
    <row r="591" spans="14:14">
      <c r="N591" s="432"/>
    </row>
    <row r="592" spans="14:14">
      <c r="N592" s="432"/>
    </row>
    <row r="593" spans="14:14">
      <c r="N593" s="432"/>
    </row>
    <row r="594" spans="14:14">
      <c r="N594" s="432"/>
    </row>
    <row r="595" spans="14:14">
      <c r="N595" s="432"/>
    </row>
    <row r="596" spans="14:14">
      <c r="N596" s="432"/>
    </row>
    <row r="597" spans="14:14">
      <c r="N597" s="432"/>
    </row>
    <row r="598" spans="14:14">
      <c r="N598" s="432"/>
    </row>
    <row r="599" spans="14:14">
      <c r="N599" s="432"/>
    </row>
    <row r="600" spans="14:14">
      <c r="N600" s="432"/>
    </row>
    <row r="601" spans="14:14">
      <c r="N601" s="432"/>
    </row>
    <row r="602" spans="14:14">
      <c r="N602" s="432"/>
    </row>
    <row r="603" spans="14:14">
      <c r="N603" s="432"/>
    </row>
    <row r="604" spans="14:14">
      <c r="N604" s="432"/>
    </row>
    <row r="605" spans="14:14">
      <c r="N605" s="432"/>
    </row>
    <row r="606" spans="14:14">
      <c r="N606" s="432"/>
    </row>
    <row r="607" spans="14:14">
      <c r="N607" s="432"/>
    </row>
    <row r="608" spans="14:14">
      <c r="N608" s="432"/>
    </row>
    <row r="609" spans="14:14">
      <c r="N609" s="432"/>
    </row>
    <row r="610" spans="14:14">
      <c r="N610" s="432"/>
    </row>
    <row r="611" spans="14:14">
      <c r="N611" s="432"/>
    </row>
    <row r="612" spans="14:14">
      <c r="N612" s="432"/>
    </row>
    <row r="613" spans="14:14">
      <c r="N613" s="432"/>
    </row>
    <row r="614" spans="14:14">
      <c r="N614" s="432"/>
    </row>
    <row r="615" spans="14:14">
      <c r="N615" s="432"/>
    </row>
    <row r="616" spans="14:14">
      <c r="N616" s="432"/>
    </row>
    <row r="617" spans="14:14">
      <c r="N617" s="432"/>
    </row>
    <row r="618" spans="14:14">
      <c r="N618" s="432"/>
    </row>
    <row r="619" spans="14:14">
      <c r="N619" s="432"/>
    </row>
    <row r="620" spans="14:14">
      <c r="N620" s="432"/>
    </row>
    <row r="621" spans="14:14">
      <c r="N621" s="432"/>
    </row>
    <row r="622" spans="14:14">
      <c r="N622" s="432"/>
    </row>
    <row r="623" spans="14:14">
      <c r="N623" s="432"/>
    </row>
    <row r="624" spans="14:14">
      <c r="N624" s="432"/>
    </row>
    <row r="625" spans="14:14">
      <c r="N625" s="432"/>
    </row>
    <row r="626" spans="14:14">
      <c r="N626" s="432"/>
    </row>
    <row r="627" spans="14:14">
      <c r="N627" s="432"/>
    </row>
    <row r="628" spans="14:14">
      <c r="N628" s="432"/>
    </row>
    <row r="629" spans="14:14">
      <c r="N629" s="432"/>
    </row>
    <row r="630" spans="14:14">
      <c r="N630" s="432"/>
    </row>
    <row r="631" spans="14:14">
      <c r="N631" s="432"/>
    </row>
    <row r="632" spans="14:14">
      <c r="N632" s="432"/>
    </row>
    <row r="633" spans="14:14">
      <c r="N633" s="432"/>
    </row>
    <row r="634" spans="14:14">
      <c r="N634" s="432"/>
    </row>
    <row r="635" spans="14:14">
      <c r="N635" s="432"/>
    </row>
    <row r="636" spans="14:14">
      <c r="N636" s="432"/>
    </row>
    <row r="637" spans="14:14">
      <c r="N637" s="432"/>
    </row>
    <row r="638" spans="14:14">
      <c r="N638" s="432"/>
    </row>
    <row r="639" spans="14:14">
      <c r="N639" s="432"/>
    </row>
    <row r="640" spans="14:14">
      <c r="N640" s="432"/>
    </row>
    <row r="641" spans="14:14">
      <c r="N641" s="432"/>
    </row>
    <row r="642" spans="14:14">
      <c r="N642" s="432"/>
    </row>
    <row r="643" spans="14:14">
      <c r="N643" s="432"/>
    </row>
    <row r="644" spans="14:14">
      <c r="N644" s="432"/>
    </row>
    <row r="645" spans="14:14">
      <c r="N645" s="432"/>
    </row>
    <row r="646" spans="14:14">
      <c r="N646" s="432"/>
    </row>
    <row r="647" spans="14:14">
      <c r="N647" s="432"/>
    </row>
    <row r="648" spans="14:14">
      <c r="N648" s="432"/>
    </row>
    <row r="649" spans="14:14">
      <c r="N649" s="432"/>
    </row>
    <row r="650" spans="14:14">
      <c r="N650" s="432"/>
    </row>
    <row r="651" spans="14:14">
      <c r="N651" s="432"/>
    </row>
    <row r="652" spans="14:14">
      <c r="N652" s="432"/>
    </row>
    <row r="653" spans="14:14">
      <c r="N653" s="432"/>
    </row>
    <row r="654" spans="14:14">
      <c r="N654" s="432"/>
    </row>
    <row r="655" spans="14:14">
      <c r="N655" s="432"/>
    </row>
    <row r="656" spans="14:14">
      <c r="N656" s="432"/>
    </row>
    <row r="657" spans="14:14">
      <c r="N657" s="432"/>
    </row>
    <row r="658" spans="14:14">
      <c r="N658" s="432"/>
    </row>
    <row r="659" spans="14:14">
      <c r="N659" s="432"/>
    </row>
    <row r="660" spans="14:14">
      <c r="N660" s="432"/>
    </row>
    <row r="661" spans="14:14">
      <c r="N661" s="432"/>
    </row>
    <row r="662" spans="14:14">
      <c r="N662" s="432"/>
    </row>
    <row r="663" spans="14:14">
      <c r="N663" s="432"/>
    </row>
    <row r="664" spans="14:14">
      <c r="N664" s="432"/>
    </row>
    <row r="665" spans="14:14">
      <c r="N665" s="432"/>
    </row>
    <row r="666" spans="14:14">
      <c r="N666" s="432"/>
    </row>
    <row r="667" spans="14:14">
      <c r="N667" s="432"/>
    </row>
    <row r="668" spans="14:14">
      <c r="N668" s="432"/>
    </row>
    <row r="669" spans="14:14">
      <c r="N669" s="432"/>
    </row>
    <row r="670" spans="14:14">
      <c r="N670" s="432"/>
    </row>
    <row r="671" spans="14:14">
      <c r="N671" s="432"/>
    </row>
    <row r="672" spans="14:14">
      <c r="N672" s="432"/>
    </row>
    <row r="673" spans="14:14">
      <c r="N673" s="432"/>
    </row>
    <row r="674" spans="14:14">
      <c r="N674" s="432"/>
    </row>
    <row r="675" spans="14:14">
      <c r="N675" s="432"/>
    </row>
    <row r="676" spans="14:14">
      <c r="N676" s="432"/>
    </row>
    <row r="677" spans="14:14">
      <c r="N677" s="432"/>
    </row>
    <row r="678" spans="14:14">
      <c r="N678" s="432"/>
    </row>
    <row r="679" spans="14:14">
      <c r="N679" s="432"/>
    </row>
    <row r="680" spans="14:14">
      <c r="N680" s="432"/>
    </row>
    <row r="681" spans="14:14">
      <c r="N681" s="432"/>
    </row>
    <row r="682" spans="14:14">
      <c r="N682" s="432"/>
    </row>
  </sheetData>
  <autoFilter ref="A2:M114" xr:uid="{00000000-0009-0000-0000-00001C000000}"/>
  <mergeCells count="33">
    <mergeCell ref="B13:D13"/>
    <mergeCell ref="B68:D68"/>
    <mergeCell ref="H2:H3"/>
    <mergeCell ref="I2:I3"/>
    <mergeCell ref="J2:J3"/>
    <mergeCell ref="A2:A3"/>
    <mergeCell ref="B2:B3"/>
    <mergeCell ref="C2:C3"/>
    <mergeCell ref="D2:D3"/>
    <mergeCell ref="E2:E3"/>
    <mergeCell ref="L115:L120"/>
    <mergeCell ref="M2:M3"/>
    <mergeCell ref="L114:M114"/>
    <mergeCell ref="B46:D46"/>
    <mergeCell ref="L111:M111"/>
    <mergeCell ref="L110:M110"/>
    <mergeCell ref="K2:K3"/>
    <mergeCell ref="L2:L3"/>
    <mergeCell ref="L104:M104"/>
    <mergeCell ref="L105:M105"/>
    <mergeCell ref="F2:F3"/>
    <mergeCell ref="G2:G3"/>
    <mergeCell ref="B52:D52"/>
    <mergeCell ref="B58:D58"/>
    <mergeCell ref="B64:D64"/>
    <mergeCell ref="B71:D71"/>
    <mergeCell ref="L113:M113"/>
    <mergeCell ref="AO2:AO3"/>
    <mergeCell ref="L108:M108"/>
    <mergeCell ref="L109:M109"/>
    <mergeCell ref="L112:M112"/>
    <mergeCell ref="L106:M106"/>
    <mergeCell ref="L107:M107"/>
  </mergeCells>
  <phoneticPr fontId="19" type="noConversion"/>
  <conditionalFormatting sqref="N3:X3">
    <cfRule type="containsText" dxfId="3281" priority="139" operator="containsText" text="日">
      <formula>NOT(ISERROR(SEARCH("日",N3)))</formula>
    </cfRule>
    <cfRule type="containsText" dxfId="3280" priority="140" operator="containsText" text="六">
      <formula>NOT(ISERROR(SEARCH("六",N3)))</formula>
    </cfRule>
  </conditionalFormatting>
  <conditionalFormatting sqref="N104:X104">
    <cfRule type="containsText" dxfId="3279" priority="119" operator="containsText" text="日">
      <formula>NOT(ISERROR(SEARCH("日",N104)))</formula>
    </cfRule>
    <cfRule type="containsText" dxfId="3278" priority="120" operator="containsText" text="六">
      <formula>NOT(ISERROR(SEARCH("六",N104)))</formula>
    </cfRule>
  </conditionalFormatting>
  <conditionalFormatting sqref="N114:X114">
    <cfRule type="cellIs" dxfId="3277" priority="106" operator="greaterThan">
      <formula>0</formula>
    </cfRule>
  </conditionalFormatting>
  <conditionalFormatting sqref="G4:G58 G73:G74 G76:G103 G60:G70">
    <cfRule type="cellIs" dxfId="3276" priority="112" operator="equal">
      <formula>"重要不紧急"</formula>
    </cfRule>
    <cfRule type="cellIs" dxfId="3275" priority="113" operator="equal">
      <formula>"重要且紧急"</formula>
    </cfRule>
    <cfRule type="cellIs" dxfId="3274" priority="114" operator="equal">
      <formula>"紧急不重要"</formula>
    </cfRule>
  </conditionalFormatting>
  <conditionalFormatting sqref="L73:L74 L76:L103 L4:L58 L60:L70">
    <cfRule type="containsText" dxfId="3273" priority="115" operator="containsText" text="进行中">
      <formula>NOT(ISERROR(SEARCH("进行中",L4)))</formula>
    </cfRule>
    <cfRule type="containsText" dxfId="3272" priority="116" operator="containsText" text="延迟">
      <formula>NOT(ISERROR(SEARCH("延迟",L4)))</formula>
    </cfRule>
    <cfRule type="containsText" dxfId="3271" priority="117" operator="containsText" text="已完成">
      <formula>NOT(ISERROR(SEARCH("已完成",L4)))</formula>
    </cfRule>
    <cfRule type="containsText" dxfId="3270" priority="118" operator="containsText" text="已中止">
      <formula>NOT(ISERROR(SEARCH("已中止",L4)))</formula>
    </cfRule>
  </conditionalFormatting>
  <conditionalFormatting sqref="M73:M74 M4:M58 M76:M103 M60:M70">
    <cfRule type="dataBar" priority="1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{3839EA8A-01E1-4AC5-AC1F-BD686228EADD}</x14:id>
        </ext>
      </extLst>
    </cfRule>
    <cfRule type="dataBar" priority="1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{395598A0-F021-4E45-9A31-3768F93CDAF5}</x14:id>
        </ext>
      </extLst>
    </cfRule>
  </conditionalFormatting>
  <conditionalFormatting sqref="A4:X12 A13:B13 E13:X13 Y4:AO32 A14:X32 A33:A58 A74:A104 A72 A71:B71 E71:AZ71 A60:A70">
    <cfRule type="expression" dxfId="3269" priority="109">
      <formula>CELL("row")=ROW()</formula>
    </cfRule>
    <cfRule type="expression" dxfId="3268" priority="110">
      <formula>$A4&lt;&gt;""</formula>
    </cfRule>
  </conditionalFormatting>
  <conditionalFormatting sqref="AN73:AN74 N73:X74 N4:X58 AN4:AN58 N76:X103 AN76:AN103 AN60:AN70 N60:X70">
    <cfRule type="cellIs" dxfId="3267" priority="111" operator="greaterThan">
      <formula>0</formula>
    </cfRule>
  </conditionalFormatting>
  <conditionalFormatting sqref="B47:X51 B46 B73:X73 AN73:AO74 F74:X74 B53:X57 B52 E52:X52 B65:G67 B64 E64:G64 B68 E68:G68 E46:X46 Y73:AC74 B74:D75 F75:AC75 B45:X45 J105:K111 J114:K114 B76:AO77 B80:AO103 B69:G69 D37 D44 H64:AO69 Y45:AO57 B60:AO61">
    <cfRule type="expression" dxfId="3266" priority="104">
      <formula>CELL("row")=ROW()</formula>
    </cfRule>
    <cfRule type="expression" dxfId="3265" priority="105">
      <formula>$A38&lt;&gt;""</formula>
    </cfRule>
  </conditionalFormatting>
  <conditionalFormatting sqref="N105:X113">
    <cfRule type="cellIs" dxfId="3264" priority="121" operator="greaterThanOrEqual">
      <formula>8</formula>
    </cfRule>
    <cfRule type="cellIs" dxfId="3263" priority="122" operator="between">
      <formula>0.01</formula>
      <formula>7.99</formula>
    </cfRule>
  </conditionalFormatting>
  <conditionalFormatting sqref="N683:X1048576 O530:X682 P417:X529 Q405:X416 R335:X404 S231:X334 T209:X230 U162:X208 V150:X161 W138:X149 X126:X137 AN122:AN1048576">
    <cfRule type="cellIs" dxfId="3262" priority="145" operator="between">
      <formula>6</formula>
      <formula>24</formula>
    </cfRule>
    <cfRule type="cellIs" dxfId="3261" priority="146" operator="between">
      <formula>4</formula>
      <formula>6</formula>
    </cfRule>
    <cfRule type="cellIs" dxfId="3260" priority="147" operator="between">
      <formula>0.01</formula>
      <formula>3</formula>
    </cfRule>
  </conditionalFormatting>
  <conditionalFormatting sqref="N115:X120 AN115:AN120">
    <cfRule type="cellIs" dxfId="3259" priority="103" operator="greaterThan">
      <formula>0</formula>
    </cfRule>
  </conditionalFormatting>
  <conditionalFormatting sqref="Y3:AC3 AE3">
    <cfRule type="containsText" dxfId="3258" priority="98" operator="containsText" text="日">
      <formula>NOT(ISERROR(SEARCH("日",Y3)))</formula>
    </cfRule>
    <cfRule type="containsText" dxfId="3257" priority="99" operator="containsText" text="六">
      <formula>NOT(ISERROR(SEARCH("六",Y3)))</formula>
    </cfRule>
  </conditionalFormatting>
  <conditionalFormatting sqref="Y104:AN104">
    <cfRule type="containsText" dxfId="3256" priority="94" operator="containsText" text="日">
      <formula>NOT(ISERROR(SEARCH("日",Y104)))</formula>
    </cfRule>
    <cfRule type="containsText" dxfId="3255" priority="95" operator="containsText" text="六">
      <formula>NOT(ISERROR(SEARCH("六",Y104)))</formula>
    </cfRule>
  </conditionalFormatting>
  <conditionalFormatting sqref="Y114:AN114">
    <cfRule type="cellIs" dxfId="3254" priority="90" operator="greaterThan">
      <formula>0</formula>
    </cfRule>
  </conditionalFormatting>
  <conditionalFormatting sqref="AE73:AE74">
    <cfRule type="expression" dxfId="3253" priority="91">
      <formula>CELL("row")=ROW()</formula>
    </cfRule>
    <cfRule type="expression" dxfId="3252" priority="92">
      <formula>$A74&lt;&gt;""</formula>
    </cfRule>
  </conditionalFormatting>
  <conditionalFormatting sqref="AE73:AE74 Y73:AC74 Y4:AC58 AE4:AE58 Y76:AC103 AE76:AE103 AE60:AE70 Y60:AC70">
    <cfRule type="cellIs" dxfId="3251" priority="93" operator="greaterThan">
      <formula>0</formula>
    </cfRule>
  </conditionalFormatting>
  <conditionalFormatting sqref="Y105:AN113">
    <cfRule type="cellIs" dxfId="3250" priority="96" operator="greaterThanOrEqual">
      <formula>8</formula>
    </cfRule>
    <cfRule type="cellIs" dxfId="3249" priority="97" operator="between">
      <formula>0.01</formula>
      <formula>7.99</formula>
    </cfRule>
  </conditionalFormatting>
  <conditionalFormatting sqref="Y417:AC1048576 Z405:AC416 AA335:AC404 AB231:AC334 AC209:AC230 AE162:AE1048576">
    <cfRule type="cellIs" dxfId="3248" priority="100" operator="between">
      <formula>6</formula>
      <formula>24</formula>
    </cfRule>
    <cfRule type="cellIs" dxfId="3247" priority="101" operator="between">
      <formula>4</formula>
      <formula>6</formula>
    </cfRule>
    <cfRule type="cellIs" dxfId="3246" priority="102" operator="between">
      <formula>0.01</formula>
      <formula>3</formula>
    </cfRule>
  </conditionalFormatting>
  <conditionalFormatting sqref="Y115:AC120 AE115:AE120">
    <cfRule type="cellIs" dxfId="3245" priority="89" operator="greaterThan">
      <formula>0</formula>
    </cfRule>
  </conditionalFormatting>
  <conditionalFormatting sqref="AD3">
    <cfRule type="containsText" dxfId="3244" priority="84" operator="containsText" text="日">
      <formula>NOT(ISERROR(SEARCH("日",AD3)))</formula>
    </cfRule>
    <cfRule type="containsText" dxfId="3243" priority="85" operator="containsText" text="六">
      <formula>NOT(ISERROR(SEARCH("六",AD3)))</formula>
    </cfRule>
  </conditionalFormatting>
  <conditionalFormatting sqref="AD73:AD74">
    <cfRule type="expression" dxfId="3242" priority="77">
      <formula>CELL("row")=ROW()</formula>
    </cfRule>
    <cfRule type="expression" dxfId="3241" priority="78">
      <formula>$A74&lt;&gt;""</formula>
    </cfRule>
  </conditionalFormatting>
  <conditionalFormatting sqref="AD73:AD74 AD4:AD58 AD76:AD103 AD60:AD70">
    <cfRule type="cellIs" dxfId="3240" priority="79" operator="greaterThan">
      <formula>0</formula>
    </cfRule>
  </conditionalFormatting>
  <conditionalFormatting sqref="AD209:AD1048576">
    <cfRule type="cellIs" dxfId="3239" priority="86" operator="between">
      <formula>6</formula>
      <formula>24</formula>
    </cfRule>
    <cfRule type="cellIs" dxfId="3238" priority="87" operator="between">
      <formula>4</formula>
      <formula>6</formula>
    </cfRule>
    <cfRule type="cellIs" dxfId="3237" priority="88" operator="between">
      <formula>0.01</formula>
      <formula>3</formula>
    </cfRule>
  </conditionalFormatting>
  <conditionalFormatting sqref="AD115:AD120">
    <cfRule type="cellIs" dxfId="3236" priority="75" operator="greaterThan">
      <formula>0</formula>
    </cfRule>
  </conditionalFormatting>
  <conditionalFormatting sqref="AF3:AN3">
    <cfRule type="containsText" dxfId="3235" priority="70" operator="containsText" text="日">
      <formula>NOT(ISERROR(SEARCH("日",AF3)))</formula>
    </cfRule>
    <cfRule type="containsText" dxfId="3234" priority="71" operator="containsText" text="六">
      <formula>NOT(ISERROR(SEARCH("六",AF3)))</formula>
    </cfRule>
  </conditionalFormatting>
  <conditionalFormatting sqref="AF73:AM74">
    <cfRule type="expression" dxfId="3233" priority="63">
      <formula>CELL("row")=ROW()</formula>
    </cfRule>
    <cfRule type="expression" dxfId="3232" priority="64">
      <formula>$A74&lt;&gt;""</formula>
    </cfRule>
  </conditionalFormatting>
  <conditionalFormatting sqref="AF73:AM74 AF4:AM58 AF76:AM103 AF60:AM70">
    <cfRule type="cellIs" dxfId="3231" priority="65" operator="greaterThan">
      <formula>0</formula>
    </cfRule>
  </conditionalFormatting>
  <conditionalFormatting sqref="AF162:AM1048576">
    <cfRule type="cellIs" dxfId="3230" priority="72" operator="between">
      <formula>6</formula>
      <formula>24</formula>
    </cfRule>
    <cfRule type="cellIs" dxfId="3229" priority="73" operator="between">
      <formula>4</formula>
      <formula>6</formula>
    </cfRule>
    <cfRule type="cellIs" dxfId="3228" priority="74" operator="between">
      <formula>0.01</formula>
      <formula>3</formula>
    </cfRule>
  </conditionalFormatting>
  <conditionalFormatting sqref="AF115:AM120">
    <cfRule type="cellIs" dxfId="3227" priority="61" operator="greaterThan">
      <formula>0</formula>
    </cfRule>
  </conditionalFormatting>
  <conditionalFormatting sqref="G71:G72">
    <cfRule type="cellIs" dxfId="3226" priority="52" operator="equal">
      <formula>"重要不紧急"</formula>
    </cfRule>
    <cfRule type="cellIs" dxfId="3225" priority="53" operator="equal">
      <formula>"重要且紧急"</formula>
    </cfRule>
    <cfRule type="cellIs" dxfId="3224" priority="54" operator="equal">
      <formula>"紧急不重要"</formula>
    </cfRule>
  </conditionalFormatting>
  <conditionalFormatting sqref="L71:L72">
    <cfRule type="containsText" dxfId="3223" priority="55" operator="containsText" text="进行中">
      <formula>NOT(ISERROR(SEARCH("进行中",L71)))</formula>
    </cfRule>
    <cfRule type="containsText" dxfId="3222" priority="56" operator="containsText" text="延迟">
      <formula>NOT(ISERROR(SEARCH("延迟",L71)))</formula>
    </cfRule>
    <cfRule type="containsText" dxfId="3221" priority="57" operator="containsText" text="已完成">
      <formula>NOT(ISERROR(SEARCH("已完成",L71)))</formula>
    </cfRule>
    <cfRule type="containsText" dxfId="3220" priority="58" operator="containsText" text="已中止">
      <formula>NOT(ISERROR(SEARCH("已中止",L71)))</formula>
    </cfRule>
  </conditionalFormatting>
  <conditionalFormatting sqref="B72 E72:AZ72 B62:AO63 E58:AO58 B58">
    <cfRule type="expression" dxfId="3219" priority="49">
      <formula>CELL("row")=ROW()</formula>
    </cfRule>
    <cfRule type="expression" dxfId="3218" priority="50">
      <formula>$A60&lt;&gt;""</formula>
    </cfRule>
  </conditionalFormatting>
  <conditionalFormatting sqref="N71:AY72">
    <cfRule type="cellIs" dxfId="3217" priority="51" operator="greaterThan">
      <formula>0</formula>
    </cfRule>
  </conditionalFormatting>
  <conditionalFormatting sqref="M71:M72">
    <cfRule type="dataBar" priority="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{845E6634-C7A1-4FC7-9169-CA0027DF8D77}</x14:id>
        </ext>
      </extLst>
    </cfRule>
    <cfRule type="dataBar" priority="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{814E48EA-4753-4DEC-9301-7776DBF882A4}</x14:id>
        </ext>
      </extLst>
    </cfRule>
  </conditionalFormatting>
  <conditionalFormatting sqref="E74">
    <cfRule type="expression" dxfId="3216" priority="41">
      <formula>CELL("row")=ROW()</formula>
    </cfRule>
    <cfRule type="expression" dxfId="3215" priority="42">
      <formula>$A75&lt;&gt;""</formula>
    </cfRule>
  </conditionalFormatting>
  <conditionalFormatting sqref="G75">
    <cfRule type="cellIs" dxfId="3214" priority="34" operator="equal">
      <formula>"重要不紧急"</formula>
    </cfRule>
    <cfRule type="cellIs" dxfId="3213" priority="35" operator="equal">
      <formula>"重要且紧急"</formula>
    </cfRule>
    <cfRule type="cellIs" dxfId="3212" priority="36" operator="equal">
      <formula>"紧急不重要"</formula>
    </cfRule>
  </conditionalFormatting>
  <conditionalFormatting sqref="L75">
    <cfRule type="containsText" dxfId="3211" priority="37" operator="containsText" text="进行中">
      <formula>NOT(ISERROR(SEARCH("进行中",L75)))</formula>
    </cfRule>
    <cfRule type="containsText" dxfId="3210" priority="38" operator="containsText" text="延迟">
      <formula>NOT(ISERROR(SEARCH("延迟",L75)))</formula>
    </cfRule>
    <cfRule type="containsText" dxfId="3209" priority="39" operator="containsText" text="已完成">
      <formula>NOT(ISERROR(SEARCH("已完成",L75)))</formula>
    </cfRule>
    <cfRule type="containsText" dxfId="3208" priority="40" operator="containsText" text="已中止">
      <formula>NOT(ISERROR(SEARCH("已中止",L75)))</formula>
    </cfRule>
  </conditionalFormatting>
  <conditionalFormatting sqref="M75">
    <cfRule type="dataBar" priority="2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{577CD699-FF8C-4848-8FCE-7D9FFEA387E6}</x14:id>
        </ext>
      </extLst>
    </cfRule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{32BF8D0F-F473-4182-BEA9-B99F8B35417E}</x14:id>
        </ext>
      </extLst>
    </cfRule>
  </conditionalFormatting>
  <conditionalFormatting sqref="AN75:AO75">
    <cfRule type="expression" dxfId="3207" priority="31">
      <formula>CELL("row")=ROW()</formula>
    </cfRule>
    <cfRule type="expression" dxfId="3206" priority="32">
      <formula>$A76&lt;&gt;""</formula>
    </cfRule>
  </conditionalFormatting>
  <conditionalFormatting sqref="AN75 N75:X75">
    <cfRule type="cellIs" dxfId="3205" priority="33" operator="greaterThan">
      <formula>0</formula>
    </cfRule>
  </conditionalFormatting>
  <conditionalFormatting sqref="AE75">
    <cfRule type="expression" dxfId="3204" priority="26">
      <formula>CELL("row")=ROW()</formula>
    </cfRule>
    <cfRule type="expression" dxfId="3203" priority="27">
      <formula>$A76&lt;&gt;""</formula>
    </cfRule>
  </conditionalFormatting>
  <conditionalFormatting sqref="AE75 Y75:AC75">
    <cfRule type="cellIs" dxfId="3202" priority="28" operator="greaterThan">
      <formula>0</formula>
    </cfRule>
  </conditionalFormatting>
  <conditionalFormatting sqref="AD75">
    <cfRule type="expression" dxfId="3201" priority="23">
      <formula>CELL("row")=ROW()</formula>
    </cfRule>
    <cfRule type="expression" dxfId="3200" priority="24">
      <formula>$A76&lt;&gt;""</formula>
    </cfRule>
  </conditionalFormatting>
  <conditionalFormatting sqref="AD75">
    <cfRule type="cellIs" dxfId="3199" priority="25" operator="greaterThan">
      <formula>0</formula>
    </cfRule>
  </conditionalFormatting>
  <conditionalFormatting sqref="AF75:AM75">
    <cfRule type="expression" dxfId="3198" priority="20">
      <formula>CELL("row")=ROW()</formula>
    </cfRule>
    <cfRule type="expression" dxfId="3197" priority="21">
      <formula>$A76&lt;&gt;""</formula>
    </cfRule>
  </conditionalFormatting>
  <conditionalFormatting sqref="AF75:AM75">
    <cfRule type="cellIs" dxfId="3196" priority="22" operator="greaterThan">
      <formula>0</formula>
    </cfRule>
  </conditionalFormatting>
  <conditionalFormatting sqref="E75">
    <cfRule type="expression" dxfId="3195" priority="18">
      <formula>CELL("row")=ROW()</formula>
    </cfRule>
    <cfRule type="expression" dxfId="3194" priority="19">
      <formula>$A76&lt;&gt;""</formula>
    </cfRule>
  </conditionalFormatting>
  <conditionalFormatting sqref="J112:K113 B78:AO79">
    <cfRule type="expression" dxfId="3193" priority="2895">
      <formula>CELL("row")=ROW()</formula>
    </cfRule>
    <cfRule type="expression" dxfId="3192" priority="2896">
      <formula>$A80&lt;&gt;""</formula>
    </cfRule>
  </conditionalFormatting>
  <conditionalFormatting sqref="B33:AO33 B34:E35 F34 G34:AO35">
    <cfRule type="expression" dxfId="3191" priority="2901">
      <formula>CELL("row")=ROW()</formula>
    </cfRule>
    <cfRule type="expression" dxfId="3190" priority="2902">
      <formula>$A45&lt;&gt;""</formula>
    </cfRule>
  </conditionalFormatting>
  <conditionalFormatting sqref="F35">
    <cfRule type="expression" dxfId="3189" priority="2905">
      <formula>CELL("row")=ROW()</formula>
    </cfRule>
    <cfRule type="expression" dxfId="3188" priority="2906">
      <formula>$A46&lt;&gt;""</formula>
    </cfRule>
  </conditionalFormatting>
  <conditionalFormatting sqref="B70:AO70">
    <cfRule type="expression" dxfId="3187" priority="2913">
      <formula>CELL("row")=ROW()</formula>
    </cfRule>
    <cfRule type="expression" dxfId="3186" priority="2914">
      <formula>#REF!&lt;&gt;""</formula>
    </cfRule>
  </conditionalFormatting>
  <conditionalFormatting sqref="B44:C44 E44:G44 J44:AO44 D43">
    <cfRule type="expression" dxfId="3185" priority="2919">
      <formula>CELL("row")=ROW()</formula>
    </cfRule>
    <cfRule type="expression" dxfId="3184" priority="2920">
      <formula>$A46&lt;&gt;""</formula>
    </cfRule>
  </conditionalFormatting>
  <conditionalFormatting sqref="H44:I44 D42">
    <cfRule type="expression" dxfId="3183" priority="2931">
      <formula>CELL("row")=ROW()</formula>
    </cfRule>
    <cfRule type="expression" dxfId="3182" priority="2932">
      <formula>$A46&lt;&gt;""</formula>
    </cfRule>
  </conditionalFormatting>
  <conditionalFormatting sqref="B36:AO36 B37:C37 E37:AO37">
    <cfRule type="expression" dxfId="3181" priority="2943">
      <formula>CELL("row")=ROW()</formula>
    </cfRule>
    <cfRule type="expression" dxfId="3180" priority="2944">
      <formula>$A46&lt;&gt;""</formula>
    </cfRule>
  </conditionalFormatting>
  <conditionalFormatting sqref="B43:C43 E43:AO43 D38:D40">
    <cfRule type="expression" dxfId="3179" priority="2961">
      <formula>CELL("row")=ROW()</formula>
    </cfRule>
    <cfRule type="expression" dxfId="3178" priority="2962">
      <formula>$A44&lt;&gt;""</formula>
    </cfRule>
  </conditionalFormatting>
  <conditionalFormatting sqref="B42:C42 E42:AO42">
    <cfRule type="expression" dxfId="3177" priority="2981">
      <formula>CELL("row")=ROW()</formula>
    </cfRule>
    <cfRule type="expression" dxfId="3176" priority="2982">
      <formula>$A49&lt;&gt;""</formula>
    </cfRule>
  </conditionalFormatting>
  <conditionalFormatting sqref="D41">
    <cfRule type="expression" dxfId="3175" priority="2993">
      <formula>CELL("row")=ROW()</formula>
    </cfRule>
    <cfRule type="expression" dxfId="3174" priority="2994">
      <formula>$A46&lt;&gt;""</formula>
    </cfRule>
  </conditionalFormatting>
  <conditionalFormatting sqref="B41:C41 E41:G41 J41:AO41">
    <cfRule type="expression" dxfId="3173" priority="3001">
      <formula>CELL("row")=ROW()</formula>
    </cfRule>
    <cfRule type="expression" dxfId="3172" priority="3002">
      <formula>$A49&lt;&gt;""</formula>
    </cfRule>
  </conditionalFormatting>
  <conditionalFormatting sqref="B38:C40 E38:AO39 E40:G40 J40:AO40 H40:I41 L40:L41">
    <cfRule type="expression" dxfId="3171" priority="3021">
      <formula>CELL("row")=ROW()</formula>
    </cfRule>
    <cfRule type="expression" dxfId="3170" priority="3022">
      <formula>$A47&lt;&gt;""</formula>
    </cfRule>
  </conditionalFormatting>
  <conditionalFormatting sqref="G59">
    <cfRule type="cellIs" dxfId="3169" priority="11" operator="equal">
      <formula>"重要不紧急"</formula>
    </cfRule>
    <cfRule type="cellIs" dxfId="3168" priority="12" operator="equal">
      <formula>"重要且紧急"</formula>
    </cfRule>
    <cfRule type="cellIs" dxfId="3167" priority="13" operator="equal">
      <formula>"紧急不重要"</formula>
    </cfRule>
  </conditionalFormatting>
  <conditionalFormatting sqref="L59">
    <cfRule type="containsText" dxfId="3166" priority="14" operator="containsText" text="进行中">
      <formula>NOT(ISERROR(SEARCH("进行中",L59)))</formula>
    </cfRule>
    <cfRule type="containsText" dxfId="3165" priority="15" operator="containsText" text="延迟">
      <formula>NOT(ISERROR(SEARCH("延迟",L59)))</formula>
    </cfRule>
    <cfRule type="containsText" dxfId="3164" priority="16" operator="containsText" text="已完成">
      <formula>NOT(ISERROR(SEARCH("已完成",L59)))</formula>
    </cfRule>
    <cfRule type="containsText" dxfId="3163" priority="17" operator="containsText" text="已中止">
      <formula>NOT(ISERROR(SEARCH("已中止",L59)))</formula>
    </cfRule>
  </conditionalFormatting>
  <conditionalFormatting sqref="M59">
    <cfRule type="dataBar" priority="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{B0C117E9-E419-4FAA-A008-8C5B9BFEDE48}</x14:id>
        </ext>
      </extLst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{796455F4-A070-468C-BD45-6C61333E2711}</x14:id>
        </ext>
      </extLst>
    </cfRule>
  </conditionalFormatting>
  <conditionalFormatting sqref="A59">
    <cfRule type="expression" dxfId="3162" priority="8">
      <formula>CELL("row")=ROW()</formula>
    </cfRule>
    <cfRule type="expression" dxfId="3161" priority="9">
      <formula>$A59&lt;&gt;""</formula>
    </cfRule>
  </conditionalFormatting>
  <conditionalFormatting sqref="AN59 N59:X59">
    <cfRule type="cellIs" dxfId="3160" priority="10" operator="greaterThan">
      <formula>0</formula>
    </cfRule>
  </conditionalFormatting>
  <conditionalFormatting sqref="B59:AO59">
    <cfRule type="expression" dxfId="3159" priority="4">
      <formula>CELL("row")=ROW()</formula>
    </cfRule>
    <cfRule type="expression" dxfId="3158" priority="5">
      <formula>$A60&lt;&gt;""</formula>
    </cfRule>
  </conditionalFormatting>
  <conditionalFormatting sqref="AE59 Y59:AC59">
    <cfRule type="cellIs" dxfId="3157" priority="3" operator="greaterThan">
      <formula>0</formula>
    </cfRule>
  </conditionalFormatting>
  <conditionalFormatting sqref="AD59">
    <cfRule type="cellIs" dxfId="3156" priority="2" operator="greaterThan">
      <formula>0</formula>
    </cfRule>
  </conditionalFormatting>
  <conditionalFormatting sqref="AF59:AM59">
    <cfRule type="cellIs" dxfId="3155" priority="1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39EA8A-01E1-4AC5-AC1F-BD686228EAD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95598A0-F021-4E45-9A31-3768F93CDA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M73:M74 M4:M58 M76:M103 M60:M70</xm:sqref>
        </x14:conditionalFormatting>
        <x14:conditionalFormatting xmlns:xm="http://schemas.microsoft.com/office/excel/2006/main">
          <x14:cfRule type="dataBar" id="{845E6634-C7A1-4FC7-9169-CA0027DF8D7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14E48EA-4753-4DEC-9301-7776DBF882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M71:M72</xm:sqref>
        </x14:conditionalFormatting>
        <x14:conditionalFormatting xmlns:xm="http://schemas.microsoft.com/office/excel/2006/main">
          <x14:cfRule type="dataBar" id="{577CD699-FF8C-4848-8FCE-7D9FFEA387E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BF8D0F-F473-4182-BEA9-B99F8B354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M75</xm:sqref>
        </x14:conditionalFormatting>
        <x14:conditionalFormatting xmlns:xm="http://schemas.microsoft.com/office/excel/2006/main">
          <x14:cfRule type="dataBar" id="{B0C117E9-E419-4FAA-A008-8C5B9BFEDE4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96455F4-A070-468C-BD45-6C61333E27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1C00-000000000000}">
          <x14:formula1>
            <xm:f>Data!$I$2:$I$7</xm:f>
          </x14:formula1>
          <xm:sqref>L4:L103</xm:sqref>
        </x14:dataValidation>
        <x14:dataValidation type="list" allowBlank="1" showInputMessage="1" showErrorMessage="1" xr:uid="{00000000-0002-0000-1C00-000001000000}">
          <x14:formula1>
            <xm:f>Data!$H$2:$H$6</xm:f>
          </x14:formula1>
          <xm:sqref>G4:G103</xm:sqref>
        </x14:dataValidation>
        <x14:dataValidation type="list" allowBlank="1" showInputMessage="1" showErrorMessage="1" xr:uid="{00000000-0002-0000-1C00-000002000000}">
          <x14:formula1>
            <xm:f>Data!$J$2:$J$11</xm:f>
          </x14:formula1>
          <xm:sqref>F4:F57 F61:F103</xm:sqref>
        </x14:dataValidation>
        <x14:dataValidation type="list" allowBlank="1" showInputMessage="1" showErrorMessage="1" xr:uid="{00000000-0002-0000-1C00-000003000000}">
          <x14:formula1>
            <xm:f>Data!$J$2:$J$10</xm:f>
          </x14:formula1>
          <xm:sqref>F58:F60</xm:sqref>
        </x14:dataValidation>
        <x14:dataValidation type="list" allowBlank="1" showInputMessage="1" showErrorMessage="1" xr:uid="{00000000-0002-0000-1C00-000004000000}">
          <x14:formula1>
            <xm:f>Data!$A$2:$A$25</xm:f>
          </x14:formula1>
          <xm:sqref>D4:D12 D14:D45 D65:D67 D59:D63 D53:D57 D47:D51 D73:D103 D69:D70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711"/>
  <sheetViews>
    <sheetView zoomScale="98" zoomScaleNormal="98" workbookViewId="0">
      <pane xSplit="6" ySplit="3" topLeftCell="G16" activePane="bottomRight" state="frozen"/>
      <selection pane="topRight" activeCell="G1" sqref="G1"/>
      <selection pane="bottomLeft" activeCell="A4" sqref="A4"/>
      <selection pane="bottomRight" activeCell="J25" sqref="J25"/>
    </sheetView>
  </sheetViews>
  <sheetFormatPr defaultColWidth="9" defaultRowHeight="14.25"/>
  <cols>
    <col min="1" max="1" width="16.75" style="438" customWidth="1"/>
    <col min="2" max="2" width="4.875" style="438" customWidth="1"/>
    <col min="3" max="3" width="4.125" style="440" customWidth="1"/>
    <col min="4" max="4" width="6.875" style="438" customWidth="1"/>
    <col min="5" max="5" width="29.125" style="438" customWidth="1"/>
    <col min="6" max="6" width="8.25" style="440" customWidth="1"/>
    <col min="7" max="7" width="9.625" style="438" customWidth="1"/>
    <col min="8" max="8" width="10.25" style="438" customWidth="1"/>
    <col min="9" max="9" width="13.5" style="438" customWidth="1"/>
    <col min="10" max="10" width="5.25" style="474" customWidth="1"/>
    <col min="11" max="11" width="5.375" style="474" customWidth="1"/>
    <col min="12" max="12" width="6.5" style="438" customWidth="1"/>
    <col min="13" max="13" width="5.875" style="438" customWidth="1"/>
    <col min="14" max="20" width="3.125" style="473" customWidth="1"/>
    <col min="21" max="21" width="3.25" style="473" customWidth="1"/>
    <col min="22" max="22" width="3.375" style="473" customWidth="1"/>
    <col min="23" max="44" width="3.125" style="473" customWidth="1"/>
    <col min="45" max="45" width="37.75" style="438" customWidth="1"/>
    <col min="46" max="52" width="15.625" style="438" customWidth="1"/>
    <col min="53" max="54" width="19.875" style="438" customWidth="1"/>
    <col min="55" max="55" width="6.75" style="438" customWidth="1"/>
    <col min="56" max="56" width="8.25" style="438" customWidth="1"/>
    <col min="57" max="58" width="10.875" style="438" customWidth="1"/>
    <col min="59" max="59" width="5.25" style="438" customWidth="1"/>
    <col min="60" max="16384" width="9" style="438"/>
  </cols>
  <sheetData>
    <row r="1" spans="1:55" s="1" customFormat="1">
      <c r="A1" s="6" t="s">
        <v>186</v>
      </c>
      <c r="B1" s="7" t="s">
        <v>1668</v>
      </c>
      <c r="C1" s="8"/>
      <c r="D1" s="7"/>
      <c r="F1" s="9"/>
      <c r="G1" s="6" t="s">
        <v>69</v>
      </c>
      <c r="H1" s="10">
        <f>VLOOKUP(B1,与!A4:C10001,2,FALSE)</f>
        <v>43222</v>
      </c>
      <c r="I1" s="10">
        <f>VLOOKUP(B1,与!A4:C10001,3,FALSE)</f>
        <v>43253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469"/>
      <c r="AO1" s="469"/>
      <c r="AP1" s="469"/>
      <c r="AQ1" s="469"/>
      <c r="AR1" s="469"/>
      <c r="AS1" s="15"/>
    </row>
    <row r="2" spans="1:55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2</v>
      </c>
      <c r="O2" s="470">
        <f t="shared" ref="O2:AR2" si="0">DAY($H$1+(COLUMN(O2)-COLUMN($N$2)))</f>
        <v>3</v>
      </c>
      <c r="P2" s="470">
        <f t="shared" si="0"/>
        <v>4</v>
      </c>
      <c r="Q2" s="470">
        <f t="shared" si="0"/>
        <v>5</v>
      </c>
      <c r="R2" s="470">
        <f t="shared" si="0"/>
        <v>6</v>
      </c>
      <c r="S2" s="470">
        <f t="shared" si="0"/>
        <v>7</v>
      </c>
      <c r="T2" s="470">
        <f t="shared" si="0"/>
        <v>8</v>
      </c>
      <c r="U2" s="470">
        <f t="shared" si="0"/>
        <v>9</v>
      </c>
      <c r="V2" s="470">
        <f t="shared" si="0"/>
        <v>10</v>
      </c>
      <c r="W2" s="470">
        <f t="shared" si="0"/>
        <v>11</v>
      </c>
      <c r="X2" s="470">
        <f t="shared" si="0"/>
        <v>12</v>
      </c>
      <c r="Y2" s="470">
        <f t="shared" si="0"/>
        <v>13</v>
      </c>
      <c r="Z2" s="470">
        <f t="shared" si="0"/>
        <v>14</v>
      </c>
      <c r="AA2" s="470">
        <f t="shared" si="0"/>
        <v>15</v>
      </c>
      <c r="AB2" s="470">
        <f t="shared" si="0"/>
        <v>16</v>
      </c>
      <c r="AC2" s="470">
        <f t="shared" si="0"/>
        <v>17</v>
      </c>
      <c r="AD2" s="470">
        <f t="shared" si="0"/>
        <v>18</v>
      </c>
      <c r="AE2" s="470">
        <f t="shared" si="0"/>
        <v>19</v>
      </c>
      <c r="AF2" s="470">
        <f t="shared" si="0"/>
        <v>20</v>
      </c>
      <c r="AG2" s="470">
        <f t="shared" si="0"/>
        <v>21</v>
      </c>
      <c r="AH2" s="470">
        <f t="shared" si="0"/>
        <v>22</v>
      </c>
      <c r="AI2" s="470">
        <f t="shared" si="0"/>
        <v>23</v>
      </c>
      <c r="AJ2" s="470">
        <f t="shared" si="0"/>
        <v>24</v>
      </c>
      <c r="AK2" s="470">
        <f t="shared" si="0"/>
        <v>25</v>
      </c>
      <c r="AL2" s="470">
        <f t="shared" si="0"/>
        <v>26</v>
      </c>
      <c r="AM2" s="470">
        <f t="shared" si="0"/>
        <v>27</v>
      </c>
      <c r="AN2" s="470">
        <f t="shared" si="0"/>
        <v>28</v>
      </c>
      <c r="AO2" s="470">
        <f t="shared" si="0"/>
        <v>29</v>
      </c>
      <c r="AP2" s="470">
        <f t="shared" si="0"/>
        <v>30</v>
      </c>
      <c r="AQ2" s="470">
        <f t="shared" si="0"/>
        <v>31</v>
      </c>
      <c r="AR2" s="470">
        <f t="shared" si="0"/>
        <v>1</v>
      </c>
      <c r="AS2" s="527" t="s">
        <v>6</v>
      </c>
      <c r="AT2" s="438"/>
      <c r="AU2" s="438"/>
      <c r="AV2" s="438"/>
      <c r="AW2" s="438"/>
      <c r="AX2" s="438"/>
      <c r="AY2" s="438"/>
      <c r="AZ2" s="438"/>
      <c r="BA2" s="438"/>
      <c r="BB2" s="438"/>
      <c r="BC2" s="438"/>
    </row>
    <row r="3" spans="1:55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三</v>
      </c>
      <c r="O3" s="471" t="str">
        <f t="shared" ref="O3:AR3" si="1">MID("一二三四五六日",WEEKDAY($H$1+(COLUMN(O2)-COLUMN($N$2)),2),1)</f>
        <v>四</v>
      </c>
      <c r="P3" s="471" t="str">
        <f t="shared" si="1"/>
        <v>五</v>
      </c>
      <c r="Q3" s="471" t="str">
        <f t="shared" si="1"/>
        <v>六</v>
      </c>
      <c r="R3" s="471" t="str">
        <f t="shared" si="1"/>
        <v>日</v>
      </c>
      <c r="S3" s="471" t="str">
        <f t="shared" si="1"/>
        <v>一</v>
      </c>
      <c r="T3" s="471" t="str">
        <f t="shared" si="1"/>
        <v>二</v>
      </c>
      <c r="U3" s="471" t="str">
        <f t="shared" si="1"/>
        <v>三</v>
      </c>
      <c r="V3" s="471" t="str">
        <f t="shared" si="1"/>
        <v>四</v>
      </c>
      <c r="W3" s="471" t="str">
        <f t="shared" si="1"/>
        <v>五</v>
      </c>
      <c r="X3" s="471" t="str">
        <f t="shared" si="1"/>
        <v>六</v>
      </c>
      <c r="Y3" s="471" t="str">
        <f t="shared" si="1"/>
        <v>日</v>
      </c>
      <c r="Z3" s="471" t="str">
        <f t="shared" si="1"/>
        <v>一</v>
      </c>
      <c r="AA3" s="471" t="str">
        <f t="shared" si="1"/>
        <v>二</v>
      </c>
      <c r="AB3" s="471" t="str">
        <f t="shared" si="1"/>
        <v>三</v>
      </c>
      <c r="AC3" s="471" t="str">
        <f t="shared" si="1"/>
        <v>四</v>
      </c>
      <c r="AD3" s="471" t="str">
        <f t="shared" si="1"/>
        <v>五</v>
      </c>
      <c r="AE3" s="471" t="str">
        <f t="shared" si="1"/>
        <v>六</v>
      </c>
      <c r="AF3" s="471" t="str">
        <f t="shared" si="1"/>
        <v>日</v>
      </c>
      <c r="AG3" s="471" t="str">
        <f t="shared" si="1"/>
        <v>一</v>
      </c>
      <c r="AH3" s="471" t="str">
        <f t="shared" si="1"/>
        <v>二</v>
      </c>
      <c r="AI3" s="471" t="str">
        <f t="shared" si="1"/>
        <v>三</v>
      </c>
      <c r="AJ3" s="471" t="str">
        <f t="shared" si="1"/>
        <v>四</v>
      </c>
      <c r="AK3" s="471" t="str">
        <f t="shared" si="1"/>
        <v>五</v>
      </c>
      <c r="AL3" s="471" t="str">
        <f t="shared" si="1"/>
        <v>六</v>
      </c>
      <c r="AM3" s="471" t="str">
        <f t="shared" si="1"/>
        <v>日</v>
      </c>
      <c r="AN3" s="471" t="str">
        <f t="shared" si="1"/>
        <v>一</v>
      </c>
      <c r="AO3" s="471" t="str">
        <f t="shared" si="1"/>
        <v>二</v>
      </c>
      <c r="AP3" s="471" t="str">
        <f t="shared" si="1"/>
        <v>三</v>
      </c>
      <c r="AQ3" s="471" t="str">
        <f t="shared" si="1"/>
        <v>四</v>
      </c>
      <c r="AR3" s="471" t="str">
        <f t="shared" si="1"/>
        <v>五</v>
      </c>
      <c r="AS3" s="527"/>
      <c r="AT3" s="438"/>
      <c r="AU3" s="438"/>
      <c r="AV3" s="438"/>
      <c r="AW3" s="438"/>
      <c r="AX3" s="438"/>
      <c r="AY3" s="438"/>
      <c r="AZ3" s="438"/>
      <c r="BA3" s="438"/>
      <c r="BB3" s="438"/>
      <c r="BC3" s="438"/>
    </row>
    <row r="4" spans="1:55">
      <c r="A4" s="24" t="s">
        <v>1678</v>
      </c>
      <c r="B4" s="441" t="str">
        <f>IF(A4="","",IFERROR(VLOOKUP(A4,Story!C:D,2,FALSE),""))</f>
        <v>自定义界面扩展点树</v>
      </c>
      <c r="C4" s="445"/>
      <c r="D4" s="443"/>
      <c r="E4" s="441"/>
      <c r="F4" s="445"/>
      <c r="G4" s="443"/>
      <c r="H4" s="444" t="str">
        <f t="shared" ref="H4:H13" si="2">IF(E4="","",$H$1)</f>
        <v/>
      </c>
      <c r="I4" s="444" t="str">
        <f t="shared" ref="I4:I13" si="3">IF(E4="","",IF(H4+J4/8&gt;$I$1,$I$1,H4+J4/8))</f>
        <v/>
      </c>
      <c r="J4" s="476"/>
      <c r="K4" s="476"/>
      <c r="L4" s="443"/>
      <c r="M4" s="442"/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72"/>
      <c r="AH4" s="472"/>
      <c r="AI4" s="472"/>
      <c r="AJ4" s="472"/>
      <c r="AK4" s="472"/>
      <c r="AL4" s="472"/>
      <c r="AM4" s="472"/>
      <c r="AN4" s="472"/>
      <c r="AO4" s="472"/>
      <c r="AP4" s="472"/>
      <c r="AQ4" s="472"/>
      <c r="AR4" s="472"/>
      <c r="AS4" s="441"/>
    </row>
    <row r="5" spans="1:55" s="446" customFormat="1">
      <c r="A5" s="443"/>
      <c r="B5" s="441" t="str">
        <f>IF(A5="","",IFERROR(VLOOKUP(A5,Story!C:D,2,FALSE),""))</f>
        <v/>
      </c>
      <c r="C5" s="445"/>
      <c r="D5" s="443"/>
      <c r="E5" s="441" t="s">
        <v>1707</v>
      </c>
      <c r="F5" s="445" t="s">
        <v>1677</v>
      </c>
      <c r="G5" s="443" t="s">
        <v>218</v>
      </c>
      <c r="H5" s="444">
        <f t="shared" si="2"/>
        <v>43222</v>
      </c>
      <c r="I5" s="444">
        <f t="shared" si="3"/>
        <v>43222</v>
      </c>
      <c r="J5" s="476"/>
      <c r="K5" s="476">
        <f>SUM(N5:AR5)</f>
        <v>14</v>
      </c>
      <c r="L5" s="443" t="s">
        <v>9</v>
      </c>
      <c r="M5" s="442">
        <f>IF(L5="未开始",0,IF(L5="已完成",1, 0.1))</f>
        <v>1</v>
      </c>
      <c r="N5" s="472"/>
      <c r="O5" s="472">
        <v>4</v>
      </c>
      <c r="P5" s="472">
        <v>8</v>
      </c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72">
        <v>2</v>
      </c>
      <c r="AH5" s="472"/>
      <c r="AI5" s="472"/>
      <c r="AJ5" s="472"/>
      <c r="AK5" s="472"/>
      <c r="AL5" s="472"/>
      <c r="AM5" s="472"/>
      <c r="AN5" s="472"/>
      <c r="AO5" s="472"/>
      <c r="AP5" s="472"/>
      <c r="AQ5" s="472"/>
      <c r="AR5" s="472"/>
      <c r="AS5" s="441"/>
    </row>
    <row r="6" spans="1:55" s="446" customFormat="1">
      <c r="A6" s="443"/>
      <c r="B6" s="441" t="str">
        <f>IF(A6="","",IFERROR(VLOOKUP(A6,Story!C:D,2,FALSE),""))</f>
        <v/>
      </c>
      <c r="C6" s="445"/>
      <c r="D6" s="443"/>
      <c r="E6" s="441" t="s">
        <v>1709</v>
      </c>
      <c r="F6" s="445" t="s">
        <v>1677</v>
      </c>
      <c r="G6" s="443"/>
      <c r="H6" s="444">
        <f t="shared" si="2"/>
        <v>43222</v>
      </c>
      <c r="I6" s="444">
        <f t="shared" si="3"/>
        <v>43222</v>
      </c>
      <c r="J6" s="476"/>
      <c r="K6" s="476">
        <f>SUM(N6:AR6)</f>
        <v>8</v>
      </c>
      <c r="L6" s="443" t="s">
        <v>9</v>
      </c>
      <c r="M6" s="442">
        <f>IF(L6="未开始",0,IF(L6="已完成",1, 0.1))</f>
        <v>1</v>
      </c>
      <c r="N6" s="472"/>
      <c r="O6" s="472"/>
      <c r="P6" s="472"/>
      <c r="Q6" s="472"/>
      <c r="R6" s="472"/>
      <c r="S6" s="472">
        <v>8</v>
      </c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72"/>
      <c r="AH6" s="472"/>
      <c r="AI6" s="472"/>
      <c r="AJ6" s="472"/>
      <c r="AK6" s="472"/>
      <c r="AL6" s="472"/>
      <c r="AM6" s="472"/>
      <c r="AN6" s="472"/>
      <c r="AO6" s="472"/>
      <c r="AP6" s="472"/>
      <c r="AQ6" s="472"/>
      <c r="AR6" s="472"/>
      <c r="AS6" s="441"/>
    </row>
    <row r="7" spans="1:55" s="446" customFormat="1">
      <c r="A7" s="443"/>
      <c r="B7" s="441" t="str">
        <f>IF(A7="","",IFERROR(VLOOKUP(A7,Story!C:D,2,FALSE),""))</f>
        <v/>
      </c>
      <c r="C7" s="445"/>
      <c r="D7" s="443"/>
      <c r="E7" s="441" t="s">
        <v>1710</v>
      </c>
      <c r="F7" s="445" t="s">
        <v>1677</v>
      </c>
      <c r="G7" s="443"/>
      <c r="H7" s="444">
        <f t="shared" si="2"/>
        <v>43222</v>
      </c>
      <c r="I7" s="444">
        <f t="shared" si="3"/>
        <v>43222</v>
      </c>
      <c r="J7" s="476"/>
      <c r="K7" s="476">
        <f>SUM(N7:AR7)</f>
        <v>8</v>
      </c>
      <c r="L7" s="443" t="s">
        <v>9</v>
      </c>
      <c r="M7" s="442">
        <f>IF(L7="未开始",0,IF(L7="已完成",1, 0.1))</f>
        <v>1</v>
      </c>
      <c r="N7" s="472"/>
      <c r="O7" s="472"/>
      <c r="P7" s="472"/>
      <c r="Q7" s="472"/>
      <c r="R7" s="472"/>
      <c r="S7" s="472"/>
      <c r="T7" s="472">
        <v>8</v>
      </c>
      <c r="U7" s="472"/>
      <c r="V7" s="472"/>
      <c r="W7" s="472"/>
      <c r="X7" s="472"/>
      <c r="Y7" s="472"/>
      <c r="Z7" s="472"/>
      <c r="AA7" s="472"/>
      <c r="AB7" s="472"/>
      <c r="AC7" s="472"/>
      <c r="AD7" s="472"/>
      <c r="AE7" s="472"/>
      <c r="AF7" s="472"/>
      <c r="AG7" s="472"/>
      <c r="AH7" s="472"/>
      <c r="AI7" s="472"/>
      <c r="AJ7" s="472"/>
      <c r="AK7" s="472"/>
      <c r="AL7" s="472"/>
      <c r="AM7" s="472"/>
      <c r="AN7" s="472"/>
      <c r="AO7" s="472"/>
      <c r="AP7" s="472"/>
      <c r="AQ7" s="472"/>
      <c r="AR7" s="472"/>
      <c r="AS7" s="441"/>
    </row>
    <row r="8" spans="1:55" s="446" customFormat="1">
      <c r="A8" s="443"/>
      <c r="B8" s="441" t="str">
        <f>IF(A8="","",IFERROR(VLOOKUP(A8,Story!C:D,2,FALSE),""))</f>
        <v/>
      </c>
      <c r="C8" s="445"/>
      <c r="D8" s="443"/>
      <c r="E8" s="441"/>
      <c r="F8" s="445"/>
      <c r="G8" s="443"/>
      <c r="H8" s="444" t="str">
        <f t="shared" si="2"/>
        <v/>
      </c>
      <c r="I8" s="444" t="str">
        <f t="shared" si="3"/>
        <v/>
      </c>
      <c r="J8" s="476"/>
      <c r="K8" s="476"/>
      <c r="L8" s="443"/>
      <c r="M8" s="442"/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2"/>
      <c r="Z8" s="472"/>
      <c r="AA8" s="472"/>
      <c r="AB8" s="472"/>
      <c r="AC8" s="472"/>
      <c r="AD8" s="472"/>
      <c r="AE8" s="472"/>
      <c r="AF8" s="472"/>
      <c r="AG8" s="472"/>
      <c r="AH8" s="472"/>
      <c r="AI8" s="472"/>
      <c r="AJ8" s="472"/>
      <c r="AK8" s="472"/>
      <c r="AL8" s="472"/>
      <c r="AM8" s="472"/>
      <c r="AN8" s="472"/>
      <c r="AO8" s="472"/>
      <c r="AP8" s="472"/>
      <c r="AQ8" s="472"/>
      <c r="AR8" s="472"/>
      <c r="AS8" s="441"/>
    </row>
    <row r="9" spans="1:55" s="446" customFormat="1">
      <c r="A9" s="443"/>
      <c r="B9" s="441" t="str">
        <f>IF(A9="","",IFERROR(VLOOKUP(A9,Story!C:D,2,FALSE),""))</f>
        <v/>
      </c>
      <c r="C9" s="445"/>
      <c r="D9" s="443"/>
      <c r="E9" s="441" t="s">
        <v>1708</v>
      </c>
      <c r="F9" s="445" t="s">
        <v>1677</v>
      </c>
      <c r="G9" s="443"/>
      <c r="H9" s="444">
        <f t="shared" si="2"/>
        <v>43222</v>
      </c>
      <c r="I9" s="444">
        <f t="shared" si="3"/>
        <v>43222</v>
      </c>
      <c r="J9" s="476"/>
      <c r="K9" s="476">
        <f>SUM(N9:AR9)</f>
        <v>10</v>
      </c>
      <c r="L9" s="443" t="s">
        <v>9</v>
      </c>
      <c r="M9" s="442">
        <f>IF(L9="未开始",0,IF(L9="已完成",1, 0.1))</f>
        <v>1</v>
      </c>
      <c r="N9" s="472"/>
      <c r="O9" s="472"/>
      <c r="P9" s="472"/>
      <c r="Q9" s="472"/>
      <c r="R9" s="472"/>
      <c r="S9" s="472"/>
      <c r="T9" s="472"/>
      <c r="U9" s="472">
        <v>8</v>
      </c>
      <c r="V9" s="472"/>
      <c r="W9" s="472"/>
      <c r="X9" s="472"/>
      <c r="Y9" s="472"/>
      <c r="Z9" s="472"/>
      <c r="AA9" s="472"/>
      <c r="AB9" s="472"/>
      <c r="AC9" s="472"/>
      <c r="AD9" s="472"/>
      <c r="AE9" s="472"/>
      <c r="AF9" s="472"/>
      <c r="AG9" s="472">
        <v>2</v>
      </c>
      <c r="AH9" s="472"/>
      <c r="AI9" s="472"/>
      <c r="AJ9" s="472"/>
      <c r="AK9" s="472"/>
      <c r="AL9" s="472"/>
      <c r="AM9" s="472"/>
      <c r="AN9" s="472"/>
      <c r="AO9" s="472"/>
      <c r="AP9" s="472"/>
      <c r="AQ9" s="472"/>
      <c r="AR9" s="472"/>
      <c r="AS9" s="441"/>
    </row>
    <row r="10" spans="1:55" s="446" customFormat="1">
      <c r="A10" s="443"/>
      <c r="B10" s="441" t="str">
        <f>IF(A10="","",IFERROR(VLOOKUP(A10,Story!C:D,2,FALSE),""))</f>
        <v/>
      </c>
      <c r="C10" s="445"/>
      <c r="D10" s="443"/>
      <c r="E10" s="441" t="s">
        <v>1711</v>
      </c>
      <c r="F10" s="445" t="s">
        <v>1677</v>
      </c>
      <c r="G10" s="443"/>
      <c r="H10" s="444">
        <f t="shared" si="2"/>
        <v>43222</v>
      </c>
      <c r="I10" s="444">
        <f t="shared" si="3"/>
        <v>43222</v>
      </c>
      <c r="J10" s="476"/>
      <c r="K10" s="476">
        <f>SUM(N10:AR10)</f>
        <v>8</v>
      </c>
      <c r="L10" s="443" t="s">
        <v>9</v>
      </c>
      <c r="M10" s="442">
        <f>IF(L10="未开始",0,IF(L10="已完成",1, 0.1))</f>
        <v>1</v>
      </c>
      <c r="N10" s="472"/>
      <c r="O10" s="472"/>
      <c r="P10" s="472"/>
      <c r="Q10" s="472"/>
      <c r="R10" s="472"/>
      <c r="S10" s="472"/>
      <c r="T10" s="472"/>
      <c r="U10" s="472"/>
      <c r="V10" s="472">
        <v>8</v>
      </c>
      <c r="W10" s="472"/>
      <c r="X10" s="472"/>
      <c r="Y10" s="472"/>
      <c r="Z10" s="472"/>
      <c r="AA10" s="472"/>
      <c r="AB10" s="472"/>
      <c r="AC10" s="472"/>
      <c r="AD10" s="472"/>
      <c r="AE10" s="472"/>
      <c r="AF10" s="472"/>
      <c r="AG10" s="472"/>
      <c r="AH10" s="472"/>
      <c r="AI10" s="472"/>
      <c r="AJ10" s="472"/>
      <c r="AK10" s="472"/>
      <c r="AL10" s="472"/>
      <c r="AM10" s="472"/>
      <c r="AN10" s="472"/>
      <c r="AO10" s="472"/>
      <c r="AP10" s="472"/>
      <c r="AQ10" s="472"/>
      <c r="AR10" s="472"/>
      <c r="AS10" s="441"/>
    </row>
    <row r="11" spans="1:55" s="446" customFormat="1">
      <c r="A11" s="443"/>
      <c r="B11" s="441" t="str">
        <f>IF(A11="","",IFERROR(VLOOKUP(A11,Story!C:D,2,FALSE),""))</f>
        <v/>
      </c>
      <c r="C11" s="445"/>
      <c r="D11" s="443"/>
      <c r="E11" s="441" t="s">
        <v>1712</v>
      </c>
      <c r="F11" s="445" t="s">
        <v>1677</v>
      </c>
      <c r="G11" s="443"/>
      <c r="H11" s="444">
        <f t="shared" si="2"/>
        <v>43222</v>
      </c>
      <c r="I11" s="444">
        <f t="shared" si="3"/>
        <v>43222</v>
      </c>
      <c r="J11" s="476"/>
      <c r="K11" s="476">
        <f>SUM(N11:AR11)</f>
        <v>8</v>
      </c>
      <c r="L11" s="443" t="s">
        <v>9</v>
      </c>
      <c r="M11" s="442">
        <f>IF(L11="未开始",0,IF(L11="已完成",1, 0.1))</f>
        <v>1</v>
      </c>
      <c r="N11" s="472"/>
      <c r="O11" s="472"/>
      <c r="P11" s="472"/>
      <c r="Q11" s="472"/>
      <c r="R11" s="472"/>
      <c r="S11" s="472"/>
      <c r="T11" s="472"/>
      <c r="U11" s="472"/>
      <c r="V11" s="472"/>
      <c r="W11" s="472">
        <v>8</v>
      </c>
      <c r="X11" s="472"/>
      <c r="Y11" s="472"/>
      <c r="Z11" s="472"/>
      <c r="AA11" s="472"/>
      <c r="AB11" s="472"/>
      <c r="AC11" s="472"/>
      <c r="AD11" s="472"/>
      <c r="AE11" s="472"/>
      <c r="AF11" s="472"/>
      <c r="AG11" s="472"/>
      <c r="AH11" s="472"/>
      <c r="AI11" s="472"/>
      <c r="AJ11" s="472"/>
      <c r="AK11" s="472"/>
      <c r="AL11" s="472"/>
      <c r="AM11" s="472"/>
      <c r="AN11" s="472"/>
      <c r="AO11" s="472"/>
      <c r="AP11" s="472"/>
      <c r="AQ11" s="472"/>
      <c r="AR11" s="472"/>
      <c r="AS11" s="441"/>
    </row>
    <row r="12" spans="1:55" s="446" customFormat="1">
      <c r="A12" s="443"/>
      <c r="B12" s="441" t="str">
        <f>IF(A12="","",IFERROR(VLOOKUP(A12,Story!C:D,2,FALSE),""))</f>
        <v/>
      </c>
      <c r="C12" s="445"/>
      <c r="D12" s="443"/>
      <c r="E12" s="441"/>
      <c r="F12" s="445"/>
      <c r="G12" s="443"/>
      <c r="H12" s="444" t="str">
        <f t="shared" si="2"/>
        <v/>
      </c>
      <c r="I12" s="444" t="str">
        <f t="shared" si="3"/>
        <v/>
      </c>
      <c r="J12" s="476"/>
      <c r="K12" s="476"/>
      <c r="L12" s="443"/>
      <c r="M12" s="442"/>
      <c r="N12" s="472"/>
      <c r="O12" s="472"/>
      <c r="P12" s="472"/>
      <c r="Q12" s="472"/>
      <c r="R12" s="472"/>
      <c r="S12" s="472"/>
      <c r="T12" s="472"/>
      <c r="U12" s="472"/>
      <c r="V12" s="472"/>
      <c r="W12" s="472"/>
      <c r="X12" s="472"/>
      <c r="Y12" s="472"/>
      <c r="Z12" s="472"/>
      <c r="AA12" s="472"/>
      <c r="AB12" s="472"/>
      <c r="AC12" s="472"/>
      <c r="AD12" s="472"/>
      <c r="AE12" s="472"/>
      <c r="AF12" s="472"/>
      <c r="AG12" s="472"/>
      <c r="AH12" s="472"/>
      <c r="AI12" s="472"/>
      <c r="AJ12" s="472"/>
      <c r="AK12" s="472"/>
      <c r="AL12" s="472"/>
      <c r="AM12" s="472"/>
      <c r="AN12" s="472"/>
      <c r="AO12" s="472"/>
      <c r="AP12" s="472"/>
      <c r="AQ12" s="472"/>
      <c r="AR12" s="472"/>
      <c r="AS12" s="441"/>
    </row>
    <row r="13" spans="1:55" s="446" customFormat="1">
      <c r="A13" s="443"/>
      <c r="B13" s="441" t="str">
        <f>IF(A13="","",IFERROR(VLOOKUP(A13,Story!C:D,2,FALSE),""))</f>
        <v/>
      </c>
      <c r="C13" s="445"/>
      <c r="D13" s="443"/>
      <c r="E13" s="441" t="s">
        <v>1719</v>
      </c>
      <c r="F13" s="445" t="s">
        <v>1677</v>
      </c>
      <c r="G13" s="443"/>
      <c r="H13" s="444">
        <f t="shared" si="2"/>
        <v>43222</v>
      </c>
      <c r="I13" s="444">
        <f t="shared" si="3"/>
        <v>43222</v>
      </c>
      <c r="J13" s="476"/>
      <c r="K13" s="476">
        <f>SUM(N13:AR13)</f>
        <v>20</v>
      </c>
      <c r="L13" s="443" t="s">
        <v>334</v>
      </c>
      <c r="M13" s="442">
        <f>IF(L13="未开始",0,IF(L13="已完成",1, 0.1))</f>
        <v>0.1</v>
      </c>
      <c r="N13" s="472"/>
      <c r="O13" s="472"/>
      <c r="P13" s="472"/>
      <c r="Q13" s="472"/>
      <c r="R13" s="472"/>
      <c r="S13" s="472"/>
      <c r="T13" s="472"/>
      <c r="U13" s="472"/>
      <c r="V13" s="472"/>
      <c r="W13" s="472"/>
      <c r="X13" s="472"/>
      <c r="Y13" s="472"/>
      <c r="Z13" s="472">
        <v>8</v>
      </c>
      <c r="AA13" s="472">
        <v>8</v>
      </c>
      <c r="AB13" s="472"/>
      <c r="AC13" s="472"/>
      <c r="AD13" s="472"/>
      <c r="AE13" s="472"/>
      <c r="AF13" s="472"/>
      <c r="AG13" s="472">
        <v>4</v>
      </c>
      <c r="AH13" s="472"/>
      <c r="AI13" s="472"/>
      <c r="AJ13" s="472"/>
      <c r="AK13" s="472"/>
      <c r="AL13" s="472"/>
      <c r="AM13" s="472"/>
      <c r="AN13" s="472"/>
      <c r="AO13" s="472"/>
      <c r="AP13" s="472"/>
      <c r="AQ13" s="472"/>
      <c r="AR13" s="472"/>
      <c r="AS13" s="441"/>
    </row>
    <row r="14" spans="1:55" s="446" customFormat="1">
      <c r="A14" s="443"/>
      <c r="B14" s="441"/>
      <c r="C14" s="445"/>
      <c r="D14" s="443"/>
      <c r="E14" s="441" t="s">
        <v>1841</v>
      </c>
      <c r="F14" s="445" t="s">
        <v>1677</v>
      </c>
      <c r="G14" s="443"/>
      <c r="H14" s="444"/>
      <c r="I14" s="444"/>
      <c r="J14" s="476"/>
      <c r="K14" s="476"/>
      <c r="L14" s="443" t="s">
        <v>9</v>
      </c>
      <c r="M14" s="442"/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472"/>
      <c r="AH14" s="472"/>
      <c r="AI14" s="472"/>
      <c r="AJ14" s="472"/>
      <c r="AK14" s="472"/>
      <c r="AL14" s="472"/>
      <c r="AM14" s="472"/>
      <c r="AN14" s="472"/>
      <c r="AO14" s="472"/>
      <c r="AP14" s="472"/>
      <c r="AQ14" s="472"/>
      <c r="AR14" s="472"/>
      <c r="AS14" s="441"/>
    </row>
    <row r="15" spans="1:55" s="446" customFormat="1">
      <c r="A15" s="443"/>
      <c r="B15" s="441" t="str">
        <f>IF(A15="","",IFERROR(VLOOKUP(A15,Story!C:D,2,FALSE),""))</f>
        <v/>
      </c>
      <c r="C15" s="445"/>
      <c r="D15" s="443"/>
      <c r="E15" s="441" t="s">
        <v>1785</v>
      </c>
      <c r="F15" s="445" t="s">
        <v>1677</v>
      </c>
      <c r="G15" s="443"/>
      <c r="H15" s="444">
        <f t="shared" ref="H15:H20" si="4">IF(E15="","",$H$1)</f>
        <v>43222</v>
      </c>
      <c r="I15" s="444">
        <f t="shared" ref="I15:I20" si="5">IF(E15="","",IF(H15+J15/8&gt;$I$1,$I$1,H15+J15/8))</f>
        <v>43222</v>
      </c>
      <c r="J15" s="476"/>
      <c r="K15" s="476">
        <f>SUM(N15:AR15)</f>
        <v>38</v>
      </c>
      <c r="L15" s="443" t="s">
        <v>9</v>
      </c>
      <c r="M15" s="442">
        <f>IF(L15="未开始",0,IF(L15="已完成",1, 0.1))</f>
        <v>1</v>
      </c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>
        <v>8</v>
      </c>
      <c r="AC15" s="472">
        <v>8</v>
      </c>
      <c r="AD15" s="472">
        <v>6</v>
      </c>
      <c r="AE15" s="472"/>
      <c r="AF15" s="472"/>
      <c r="AG15" s="472"/>
      <c r="AH15" s="472">
        <v>8</v>
      </c>
      <c r="AI15" s="472">
        <v>8</v>
      </c>
      <c r="AJ15" s="472"/>
      <c r="AK15" s="472"/>
      <c r="AL15" s="472"/>
      <c r="AM15" s="472"/>
      <c r="AN15" s="472"/>
      <c r="AO15" s="472"/>
      <c r="AP15" s="472"/>
      <c r="AQ15" s="472"/>
      <c r="AR15" s="472"/>
      <c r="AS15" s="441"/>
    </row>
    <row r="16" spans="1:55" s="446" customFormat="1">
      <c r="A16" s="443"/>
      <c r="B16" s="441" t="str">
        <f>IF(A16="","",IFERROR(VLOOKUP(A16,Story!C:D,2,FALSE),""))</f>
        <v/>
      </c>
      <c r="C16" s="445"/>
      <c r="D16" s="443"/>
      <c r="E16" s="441" t="s">
        <v>1795</v>
      </c>
      <c r="F16" s="445" t="s">
        <v>1677</v>
      </c>
      <c r="G16" s="443"/>
      <c r="H16" s="444">
        <f t="shared" si="4"/>
        <v>43222</v>
      </c>
      <c r="I16" s="444">
        <f t="shared" si="5"/>
        <v>43222</v>
      </c>
      <c r="J16" s="476"/>
      <c r="K16" s="476">
        <f>SUM(N16:AR16)</f>
        <v>16</v>
      </c>
      <c r="L16" s="443" t="s">
        <v>9</v>
      </c>
      <c r="M16" s="442">
        <f>IF(L16="未开始",0,IF(L16="已完成",1, 0.1))</f>
        <v>1</v>
      </c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472"/>
      <c r="AH16" s="472"/>
      <c r="AI16" s="472"/>
      <c r="AJ16" s="472">
        <v>8</v>
      </c>
      <c r="AK16" s="472">
        <v>8</v>
      </c>
      <c r="AL16" s="472"/>
      <c r="AM16" s="472"/>
      <c r="AN16" s="472"/>
      <c r="AO16" s="472"/>
      <c r="AP16" s="472"/>
      <c r="AQ16" s="472"/>
      <c r="AR16" s="472"/>
      <c r="AS16" s="441"/>
    </row>
    <row r="17" spans="1:45" s="446" customFormat="1">
      <c r="A17" s="443"/>
      <c r="B17" s="441" t="str">
        <f>IF(A17="","",IFERROR(VLOOKUP(A17,Story!C:D,2,FALSE),""))</f>
        <v/>
      </c>
      <c r="C17" s="445"/>
      <c r="D17" s="443"/>
      <c r="E17" s="441"/>
      <c r="F17" s="445"/>
      <c r="G17" s="443"/>
      <c r="H17" s="444" t="str">
        <f t="shared" si="4"/>
        <v/>
      </c>
      <c r="I17" s="444" t="str">
        <f t="shared" si="5"/>
        <v/>
      </c>
      <c r="J17" s="476"/>
      <c r="K17" s="476"/>
      <c r="L17" s="443"/>
      <c r="M17" s="442"/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/>
      <c r="AE17" s="472"/>
      <c r="AF17" s="472"/>
      <c r="AG17" s="472"/>
      <c r="AH17" s="472"/>
      <c r="AI17" s="472"/>
      <c r="AJ17" s="472"/>
      <c r="AK17" s="472"/>
      <c r="AL17" s="472"/>
      <c r="AM17" s="472"/>
      <c r="AN17" s="472"/>
      <c r="AO17" s="472"/>
      <c r="AP17" s="472"/>
      <c r="AQ17" s="472"/>
      <c r="AR17" s="472"/>
      <c r="AS17" s="441"/>
    </row>
    <row r="18" spans="1:45" s="446" customFormat="1">
      <c r="A18" s="24" t="s">
        <v>1679</v>
      </c>
      <c r="B18" s="441" t="str">
        <f>IF(A18="","",IFERROR(VLOOKUP(A18,Story!C:D,2,FALSE),""))</f>
        <v>自定义界面布局面板</v>
      </c>
      <c r="C18" s="445"/>
      <c r="D18" s="443"/>
      <c r="E18" s="447"/>
      <c r="F18" s="445"/>
      <c r="G18" s="443"/>
      <c r="H18" s="444" t="str">
        <f t="shared" si="4"/>
        <v/>
      </c>
      <c r="I18" s="444" t="str">
        <f t="shared" si="5"/>
        <v/>
      </c>
      <c r="J18" s="476"/>
      <c r="K18" s="476"/>
      <c r="L18" s="443"/>
      <c r="M18" s="442"/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72"/>
      <c r="AH18" s="472"/>
      <c r="AI18" s="472"/>
      <c r="AJ18" s="472"/>
      <c r="AK18" s="472"/>
      <c r="AL18" s="472"/>
      <c r="AM18" s="472"/>
      <c r="AN18" s="472"/>
      <c r="AO18" s="472"/>
      <c r="AP18" s="472"/>
      <c r="AQ18" s="472"/>
      <c r="AR18" s="472"/>
      <c r="AS18" s="441"/>
    </row>
    <row r="19" spans="1:45" s="446" customFormat="1">
      <c r="A19" s="443"/>
      <c r="B19" s="441" t="str">
        <f>IF(A19="","",IFERROR(VLOOKUP(A19,Story!C:D,2,FALSE),""))</f>
        <v/>
      </c>
      <c r="C19" s="445"/>
      <c r="D19" s="443"/>
      <c r="E19" s="441" t="s">
        <v>1730</v>
      </c>
      <c r="F19" s="445" t="s">
        <v>1673</v>
      </c>
      <c r="G19" s="443"/>
      <c r="H19" s="444">
        <f t="shared" si="4"/>
        <v>43222</v>
      </c>
      <c r="I19" s="444">
        <f t="shared" si="5"/>
        <v>43222</v>
      </c>
      <c r="J19" s="476"/>
      <c r="K19" s="476">
        <f t="shared" ref="K19:K26" si="6">SUM(N19:AR19)</f>
        <v>16</v>
      </c>
      <c r="L19" s="443" t="s">
        <v>334</v>
      </c>
      <c r="M19" s="442">
        <f t="shared" ref="M19:M26" si="7">IF(L19="未开始",0,IF(L19="已完成",1, 0.1))</f>
        <v>0.1</v>
      </c>
      <c r="N19" s="472"/>
      <c r="O19" s="472">
        <v>8</v>
      </c>
      <c r="P19" s="472">
        <v>8</v>
      </c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/>
      <c r="AC19" s="472"/>
      <c r="AD19" s="472"/>
      <c r="AE19" s="472"/>
      <c r="AF19" s="472"/>
      <c r="AG19" s="472"/>
      <c r="AH19" s="472"/>
      <c r="AI19" s="472"/>
      <c r="AJ19" s="472"/>
      <c r="AK19" s="472"/>
      <c r="AL19" s="472"/>
      <c r="AM19" s="472"/>
      <c r="AN19" s="472"/>
      <c r="AO19" s="472"/>
      <c r="AP19" s="472"/>
      <c r="AQ19" s="472"/>
      <c r="AR19" s="472"/>
      <c r="AS19" s="441"/>
    </row>
    <row r="20" spans="1:45" s="446" customFormat="1">
      <c r="A20" s="443"/>
      <c r="B20" s="441" t="str">
        <f>IF(A20="","",IFERROR(VLOOKUP(A20,Story!C:D,2,FALSE),""))</f>
        <v/>
      </c>
      <c r="C20" s="445"/>
      <c r="D20" s="443"/>
      <c r="E20" s="446" t="s">
        <v>1768</v>
      </c>
      <c r="F20" s="445" t="s">
        <v>1769</v>
      </c>
      <c r="G20" s="443"/>
      <c r="H20" s="444">
        <f t="shared" si="4"/>
        <v>43222</v>
      </c>
      <c r="I20" s="444">
        <f t="shared" si="5"/>
        <v>43222</v>
      </c>
      <c r="J20" s="476"/>
      <c r="K20" s="476">
        <f t="shared" si="6"/>
        <v>24</v>
      </c>
      <c r="L20" s="443" t="s">
        <v>248</v>
      </c>
      <c r="M20" s="442">
        <f t="shared" si="7"/>
        <v>0.1</v>
      </c>
      <c r="N20" s="472"/>
      <c r="O20" s="472"/>
      <c r="P20" s="472"/>
      <c r="Q20" s="472"/>
      <c r="R20" s="472"/>
      <c r="S20" s="472"/>
      <c r="T20" s="472"/>
      <c r="U20" s="472">
        <v>8</v>
      </c>
      <c r="V20" s="472">
        <v>8</v>
      </c>
      <c r="W20" s="472">
        <v>8</v>
      </c>
      <c r="X20" s="472"/>
      <c r="Y20" s="472"/>
      <c r="Z20" s="472"/>
      <c r="AA20" s="472"/>
      <c r="AB20" s="472"/>
      <c r="AC20" s="472"/>
      <c r="AD20" s="472"/>
      <c r="AE20" s="472"/>
      <c r="AF20" s="472"/>
      <c r="AG20" s="472"/>
      <c r="AH20" s="472"/>
      <c r="AI20" s="472"/>
      <c r="AJ20" s="472"/>
      <c r="AK20" s="472"/>
      <c r="AL20" s="472"/>
      <c r="AM20" s="472"/>
      <c r="AN20" s="472"/>
      <c r="AO20" s="472"/>
      <c r="AP20" s="472"/>
      <c r="AQ20" s="472"/>
      <c r="AR20" s="472"/>
      <c r="AS20" s="441"/>
    </row>
    <row r="21" spans="1:45" s="446" customFormat="1">
      <c r="A21" s="443"/>
      <c r="B21" s="441" t="str">
        <f>IF(A21="","",IFERROR(VLOOKUP(A21,Story!C:D,2,FALSE),""))</f>
        <v/>
      </c>
      <c r="C21" s="445"/>
      <c r="D21" s="443"/>
      <c r="E21" s="441" t="s">
        <v>1713</v>
      </c>
      <c r="F21" s="445" t="s">
        <v>1673</v>
      </c>
      <c r="G21" s="443"/>
      <c r="H21" s="444">
        <f t="shared" ref="H21:H30" si="8">IF(E21="","",$H$1)</f>
        <v>43222</v>
      </c>
      <c r="I21" s="444">
        <f t="shared" ref="I21:I30" si="9">IF(E21="","",IF(H21+J21/8&gt;$I$1,$I$1,H21+J21/8))</f>
        <v>43222</v>
      </c>
      <c r="J21" s="476"/>
      <c r="K21" s="476">
        <f t="shared" si="6"/>
        <v>8</v>
      </c>
      <c r="L21" s="443" t="s">
        <v>248</v>
      </c>
      <c r="M21" s="442">
        <f t="shared" si="7"/>
        <v>0.1</v>
      </c>
      <c r="N21" s="472"/>
      <c r="O21" s="472"/>
      <c r="P21" s="472"/>
      <c r="Q21" s="472"/>
      <c r="R21" s="472"/>
      <c r="S21" s="472">
        <v>8</v>
      </c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72"/>
      <c r="AH21" s="472"/>
      <c r="AI21" s="472"/>
      <c r="AJ21" s="472"/>
      <c r="AK21" s="472"/>
      <c r="AL21" s="472"/>
      <c r="AM21" s="472"/>
      <c r="AN21" s="472"/>
      <c r="AO21" s="472"/>
      <c r="AP21" s="472"/>
      <c r="AQ21" s="472"/>
      <c r="AR21" s="472"/>
      <c r="AS21" s="441"/>
    </row>
    <row r="22" spans="1:45" s="446" customFormat="1">
      <c r="A22" s="443"/>
      <c r="B22" s="441" t="str">
        <f>IF(A22="","",IFERROR(VLOOKUP(A22,Story!C:D,2,FALSE),""))</f>
        <v/>
      </c>
      <c r="C22" s="445"/>
      <c r="D22" s="443"/>
      <c r="E22" s="441" t="s">
        <v>1714</v>
      </c>
      <c r="F22" s="445" t="s">
        <v>1673</v>
      </c>
      <c r="G22" s="443"/>
      <c r="H22" s="444">
        <f t="shared" si="8"/>
        <v>43222</v>
      </c>
      <c r="I22" s="444">
        <f t="shared" si="9"/>
        <v>43222</v>
      </c>
      <c r="J22" s="476"/>
      <c r="K22" s="476">
        <f t="shared" si="6"/>
        <v>8</v>
      </c>
      <c r="L22" s="443" t="s">
        <v>248</v>
      </c>
      <c r="M22" s="442">
        <f t="shared" si="7"/>
        <v>0.1</v>
      </c>
      <c r="N22" s="472"/>
      <c r="O22" s="472"/>
      <c r="P22" s="472"/>
      <c r="Q22" s="472"/>
      <c r="R22" s="472"/>
      <c r="S22" s="472"/>
      <c r="T22" s="472">
        <v>8</v>
      </c>
      <c r="U22" s="472"/>
      <c r="V22" s="472"/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472"/>
      <c r="AH22" s="472"/>
      <c r="AI22" s="472"/>
      <c r="AJ22" s="472"/>
      <c r="AK22" s="472"/>
      <c r="AL22" s="472"/>
      <c r="AM22" s="472"/>
      <c r="AN22" s="472"/>
      <c r="AO22" s="472"/>
      <c r="AP22" s="472"/>
      <c r="AQ22" s="472"/>
      <c r="AR22" s="472"/>
      <c r="AS22" s="441"/>
    </row>
    <row r="23" spans="1:45" s="446" customFormat="1">
      <c r="A23" s="443"/>
      <c r="B23" s="441" t="str">
        <f>IF(A23="","",IFERROR(VLOOKUP(A23,Story!C:D,2,FALSE),""))</f>
        <v/>
      </c>
      <c r="C23" s="445"/>
      <c r="D23" s="443"/>
      <c r="E23" s="441" t="s">
        <v>1715</v>
      </c>
      <c r="F23" s="445" t="s">
        <v>1673</v>
      </c>
      <c r="G23" s="443"/>
      <c r="H23" s="444">
        <f t="shared" si="8"/>
        <v>43222</v>
      </c>
      <c r="I23" s="444">
        <f t="shared" si="9"/>
        <v>43222</v>
      </c>
      <c r="J23" s="476"/>
      <c r="K23" s="476">
        <f t="shared" si="6"/>
        <v>0</v>
      </c>
      <c r="L23" s="443" t="s">
        <v>248</v>
      </c>
      <c r="M23" s="442">
        <f t="shared" si="7"/>
        <v>0.1</v>
      </c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/>
      <c r="Z23" s="472"/>
      <c r="AA23" s="472"/>
      <c r="AB23" s="472"/>
      <c r="AC23" s="472"/>
      <c r="AD23" s="472"/>
      <c r="AE23" s="472"/>
      <c r="AF23" s="472"/>
      <c r="AG23" s="472"/>
      <c r="AH23" s="472"/>
      <c r="AI23" s="472"/>
      <c r="AJ23" s="472"/>
      <c r="AK23" s="472"/>
      <c r="AL23" s="472"/>
      <c r="AM23" s="472"/>
      <c r="AN23" s="472"/>
      <c r="AO23" s="472"/>
      <c r="AP23" s="472"/>
      <c r="AQ23" s="472"/>
      <c r="AR23" s="472"/>
      <c r="AS23" s="441"/>
    </row>
    <row r="24" spans="1:45" s="446" customFormat="1">
      <c r="A24" s="443"/>
      <c r="B24" s="441" t="str">
        <f>IF(A24="","",IFERROR(VLOOKUP(A24,Story!C:D,2,FALSE),""))</f>
        <v/>
      </c>
      <c r="C24" s="445"/>
      <c r="D24" s="443"/>
      <c r="E24" s="441" t="s">
        <v>1716</v>
      </c>
      <c r="F24" s="445" t="s">
        <v>1673</v>
      </c>
      <c r="G24" s="443"/>
      <c r="H24" s="444">
        <f t="shared" si="8"/>
        <v>43222</v>
      </c>
      <c r="I24" s="444">
        <f t="shared" si="9"/>
        <v>43222</v>
      </c>
      <c r="J24" s="476"/>
      <c r="K24" s="476">
        <f t="shared" si="6"/>
        <v>0</v>
      </c>
      <c r="L24" s="443" t="s">
        <v>248</v>
      </c>
      <c r="M24" s="442">
        <f t="shared" si="7"/>
        <v>0.1</v>
      </c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2"/>
      <c r="Z24" s="472"/>
      <c r="AA24" s="472"/>
      <c r="AB24" s="472"/>
      <c r="AC24" s="472"/>
      <c r="AD24" s="472"/>
      <c r="AE24" s="472"/>
      <c r="AF24" s="472"/>
      <c r="AG24" s="472"/>
      <c r="AH24" s="472"/>
      <c r="AI24" s="472"/>
      <c r="AJ24" s="472"/>
      <c r="AK24" s="472"/>
      <c r="AL24" s="472"/>
      <c r="AM24" s="472"/>
      <c r="AN24" s="472"/>
      <c r="AO24" s="472"/>
      <c r="AP24" s="472"/>
      <c r="AQ24" s="472"/>
      <c r="AR24" s="472"/>
      <c r="AS24" s="441"/>
    </row>
    <row r="25" spans="1:45" s="446" customFormat="1">
      <c r="A25" s="443"/>
      <c r="B25" s="441" t="str">
        <f>IF(A25="","",IFERROR(VLOOKUP(A25,Story!C:D,2,FALSE),""))</f>
        <v/>
      </c>
      <c r="C25" s="445"/>
      <c r="D25" s="443"/>
      <c r="E25" s="441" t="s">
        <v>1717</v>
      </c>
      <c r="F25" s="445"/>
      <c r="G25" s="443"/>
      <c r="H25" s="444">
        <f t="shared" si="8"/>
        <v>43222</v>
      </c>
      <c r="I25" s="444">
        <f t="shared" si="9"/>
        <v>43222</v>
      </c>
      <c r="J25" s="476"/>
      <c r="K25" s="476">
        <f t="shared" si="6"/>
        <v>0</v>
      </c>
      <c r="L25" s="443" t="s">
        <v>248</v>
      </c>
      <c r="M25" s="442">
        <f t="shared" si="7"/>
        <v>0.1</v>
      </c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72"/>
      <c r="AH25" s="472"/>
      <c r="AI25" s="472"/>
      <c r="AJ25" s="472"/>
      <c r="AK25" s="472"/>
      <c r="AL25" s="472"/>
      <c r="AM25" s="472"/>
      <c r="AN25" s="472"/>
      <c r="AO25" s="472"/>
      <c r="AP25" s="472"/>
      <c r="AQ25" s="472"/>
      <c r="AR25" s="472"/>
      <c r="AS25" s="441"/>
    </row>
    <row r="26" spans="1:45" s="446" customFormat="1">
      <c r="A26" s="443"/>
      <c r="B26" s="441" t="str">
        <f>IF(A26="","",IFERROR(VLOOKUP(A26,Story!C:D,2,FALSE),""))</f>
        <v/>
      </c>
      <c r="C26" s="445"/>
      <c r="D26" s="443" t="s">
        <v>335</v>
      </c>
      <c r="E26" s="441" t="s">
        <v>1718</v>
      </c>
      <c r="F26" s="445" t="s">
        <v>82</v>
      </c>
      <c r="G26" s="443"/>
      <c r="H26" s="444">
        <f t="shared" si="8"/>
        <v>43222</v>
      </c>
      <c r="I26" s="444">
        <f t="shared" si="9"/>
        <v>43222</v>
      </c>
      <c r="J26" s="476"/>
      <c r="K26" s="476">
        <f t="shared" si="6"/>
        <v>0</v>
      </c>
      <c r="L26" s="443" t="s">
        <v>248</v>
      </c>
      <c r="M26" s="442">
        <f t="shared" si="7"/>
        <v>0.1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472"/>
      <c r="AI26" s="472"/>
      <c r="AJ26" s="472"/>
      <c r="AK26" s="472"/>
      <c r="AL26" s="472"/>
      <c r="AM26" s="472"/>
      <c r="AN26" s="472"/>
      <c r="AO26" s="472"/>
      <c r="AP26" s="472"/>
      <c r="AQ26" s="472"/>
      <c r="AR26" s="472"/>
      <c r="AS26" s="441"/>
    </row>
    <row r="27" spans="1:45" s="446" customFormat="1">
      <c r="A27" s="443"/>
      <c r="B27" s="441" t="str">
        <f>IF(A27="","",IFERROR(VLOOKUP(A27,Story!C:D,2,FALSE),""))</f>
        <v/>
      </c>
      <c r="C27" s="445"/>
      <c r="D27" s="443"/>
      <c r="E27" s="441"/>
      <c r="F27" s="445"/>
      <c r="G27" s="443"/>
      <c r="H27" s="444" t="str">
        <f t="shared" si="8"/>
        <v/>
      </c>
      <c r="I27" s="444" t="str">
        <f t="shared" si="9"/>
        <v/>
      </c>
      <c r="J27" s="476"/>
      <c r="K27" s="476"/>
      <c r="L27" s="443"/>
      <c r="M27" s="442"/>
      <c r="N27" s="472"/>
      <c r="O27" s="472"/>
      <c r="P27" s="472"/>
      <c r="Q27" s="472"/>
      <c r="R27" s="472"/>
      <c r="S27" s="472"/>
      <c r="T27" s="472"/>
      <c r="U27" s="472"/>
      <c r="V27" s="472"/>
      <c r="W27" s="472"/>
      <c r="X27" s="472"/>
      <c r="Y27" s="472"/>
      <c r="Z27" s="472"/>
      <c r="AA27" s="472"/>
      <c r="AB27" s="472"/>
      <c r="AC27" s="472"/>
      <c r="AD27" s="472"/>
      <c r="AE27" s="472"/>
      <c r="AF27" s="472"/>
      <c r="AG27" s="472"/>
      <c r="AH27" s="472"/>
      <c r="AI27" s="472"/>
      <c r="AJ27" s="472"/>
      <c r="AK27" s="472"/>
      <c r="AL27" s="472"/>
      <c r="AM27" s="472"/>
      <c r="AN27" s="472"/>
      <c r="AO27" s="472"/>
      <c r="AP27" s="472"/>
      <c r="AQ27" s="472"/>
      <c r="AR27" s="472"/>
      <c r="AS27" s="441"/>
    </row>
    <row r="28" spans="1:45" s="446" customFormat="1">
      <c r="A28" s="24" t="s">
        <v>1680</v>
      </c>
      <c r="B28" s="441" t="str">
        <f>IF(A28="","",IFERROR(VLOOKUP(A28,Story!C:D,2,FALSE),""))</f>
        <v>自定义界面属性列表</v>
      </c>
      <c r="C28" s="445"/>
      <c r="D28" s="443"/>
      <c r="E28" s="441"/>
      <c r="F28" s="445"/>
      <c r="G28" s="443"/>
      <c r="H28" s="444" t="str">
        <f t="shared" si="8"/>
        <v/>
      </c>
      <c r="I28" s="444" t="str">
        <f t="shared" si="9"/>
        <v/>
      </c>
      <c r="J28" s="476"/>
      <c r="K28" s="476"/>
      <c r="L28" s="443"/>
      <c r="M28" s="442"/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72"/>
      <c r="AH28" s="472"/>
      <c r="AI28" s="472"/>
      <c r="AJ28" s="472"/>
      <c r="AK28" s="472"/>
      <c r="AL28" s="472"/>
      <c r="AM28" s="472"/>
      <c r="AN28" s="472"/>
      <c r="AO28" s="472"/>
      <c r="AP28" s="472"/>
      <c r="AQ28" s="472"/>
      <c r="AR28" s="472"/>
      <c r="AS28" s="441"/>
    </row>
    <row r="29" spans="1:45" s="446" customFormat="1">
      <c r="A29" s="443"/>
      <c r="B29" s="441" t="str">
        <f>IF(A29="","",IFERROR(VLOOKUP(A29,Story!C:D,2,FALSE),""))</f>
        <v/>
      </c>
      <c r="C29" s="445"/>
      <c r="D29" s="443"/>
      <c r="E29" s="441" t="s">
        <v>1701</v>
      </c>
      <c r="F29" s="445" t="s">
        <v>1591</v>
      </c>
      <c r="G29" s="443"/>
      <c r="H29" s="444">
        <f t="shared" si="8"/>
        <v>43222</v>
      </c>
      <c r="I29" s="444">
        <f t="shared" si="9"/>
        <v>43222</v>
      </c>
      <c r="J29" s="476"/>
      <c r="K29" s="476">
        <f t="shared" ref="K29:K38" si="10">SUM(N29:AR29)</f>
        <v>0</v>
      </c>
      <c r="L29" s="443" t="s">
        <v>9</v>
      </c>
      <c r="M29" s="442">
        <f t="shared" ref="M29:M38" si="11">IF(L29="未开始",0,IF(L29="已完成",1, 0.1))</f>
        <v>1</v>
      </c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72"/>
      <c r="AH29" s="472"/>
      <c r="AI29" s="472"/>
      <c r="AJ29" s="472"/>
      <c r="AK29" s="472"/>
      <c r="AL29" s="472"/>
      <c r="AM29" s="472"/>
      <c r="AN29" s="472"/>
      <c r="AO29" s="472"/>
      <c r="AP29" s="472"/>
      <c r="AQ29" s="472"/>
      <c r="AR29" s="472"/>
      <c r="AS29" s="441"/>
    </row>
    <row r="30" spans="1:45" s="446" customFormat="1">
      <c r="A30" s="443"/>
      <c r="B30" s="441" t="str">
        <f>IF(A30="","",IFERROR(VLOOKUP(A30,Story!C:D,2,FALSE),""))</f>
        <v/>
      </c>
      <c r="C30" s="445"/>
      <c r="D30" s="443"/>
      <c r="E30" s="441" t="s">
        <v>1788</v>
      </c>
      <c r="F30" s="445" t="s">
        <v>1591</v>
      </c>
      <c r="G30" s="443"/>
      <c r="H30" s="444">
        <f t="shared" si="8"/>
        <v>43222</v>
      </c>
      <c r="I30" s="444">
        <f t="shared" si="9"/>
        <v>43222</v>
      </c>
      <c r="J30" s="476"/>
      <c r="K30" s="476">
        <f t="shared" si="10"/>
        <v>0</v>
      </c>
      <c r="L30" s="443" t="s">
        <v>9</v>
      </c>
      <c r="M30" s="442">
        <f t="shared" si="11"/>
        <v>1</v>
      </c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72"/>
      <c r="AH30" s="472"/>
      <c r="AI30" s="472"/>
      <c r="AJ30" s="472"/>
      <c r="AK30" s="472"/>
      <c r="AL30" s="472"/>
      <c r="AM30" s="472"/>
      <c r="AN30" s="472"/>
      <c r="AO30" s="472"/>
      <c r="AP30" s="472"/>
      <c r="AQ30" s="472"/>
      <c r="AR30" s="472"/>
      <c r="AS30" s="441"/>
    </row>
    <row r="31" spans="1:45" s="446" customFormat="1">
      <c r="A31" s="443"/>
      <c r="B31" s="441" t="str">
        <f>IF(A31="","",IFERROR(VLOOKUP(A31,Story!C:D,2,FALSE),""))</f>
        <v/>
      </c>
      <c r="C31" s="445"/>
      <c r="D31" s="443"/>
      <c r="E31" s="441" t="s">
        <v>1706</v>
      </c>
      <c r="F31" s="445" t="s">
        <v>1591</v>
      </c>
      <c r="G31" s="443"/>
      <c r="H31" s="444">
        <f t="shared" ref="H31" si="12">IF(E31="","",$H$1)</f>
        <v>43222</v>
      </c>
      <c r="I31" s="444">
        <f t="shared" ref="I31" si="13">IF(E31="","",IF(H31+J31/8&gt;$I$1,$I$1,H31+J31/8))</f>
        <v>43222</v>
      </c>
      <c r="J31" s="476"/>
      <c r="K31" s="476">
        <f t="shared" si="10"/>
        <v>0</v>
      </c>
      <c r="L31" s="443" t="s">
        <v>9</v>
      </c>
      <c r="M31" s="442">
        <f t="shared" si="11"/>
        <v>1</v>
      </c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72"/>
      <c r="AH31" s="472"/>
      <c r="AI31" s="472"/>
      <c r="AJ31" s="472"/>
      <c r="AK31" s="472"/>
      <c r="AL31" s="472"/>
      <c r="AM31" s="472"/>
      <c r="AN31" s="472"/>
      <c r="AO31" s="472"/>
      <c r="AP31" s="472"/>
      <c r="AQ31" s="472"/>
      <c r="AR31" s="472"/>
      <c r="AS31" s="441"/>
    </row>
    <row r="32" spans="1:45" s="446" customFormat="1">
      <c r="A32" s="443"/>
      <c r="B32" s="441" t="str">
        <f>IF(A32="","",IFERROR(VLOOKUP(A32,Story!C:D,2,FALSE),""))</f>
        <v/>
      </c>
      <c r="C32" s="445"/>
      <c r="D32" s="443"/>
      <c r="F32" s="445"/>
      <c r="G32" s="443"/>
      <c r="H32" s="444"/>
      <c r="I32" s="444"/>
      <c r="J32" s="476"/>
      <c r="K32" s="476"/>
      <c r="L32" s="443"/>
      <c r="M32" s="442"/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72"/>
      <c r="AH32" s="472"/>
      <c r="AI32" s="472"/>
      <c r="AJ32" s="472"/>
      <c r="AK32" s="472"/>
      <c r="AL32" s="472"/>
      <c r="AM32" s="472"/>
      <c r="AN32" s="472"/>
      <c r="AO32" s="472"/>
      <c r="AP32" s="472"/>
      <c r="AQ32" s="472"/>
      <c r="AR32" s="472"/>
      <c r="AS32" s="441"/>
    </row>
    <row r="33" spans="1:45">
      <c r="A33" s="24" t="s">
        <v>1684</v>
      </c>
      <c r="B33" s="441" t="str">
        <f>IF(A33="","",IFERROR(VLOOKUP(A33,Story!C:D,2,FALSE),""))</f>
        <v>样式扩展点定义</v>
      </c>
      <c r="C33" s="445"/>
      <c r="D33" s="443"/>
      <c r="E33" s="441"/>
      <c r="F33" s="445"/>
      <c r="G33" s="443"/>
      <c r="H33" s="444"/>
      <c r="I33" s="444"/>
      <c r="J33" s="476"/>
      <c r="K33" s="476"/>
      <c r="L33" s="443"/>
      <c r="M33" s="442"/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72"/>
      <c r="AO33" s="472"/>
      <c r="AP33" s="472"/>
      <c r="AQ33" s="472"/>
      <c r="AR33" s="472"/>
      <c r="AS33" s="441"/>
    </row>
    <row r="34" spans="1:45" s="446" customFormat="1" ht="12.75" customHeight="1">
      <c r="A34" s="443"/>
      <c r="B34" s="441" t="str">
        <f>IF(A34="","",IFERROR(VLOOKUP(A34,Story!C:D,2,FALSE),""))</f>
        <v/>
      </c>
      <c r="C34" s="445"/>
      <c r="D34" s="443" t="s">
        <v>219</v>
      </c>
      <c r="E34" s="441" t="s">
        <v>1694</v>
      </c>
      <c r="F34" s="445" t="s">
        <v>206</v>
      </c>
      <c r="G34" s="443"/>
      <c r="H34" s="444">
        <f>IF(E34="","",$H$1)</f>
        <v>43222</v>
      </c>
      <c r="I34" s="444">
        <f>IF(E34="","",IF(H34+J34/8&gt;$I$1,$I$1,H34+J34/8))</f>
        <v>43222</v>
      </c>
      <c r="J34" s="476"/>
      <c r="K34" s="476">
        <f t="shared" si="10"/>
        <v>0</v>
      </c>
      <c r="L34" s="443" t="s">
        <v>9</v>
      </c>
      <c r="M34" s="442">
        <f t="shared" si="11"/>
        <v>1</v>
      </c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/>
      <c r="AG34" s="472"/>
      <c r="AH34" s="472"/>
      <c r="AI34" s="472"/>
      <c r="AJ34" s="472"/>
      <c r="AK34" s="472"/>
      <c r="AL34" s="472"/>
      <c r="AM34" s="472"/>
      <c r="AN34" s="472"/>
      <c r="AO34" s="472"/>
      <c r="AP34" s="472"/>
      <c r="AQ34" s="472"/>
      <c r="AR34" s="472"/>
      <c r="AS34" s="441"/>
    </row>
    <row r="35" spans="1:45" s="446" customFormat="1" ht="12.75" customHeight="1">
      <c r="A35" s="443"/>
      <c r="B35" s="441" t="str">
        <f>IF(A35="","",IFERROR(VLOOKUP(A35,Story!C:D,2,FALSE),""))</f>
        <v/>
      </c>
      <c r="C35" s="445"/>
      <c r="D35" s="443"/>
      <c r="E35" s="441" t="s">
        <v>1771</v>
      </c>
      <c r="F35" s="445" t="s">
        <v>1770</v>
      </c>
      <c r="G35" s="443"/>
      <c r="H35" s="444"/>
      <c r="I35" s="444"/>
      <c r="J35" s="476"/>
      <c r="K35" s="476">
        <f t="shared" si="10"/>
        <v>28</v>
      </c>
      <c r="L35" s="443" t="s">
        <v>9</v>
      </c>
      <c r="M35" s="442">
        <f t="shared" si="11"/>
        <v>1</v>
      </c>
      <c r="N35" s="472">
        <v>4</v>
      </c>
      <c r="O35" s="472">
        <v>8</v>
      </c>
      <c r="P35" s="472">
        <v>8</v>
      </c>
      <c r="Q35" s="472"/>
      <c r="R35" s="472"/>
      <c r="S35" s="472">
        <v>8</v>
      </c>
      <c r="T35" s="472"/>
      <c r="U35" s="472"/>
      <c r="V35" s="472"/>
      <c r="W35" s="472"/>
      <c r="X35" s="472"/>
      <c r="Y35" s="472"/>
      <c r="Z35" s="472"/>
      <c r="AA35" s="472"/>
      <c r="AB35" s="472"/>
      <c r="AC35" s="472"/>
      <c r="AD35" s="472"/>
      <c r="AE35" s="472"/>
      <c r="AF35" s="472"/>
      <c r="AG35" s="472"/>
      <c r="AH35" s="472"/>
      <c r="AI35" s="472"/>
      <c r="AJ35" s="472"/>
      <c r="AK35" s="472"/>
      <c r="AL35" s="472"/>
      <c r="AM35" s="472"/>
      <c r="AN35" s="472"/>
      <c r="AO35" s="472"/>
      <c r="AP35" s="472"/>
      <c r="AQ35" s="472"/>
      <c r="AR35" s="472"/>
      <c r="AS35" s="441"/>
    </row>
    <row r="36" spans="1:45" s="446" customFormat="1" ht="12.75" customHeight="1">
      <c r="A36" s="443"/>
      <c r="B36" s="441" t="str">
        <f>IF(A36="","",IFERROR(VLOOKUP(A36,Story!C:D,2,FALSE),""))</f>
        <v/>
      </c>
      <c r="C36" s="445"/>
      <c r="D36" s="443"/>
      <c r="E36" s="441" t="s">
        <v>1772</v>
      </c>
      <c r="F36" s="445" t="s">
        <v>1727</v>
      </c>
      <c r="G36" s="443"/>
      <c r="H36" s="444"/>
      <c r="I36" s="444"/>
      <c r="J36" s="476"/>
      <c r="K36" s="476">
        <f t="shared" si="10"/>
        <v>8</v>
      </c>
      <c r="L36" s="443" t="s">
        <v>9</v>
      </c>
      <c r="M36" s="442">
        <f t="shared" si="11"/>
        <v>1</v>
      </c>
      <c r="N36" s="472"/>
      <c r="O36" s="472"/>
      <c r="P36" s="472"/>
      <c r="Q36" s="472"/>
      <c r="R36" s="472"/>
      <c r="S36" s="472"/>
      <c r="T36" s="472">
        <v>4</v>
      </c>
      <c r="U36" s="472"/>
      <c r="V36" s="472"/>
      <c r="W36" s="472"/>
      <c r="X36" s="472"/>
      <c r="Y36" s="472"/>
      <c r="Z36" s="472"/>
      <c r="AA36" s="472"/>
      <c r="AB36" s="472">
        <v>4</v>
      </c>
      <c r="AC36" s="472"/>
      <c r="AD36" s="472"/>
      <c r="AE36" s="472"/>
      <c r="AF36" s="472"/>
      <c r="AG36" s="472"/>
      <c r="AH36" s="472"/>
      <c r="AI36" s="472"/>
      <c r="AJ36" s="472"/>
      <c r="AK36" s="472"/>
      <c r="AL36" s="472"/>
      <c r="AM36" s="472"/>
      <c r="AN36" s="472"/>
      <c r="AO36" s="472"/>
      <c r="AP36" s="472"/>
      <c r="AQ36" s="472"/>
      <c r="AR36" s="472"/>
      <c r="AS36" s="441"/>
    </row>
    <row r="37" spans="1:45" s="446" customFormat="1" ht="12.75" customHeight="1">
      <c r="A37" s="443"/>
      <c r="B37" s="441" t="str">
        <f>IF(A37="","",IFERROR(VLOOKUP(A37,Story!C:D,2,FALSE),""))</f>
        <v/>
      </c>
      <c r="C37" s="445"/>
      <c r="D37" s="443"/>
      <c r="E37" s="441" t="s">
        <v>1702</v>
      </c>
      <c r="F37" s="445" t="s">
        <v>1727</v>
      </c>
      <c r="G37" s="443"/>
      <c r="H37" s="444"/>
      <c r="I37" s="444"/>
      <c r="J37" s="476"/>
      <c r="K37" s="476">
        <f t="shared" si="10"/>
        <v>24</v>
      </c>
      <c r="L37" s="443" t="s">
        <v>248</v>
      </c>
      <c r="M37" s="442">
        <f t="shared" si="11"/>
        <v>0.1</v>
      </c>
      <c r="N37" s="472"/>
      <c r="O37" s="472"/>
      <c r="P37" s="472"/>
      <c r="Q37" s="472"/>
      <c r="R37" s="472"/>
      <c r="S37" s="472"/>
      <c r="T37" s="472">
        <v>4</v>
      </c>
      <c r="U37" s="472">
        <v>8</v>
      </c>
      <c r="V37" s="472">
        <v>8</v>
      </c>
      <c r="W37" s="472">
        <v>4</v>
      </c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72"/>
      <c r="AO37" s="472"/>
      <c r="AP37" s="472"/>
      <c r="AQ37" s="472"/>
      <c r="AR37" s="472"/>
      <c r="AS37" s="441"/>
    </row>
    <row r="38" spans="1:45" s="446" customFormat="1" ht="12.75" customHeight="1">
      <c r="A38" s="443"/>
      <c r="B38" s="441" t="str">
        <f>IF(A38="","",IFERROR(VLOOKUP(A38,Story!C:D,2,FALSE),""))</f>
        <v/>
      </c>
      <c r="C38" s="445"/>
      <c r="D38" s="443"/>
      <c r="E38" s="441" t="s">
        <v>1773</v>
      </c>
      <c r="F38" s="445" t="s">
        <v>1727</v>
      </c>
      <c r="G38" s="443"/>
      <c r="H38" s="444"/>
      <c r="I38" s="444"/>
      <c r="J38" s="476"/>
      <c r="K38" s="476">
        <f t="shared" si="10"/>
        <v>28</v>
      </c>
      <c r="L38" s="443" t="s">
        <v>248</v>
      </c>
      <c r="M38" s="442">
        <f t="shared" si="11"/>
        <v>0.1</v>
      </c>
      <c r="N38" s="472"/>
      <c r="O38" s="472"/>
      <c r="P38" s="472"/>
      <c r="Q38" s="472"/>
      <c r="R38" s="472"/>
      <c r="S38" s="472"/>
      <c r="T38" s="472"/>
      <c r="U38" s="472"/>
      <c r="V38" s="472"/>
      <c r="W38" s="472">
        <v>4</v>
      </c>
      <c r="X38" s="472"/>
      <c r="Y38" s="472"/>
      <c r="Z38" s="472">
        <v>8</v>
      </c>
      <c r="AA38" s="472">
        <v>8</v>
      </c>
      <c r="AB38" s="472">
        <v>4</v>
      </c>
      <c r="AC38" s="472">
        <v>4</v>
      </c>
      <c r="AD38" s="472"/>
      <c r="AE38" s="472"/>
      <c r="AF38" s="472"/>
      <c r="AG38" s="472"/>
      <c r="AH38" s="472"/>
      <c r="AI38" s="472"/>
      <c r="AJ38" s="472"/>
      <c r="AK38" s="472"/>
      <c r="AL38" s="472"/>
      <c r="AM38" s="472"/>
      <c r="AN38" s="472"/>
      <c r="AO38" s="472"/>
      <c r="AP38" s="472"/>
      <c r="AQ38" s="472"/>
      <c r="AR38" s="472"/>
      <c r="AS38" s="441"/>
    </row>
    <row r="40" spans="1:45" s="446" customFormat="1">
      <c r="A40" s="443"/>
      <c r="B40" s="441" t="str">
        <f>IF(A40="","",IFERROR(VLOOKUP(A40,Story!C:D,2,FALSE),""))</f>
        <v/>
      </c>
      <c r="C40" s="445"/>
      <c r="D40" s="443"/>
      <c r="E40" s="441"/>
      <c r="F40" s="445"/>
      <c r="G40" s="443"/>
      <c r="H40" s="444" t="str">
        <f>IF(E40="","",$H$1)</f>
        <v/>
      </c>
      <c r="I40" s="444" t="str">
        <f>IF(E40="","",IF(H40+J40/8&gt;$I$1,$I$1,H40+J40/8))</f>
        <v/>
      </c>
      <c r="J40" s="476"/>
      <c r="K40" s="476"/>
      <c r="L40" s="443"/>
      <c r="M40" s="442"/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72"/>
      <c r="AH40" s="472"/>
      <c r="AI40" s="472"/>
      <c r="AJ40" s="472"/>
      <c r="AK40" s="472"/>
      <c r="AL40" s="472"/>
      <c r="AM40" s="472"/>
      <c r="AN40" s="472"/>
      <c r="AO40" s="472"/>
      <c r="AP40" s="472"/>
      <c r="AQ40" s="472"/>
      <c r="AR40" s="472"/>
      <c r="AS40" s="441"/>
    </row>
    <row r="42" spans="1:45" s="446" customFormat="1" ht="12.75" customHeight="1">
      <c r="A42" s="24" t="s">
        <v>1697</v>
      </c>
      <c r="B42" s="441" t="str">
        <f>IF(A42="","",IFERROR(VLOOKUP(A42,Story!C:D,2,FALSE),""))</f>
        <v>自定义界面设计文档</v>
      </c>
      <c r="C42" s="445"/>
      <c r="D42" s="443"/>
      <c r="E42" s="441"/>
      <c r="F42" s="445"/>
      <c r="G42" s="443" t="s">
        <v>218</v>
      </c>
      <c r="H42" s="444" t="str">
        <f>IF(E42="","",$H$1)</f>
        <v/>
      </c>
      <c r="I42" s="444" t="str">
        <f>IF(E42="","",IF(H42+J42/8&gt;$I$1,$I$1,H42+J42/8))</f>
        <v/>
      </c>
      <c r="J42" s="476"/>
      <c r="K42" s="476"/>
      <c r="L42" s="443"/>
      <c r="M42" s="442"/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72"/>
      <c r="AH42" s="472"/>
      <c r="AI42" s="472"/>
      <c r="AJ42" s="472"/>
      <c r="AK42" s="472"/>
      <c r="AL42" s="472"/>
      <c r="AM42" s="472"/>
      <c r="AN42" s="472"/>
      <c r="AO42" s="472"/>
      <c r="AP42" s="472"/>
      <c r="AQ42" s="472"/>
      <c r="AR42" s="472"/>
      <c r="AS42" s="441"/>
    </row>
    <row r="43" spans="1:45" s="446" customFormat="1">
      <c r="A43" s="443"/>
      <c r="B43" s="441" t="str">
        <f>IF(A43="","",IFERROR(VLOOKUP(A43,Story!C:D,2,FALSE),""))</f>
        <v/>
      </c>
      <c r="C43" s="445"/>
      <c r="D43" s="443" t="s">
        <v>219</v>
      </c>
      <c r="E43" s="441" t="s">
        <v>1699</v>
      </c>
      <c r="F43" s="445" t="s">
        <v>206</v>
      </c>
      <c r="G43" s="443"/>
      <c r="H43" s="444">
        <f>IF(E43="","",$H$1)</f>
        <v>43222</v>
      </c>
      <c r="I43" s="444">
        <f>IF(E43="","",IF(H43+J43/8&gt;$I$1,$I$1,H43+J43/8))</f>
        <v>43222</v>
      </c>
      <c r="J43" s="476"/>
      <c r="K43" s="476">
        <f>SUM(N43:AR43)</f>
        <v>0</v>
      </c>
      <c r="L43" s="443" t="s">
        <v>9</v>
      </c>
      <c r="M43" s="442">
        <f>IF(L43="未开始",0,IF(L43="已完成",1, 0.1))</f>
        <v>1</v>
      </c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72"/>
      <c r="AH43" s="472"/>
      <c r="AI43" s="472"/>
      <c r="AJ43" s="472"/>
      <c r="AK43" s="472"/>
      <c r="AL43" s="472"/>
      <c r="AM43" s="472"/>
      <c r="AN43" s="472"/>
      <c r="AO43" s="472"/>
      <c r="AP43" s="472"/>
      <c r="AQ43" s="472"/>
      <c r="AR43" s="472"/>
      <c r="AS43" s="441"/>
    </row>
    <row r="44" spans="1:45" s="446" customFormat="1">
      <c r="A44" s="443"/>
      <c r="B44" s="441" t="str">
        <f>IF(A44="","",IFERROR(VLOOKUP(A44,Story!C:D,2,FALSE),""))</f>
        <v/>
      </c>
      <c r="C44" s="445"/>
      <c r="D44" s="443" t="s">
        <v>221</v>
      </c>
      <c r="E44" s="441" t="s">
        <v>1700</v>
      </c>
      <c r="F44" s="445" t="s">
        <v>82</v>
      </c>
      <c r="G44" s="443"/>
      <c r="H44" s="444">
        <f>IF(E44="","",$H$1)</f>
        <v>43222</v>
      </c>
      <c r="I44" s="444">
        <f>IF(E44="","",IF(H44+J44/8&gt;$I$1,$I$1,H44+J44/8))</f>
        <v>43222</v>
      </c>
      <c r="J44" s="476"/>
      <c r="K44" s="476">
        <f>SUM(N44:AR44)</f>
        <v>0</v>
      </c>
      <c r="L44" s="443" t="s">
        <v>9</v>
      </c>
      <c r="M44" s="442">
        <f>IF(L44="未开始",0,IF(L44="已完成",1, 0.1))</f>
        <v>1</v>
      </c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72"/>
      <c r="AH44" s="472"/>
      <c r="AI44" s="472"/>
      <c r="AJ44" s="472"/>
      <c r="AK44" s="472"/>
      <c r="AL44" s="472"/>
      <c r="AM44" s="472"/>
      <c r="AN44" s="472"/>
      <c r="AO44" s="472"/>
      <c r="AP44" s="472"/>
      <c r="AQ44" s="472"/>
      <c r="AR44" s="472"/>
      <c r="AS44" s="441"/>
    </row>
    <row r="45" spans="1:45" s="446" customFormat="1">
      <c r="A45" s="443"/>
      <c r="B45" s="441" t="str">
        <f>IF(A45="","",IFERROR(VLOOKUP(A45,Story!C:D,2,FALSE),""))</f>
        <v/>
      </c>
      <c r="C45" s="445"/>
      <c r="D45" s="443" t="s">
        <v>326</v>
      </c>
      <c r="E45" s="441" t="s">
        <v>1833</v>
      </c>
      <c r="F45" s="445" t="s">
        <v>1673</v>
      </c>
      <c r="G45" s="443"/>
      <c r="H45" s="444">
        <f>IF(E45="","",$H$1)</f>
        <v>43222</v>
      </c>
      <c r="I45" s="444">
        <f>IF(E45="","",IF(H45+J45/8&gt;$I$1,$I$1,H45+J45/8))</f>
        <v>43222</v>
      </c>
      <c r="J45" s="476"/>
      <c r="K45" s="476">
        <f>SUM(N45:AR45)</f>
        <v>4</v>
      </c>
      <c r="L45" s="443" t="s">
        <v>248</v>
      </c>
      <c r="M45" s="442">
        <f>IF(L45="未开始",0,IF(L45="已完成",1, 0.1))</f>
        <v>0.1</v>
      </c>
      <c r="N45" s="472">
        <v>4</v>
      </c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72"/>
      <c r="AH45" s="472"/>
      <c r="AI45" s="472"/>
      <c r="AJ45" s="472"/>
      <c r="AK45" s="472"/>
      <c r="AL45" s="472"/>
      <c r="AM45" s="472"/>
      <c r="AN45" s="472"/>
      <c r="AO45" s="472"/>
      <c r="AP45" s="472"/>
      <c r="AQ45" s="472"/>
      <c r="AR45" s="472"/>
      <c r="AS45" s="441"/>
    </row>
    <row r="46" spans="1:45" s="446" customFormat="1">
      <c r="A46" s="443"/>
      <c r="B46" s="441" t="str">
        <f>IF(A46="","",IFERROR(VLOOKUP(A46,Story!C:D,2,FALSE),""))</f>
        <v/>
      </c>
      <c r="C46" s="445"/>
      <c r="D46" s="443" t="s">
        <v>326</v>
      </c>
      <c r="E46" s="441" t="s">
        <v>1723</v>
      </c>
      <c r="F46" s="445" t="s">
        <v>1677</v>
      </c>
      <c r="G46" s="443"/>
      <c r="H46" s="444">
        <f>IF(E46="","",$H$1)</f>
        <v>43222</v>
      </c>
      <c r="I46" s="444">
        <f>IF(E46="","",IF(H46+J46/8&gt;$I$1,$I$1,H46+J46/8))</f>
        <v>43222</v>
      </c>
      <c r="J46" s="476"/>
      <c r="K46" s="476">
        <f>SUM(N46:AR46)</f>
        <v>8</v>
      </c>
      <c r="L46" s="443" t="s">
        <v>248</v>
      </c>
      <c r="M46" s="442">
        <f>IF(L46="未开始",0,IF(L46="已完成",1, 0.1))</f>
        <v>0.1</v>
      </c>
      <c r="N46" s="472">
        <v>4</v>
      </c>
      <c r="O46" s="472">
        <v>4</v>
      </c>
      <c r="P46" s="472"/>
      <c r="Q46" s="472"/>
      <c r="R46" s="472"/>
      <c r="S46" s="472"/>
      <c r="T46" s="472"/>
      <c r="U46" s="472"/>
      <c r="V46" s="472"/>
      <c r="W46" s="472"/>
      <c r="X46" s="472"/>
      <c r="Y46" s="472"/>
      <c r="Z46" s="472"/>
      <c r="AA46" s="472"/>
      <c r="AB46" s="472"/>
      <c r="AC46" s="472"/>
      <c r="AD46" s="472"/>
      <c r="AE46" s="472"/>
      <c r="AF46" s="472"/>
      <c r="AG46" s="472"/>
      <c r="AH46" s="472"/>
      <c r="AI46" s="472"/>
      <c r="AJ46" s="472"/>
      <c r="AK46" s="472"/>
      <c r="AL46" s="472"/>
      <c r="AM46" s="472"/>
      <c r="AN46" s="472"/>
      <c r="AO46" s="472"/>
      <c r="AP46" s="472"/>
      <c r="AQ46" s="472"/>
      <c r="AR46" s="472"/>
      <c r="AS46" s="441"/>
    </row>
    <row r="49" spans="1:45" s="446" customFormat="1">
      <c r="A49" s="443"/>
      <c r="B49" s="441" t="str">
        <f>IF(A49="","",IFERROR(VLOOKUP(A49,Story!C:D,2,FALSE),""))</f>
        <v/>
      </c>
      <c r="C49" s="445"/>
      <c r="D49" s="443"/>
      <c r="E49" s="441"/>
      <c r="F49" s="445"/>
      <c r="G49" s="443"/>
      <c r="H49" s="444" t="str">
        <f>IF(E49="","",$H$1)</f>
        <v/>
      </c>
      <c r="I49" s="444" t="str">
        <f>IF(E49="","",IF(H49+J49/8&gt;$I$1,$I$1,H49+J49/8))</f>
        <v/>
      </c>
      <c r="J49" s="476"/>
      <c r="K49" s="476"/>
      <c r="L49" s="443"/>
      <c r="M49" s="442"/>
      <c r="N49" s="472"/>
      <c r="O49" s="472"/>
      <c r="P49" s="472"/>
      <c r="Q49" s="472"/>
      <c r="R49" s="472"/>
      <c r="S49" s="472"/>
      <c r="T49" s="472"/>
      <c r="U49" s="472"/>
      <c r="V49" s="472"/>
      <c r="W49" s="472"/>
      <c r="X49" s="472"/>
      <c r="Y49" s="472"/>
      <c r="Z49" s="472"/>
      <c r="AA49" s="472"/>
      <c r="AB49" s="472"/>
      <c r="AC49" s="472"/>
      <c r="AD49" s="472"/>
      <c r="AE49" s="472"/>
      <c r="AF49" s="472"/>
      <c r="AG49" s="472"/>
      <c r="AH49" s="472"/>
      <c r="AI49" s="472"/>
      <c r="AJ49" s="472"/>
      <c r="AK49" s="472"/>
      <c r="AL49" s="472"/>
      <c r="AM49" s="472"/>
      <c r="AN49" s="472"/>
      <c r="AO49" s="472"/>
      <c r="AP49" s="472"/>
      <c r="AQ49" s="472"/>
      <c r="AR49" s="472"/>
      <c r="AS49" s="441"/>
    </row>
    <row r="51" spans="1:45" s="446" customFormat="1">
      <c r="A51" s="443"/>
      <c r="B51" s="441" t="str">
        <f>IF(A51="","",IFERROR(VLOOKUP(A51,Story!C:D,2,FALSE),""))</f>
        <v/>
      </c>
      <c r="C51" s="445"/>
      <c r="D51" s="443"/>
      <c r="E51" s="441"/>
      <c r="F51" s="445"/>
      <c r="G51" s="443"/>
      <c r="H51" s="444" t="str">
        <f t="shared" ref="H51:H65" si="14">IF(E51="","",$H$1)</f>
        <v/>
      </c>
      <c r="I51" s="444" t="str">
        <f t="shared" ref="I51:I65" si="15">IF(E51="","",IF(H51+J51/8&gt;$I$1,$I$1,H51+J51/8))</f>
        <v/>
      </c>
      <c r="J51" s="476"/>
      <c r="K51" s="476"/>
      <c r="L51" s="443"/>
      <c r="M51" s="442"/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/>
      <c r="AC51" s="472"/>
      <c r="AD51" s="472"/>
      <c r="AE51" s="472"/>
      <c r="AF51" s="472"/>
      <c r="AG51" s="472"/>
      <c r="AH51" s="472"/>
      <c r="AI51" s="472"/>
      <c r="AJ51" s="472"/>
      <c r="AK51" s="472"/>
      <c r="AL51" s="472"/>
      <c r="AM51" s="472"/>
      <c r="AN51" s="472"/>
      <c r="AO51" s="472"/>
      <c r="AP51" s="472"/>
      <c r="AQ51" s="472"/>
      <c r="AR51" s="472"/>
      <c r="AS51" s="441"/>
    </row>
    <row r="52" spans="1:45" s="446" customFormat="1">
      <c r="A52" s="24" t="s">
        <v>1688</v>
      </c>
      <c r="B52" s="441" t="str">
        <f>IF(A52="","",IFERROR(VLOOKUP(A52,Story!C:D,2,FALSE),""))</f>
        <v/>
      </c>
      <c r="C52" s="445"/>
      <c r="D52" s="443"/>
      <c r="E52" s="441"/>
      <c r="F52" s="445"/>
      <c r="G52" s="443"/>
      <c r="H52" s="444" t="str">
        <f t="shared" si="14"/>
        <v/>
      </c>
      <c r="I52" s="444" t="str">
        <f t="shared" si="15"/>
        <v/>
      </c>
      <c r="J52" s="476"/>
      <c r="K52" s="476"/>
      <c r="L52" s="443"/>
      <c r="M52" s="442"/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72"/>
      <c r="AH52" s="472"/>
      <c r="AI52" s="472"/>
      <c r="AJ52" s="472"/>
      <c r="AK52" s="472"/>
      <c r="AL52" s="472"/>
      <c r="AM52" s="472"/>
      <c r="AN52" s="472"/>
      <c r="AO52" s="472"/>
      <c r="AP52" s="472"/>
      <c r="AQ52" s="472"/>
      <c r="AR52" s="472"/>
      <c r="AS52" s="441"/>
    </row>
    <row r="53" spans="1:45" s="446" customFormat="1">
      <c r="A53" s="443"/>
      <c r="B53" s="441" t="str">
        <f>IF(A53="","",IFERROR(VLOOKUP(A53,Story!C:D,2,FALSE),""))</f>
        <v/>
      </c>
      <c r="C53" s="445"/>
      <c r="D53" s="443" t="s">
        <v>196</v>
      </c>
      <c r="E53" s="441" t="s">
        <v>1689</v>
      </c>
      <c r="F53" s="445" t="s">
        <v>1591</v>
      </c>
      <c r="G53" s="443"/>
      <c r="H53" s="444">
        <f t="shared" si="14"/>
        <v>43222</v>
      </c>
      <c r="I53" s="444">
        <f t="shared" si="15"/>
        <v>43222</v>
      </c>
      <c r="J53" s="476"/>
      <c r="K53" s="476">
        <f t="shared" ref="K53:K58" si="16">SUM(N53:AR53)</f>
        <v>0</v>
      </c>
      <c r="L53" s="443" t="s">
        <v>9</v>
      </c>
      <c r="M53" s="442">
        <f t="shared" ref="M53:M58" si="17">IF(L53="未开始",0,IF(L53="已完成",1, 0.1))</f>
        <v>1</v>
      </c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72"/>
      <c r="AH53" s="472"/>
      <c r="AI53" s="472"/>
      <c r="AJ53" s="472"/>
      <c r="AK53" s="472"/>
      <c r="AL53" s="472"/>
      <c r="AM53" s="472"/>
      <c r="AN53" s="472"/>
      <c r="AO53" s="472"/>
      <c r="AP53" s="472"/>
      <c r="AQ53" s="472"/>
      <c r="AR53" s="472"/>
      <c r="AS53" s="441"/>
    </row>
    <row r="54" spans="1:45" s="446" customFormat="1">
      <c r="A54" s="443"/>
      <c r="B54" s="441" t="str">
        <f>IF(A54="","",IFERROR(VLOOKUP(A54,Story!C:D,2,FALSE),""))</f>
        <v/>
      </c>
      <c r="C54" s="445"/>
      <c r="D54" s="443" t="s">
        <v>196</v>
      </c>
      <c r="E54" s="441" t="s">
        <v>1690</v>
      </c>
      <c r="F54" s="445" t="s">
        <v>1591</v>
      </c>
      <c r="G54" s="443"/>
      <c r="H54" s="444">
        <f t="shared" si="14"/>
        <v>43222</v>
      </c>
      <c r="I54" s="444">
        <f t="shared" si="15"/>
        <v>43222</v>
      </c>
      <c r="J54" s="476"/>
      <c r="K54" s="476">
        <f t="shared" si="16"/>
        <v>0</v>
      </c>
      <c r="L54" s="443" t="s">
        <v>9</v>
      </c>
      <c r="M54" s="442">
        <f t="shared" si="17"/>
        <v>1</v>
      </c>
      <c r="N54" s="472"/>
      <c r="O54" s="472"/>
      <c r="P54" s="472"/>
      <c r="Q54" s="472"/>
      <c r="R54" s="472"/>
      <c r="S54" s="472"/>
      <c r="T54" s="472"/>
      <c r="U54" s="472"/>
      <c r="V54" s="472"/>
      <c r="W54" s="472"/>
      <c r="X54" s="472"/>
      <c r="Y54" s="472"/>
      <c r="Z54" s="472"/>
      <c r="AA54" s="472"/>
      <c r="AB54" s="472"/>
      <c r="AC54" s="472"/>
      <c r="AD54" s="472"/>
      <c r="AE54" s="472"/>
      <c r="AF54" s="472"/>
      <c r="AG54" s="472"/>
      <c r="AH54" s="472"/>
      <c r="AI54" s="472"/>
      <c r="AJ54" s="472"/>
      <c r="AK54" s="472"/>
      <c r="AL54" s="472"/>
      <c r="AM54" s="472"/>
      <c r="AN54" s="472"/>
      <c r="AO54" s="472"/>
      <c r="AP54" s="472"/>
      <c r="AQ54" s="472"/>
      <c r="AR54" s="472"/>
      <c r="AS54" s="441"/>
    </row>
    <row r="55" spans="1:45" s="446" customFormat="1">
      <c r="A55" s="443"/>
      <c r="B55" s="441" t="str">
        <f>IF(A55="","",IFERROR(VLOOKUP(A55,Story!C:D,2,FALSE),""))</f>
        <v/>
      </c>
      <c r="C55" s="445"/>
      <c r="D55" s="443" t="s">
        <v>196</v>
      </c>
      <c r="E55" s="441" t="s">
        <v>1577</v>
      </c>
      <c r="F55" s="445" t="s">
        <v>1591</v>
      </c>
      <c r="G55" s="443"/>
      <c r="H55" s="444">
        <f t="shared" si="14"/>
        <v>43222</v>
      </c>
      <c r="I55" s="444">
        <f t="shared" si="15"/>
        <v>43222</v>
      </c>
      <c r="J55" s="476"/>
      <c r="K55" s="476">
        <f t="shared" si="16"/>
        <v>0</v>
      </c>
      <c r="L55" s="443" t="s">
        <v>9</v>
      </c>
      <c r="M55" s="442">
        <f t="shared" si="17"/>
        <v>1</v>
      </c>
      <c r="N55" s="472"/>
      <c r="O55" s="472"/>
      <c r="P55" s="472"/>
      <c r="Q55" s="472"/>
      <c r="R55" s="472"/>
      <c r="S55" s="472"/>
      <c r="T55" s="472"/>
      <c r="U55" s="472"/>
      <c r="V55" s="472"/>
      <c r="W55" s="472"/>
      <c r="X55" s="472"/>
      <c r="Y55" s="472"/>
      <c r="Z55" s="472"/>
      <c r="AA55" s="472"/>
      <c r="AB55" s="472"/>
      <c r="AC55" s="472"/>
      <c r="AD55" s="472"/>
      <c r="AE55" s="472"/>
      <c r="AF55" s="472"/>
      <c r="AG55" s="472"/>
      <c r="AH55" s="472"/>
      <c r="AI55" s="472"/>
      <c r="AJ55" s="472"/>
      <c r="AK55" s="472"/>
      <c r="AL55" s="472"/>
      <c r="AM55" s="472"/>
      <c r="AN55" s="472"/>
      <c r="AO55" s="472"/>
      <c r="AP55" s="472"/>
      <c r="AQ55" s="472"/>
      <c r="AR55" s="472"/>
      <c r="AS55" s="441"/>
    </row>
    <row r="56" spans="1:45" s="446" customFormat="1">
      <c r="A56" s="443"/>
      <c r="B56" s="441" t="str">
        <f>IF(A56="","",IFERROR(VLOOKUP(A56,Story!C:D,2,FALSE),""))</f>
        <v/>
      </c>
      <c r="C56" s="445"/>
      <c r="D56" s="443" t="s">
        <v>196</v>
      </c>
      <c r="E56" s="441" t="s">
        <v>1691</v>
      </c>
      <c r="F56" s="445" t="s">
        <v>1591</v>
      </c>
      <c r="G56" s="443"/>
      <c r="H56" s="444">
        <f t="shared" si="14"/>
        <v>43222</v>
      </c>
      <c r="I56" s="444">
        <f t="shared" si="15"/>
        <v>43222</v>
      </c>
      <c r="J56" s="476"/>
      <c r="K56" s="476">
        <f t="shared" si="16"/>
        <v>0</v>
      </c>
      <c r="L56" s="443" t="s">
        <v>9</v>
      </c>
      <c r="M56" s="442">
        <f t="shared" si="17"/>
        <v>1</v>
      </c>
      <c r="N56" s="472"/>
      <c r="O56" s="472"/>
      <c r="P56" s="472"/>
      <c r="Q56" s="472"/>
      <c r="R56" s="472"/>
      <c r="S56" s="472"/>
      <c r="T56" s="472"/>
      <c r="U56" s="472"/>
      <c r="V56" s="472"/>
      <c r="W56" s="472"/>
      <c r="X56" s="472"/>
      <c r="Y56" s="472"/>
      <c r="Z56" s="472"/>
      <c r="AA56" s="472"/>
      <c r="AB56" s="472"/>
      <c r="AC56" s="472"/>
      <c r="AD56" s="472"/>
      <c r="AE56" s="472"/>
      <c r="AF56" s="472"/>
      <c r="AG56" s="472"/>
      <c r="AH56" s="472"/>
      <c r="AI56" s="472"/>
      <c r="AJ56" s="472"/>
      <c r="AK56" s="472"/>
      <c r="AL56" s="472"/>
      <c r="AM56" s="472"/>
      <c r="AN56" s="472"/>
      <c r="AO56" s="472"/>
      <c r="AP56" s="472"/>
      <c r="AQ56" s="472"/>
      <c r="AR56" s="472"/>
      <c r="AS56" s="441"/>
    </row>
    <row r="57" spans="1:45" s="446" customFormat="1">
      <c r="A57" s="443"/>
      <c r="B57" s="441" t="str">
        <f>IF(A57="","",IFERROR(VLOOKUP(A57,Story!C:D,2,FALSE),""))</f>
        <v/>
      </c>
      <c r="C57" s="445"/>
      <c r="D57" s="443" t="s">
        <v>196</v>
      </c>
      <c r="E57" s="160" t="s">
        <v>1667</v>
      </c>
      <c r="F57" s="445" t="s">
        <v>1591</v>
      </c>
      <c r="G57" s="443"/>
      <c r="H57" s="444">
        <f t="shared" si="14"/>
        <v>43222</v>
      </c>
      <c r="I57" s="444">
        <f t="shared" si="15"/>
        <v>43222</v>
      </c>
      <c r="J57" s="476"/>
      <c r="K57" s="476">
        <f t="shared" si="16"/>
        <v>59</v>
      </c>
      <c r="L57" s="443" t="s">
        <v>9</v>
      </c>
      <c r="M57" s="442">
        <f t="shared" si="17"/>
        <v>1</v>
      </c>
      <c r="N57" s="472">
        <v>8</v>
      </c>
      <c r="O57" s="472">
        <v>8</v>
      </c>
      <c r="P57" s="472">
        <v>8</v>
      </c>
      <c r="Q57" s="472"/>
      <c r="R57" s="472"/>
      <c r="S57" s="472">
        <v>8</v>
      </c>
      <c r="T57" s="472">
        <v>8</v>
      </c>
      <c r="U57" s="472">
        <v>8</v>
      </c>
      <c r="V57" s="472">
        <v>3</v>
      </c>
      <c r="W57" s="472">
        <v>8</v>
      </c>
      <c r="X57" s="472"/>
      <c r="Y57" s="472"/>
      <c r="Z57" s="472"/>
      <c r="AA57" s="472"/>
      <c r="AB57" s="472"/>
      <c r="AC57" s="472"/>
      <c r="AD57" s="472"/>
      <c r="AE57" s="472"/>
      <c r="AF57" s="472"/>
      <c r="AG57" s="472"/>
      <c r="AH57" s="472"/>
      <c r="AI57" s="472"/>
      <c r="AJ57" s="472"/>
      <c r="AK57" s="472"/>
      <c r="AL57" s="472"/>
      <c r="AM57" s="472"/>
      <c r="AN57" s="472"/>
      <c r="AO57" s="472"/>
      <c r="AP57" s="472"/>
      <c r="AQ57" s="472"/>
      <c r="AR57" s="472"/>
      <c r="AS57" s="441"/>
    </row>
    <row r="58" spans="1:45" s="446" customFormat="1">
      <c r="A58" s="443"/>
      <c r="B58" s="441" t="str">
        <f>IF(A58="","",IFERROR(VLOOKUP(A58,Story!C:D,2,FALSE),""))</f>
        <v/>
      </c>
      <c r="C58" s="445"/>
      <c r="D58" s="443" t="s">
        <v>204</v>
      </c>
      <c r="E58" s="441" t="s">
        <v>1762</v>
      </c>
      <c r="F58" s="445" t="s">
        <v>1591</v>
      </c>
      <c r="G58" s="443"/>
      <c r="H58" s="444">
        <f t="shared" si="14"/>
        <v>43222</v>
      </c>
      <c r="I58" s="444">
        <f t="shared" si="15"/>
        <v>43222</v>
      </c>
      <c r="J58" s="476"/>
      <c r="K58" s="476">
        <f t="shared" si="16"/>
        <v>5</v>
      </c>
      <c r="L58" s="443" t="s">
        <v>9</v>
      </c>
      <c r="M58" s="442">
        <f t="shared" si="17"/>
        <v>1</v>
      </c>
      <c r="N58" s="472"/>
      <c r="O58" s="472"/>
      <c r="P58" s="472"/>
      <c r="Q58" s="472"/>
      <c r="R58" s="472"/>
      <c r="S58" s="472"/>
      <c r="T58" s="472"/>
      <c r="U58" s="472"/>
      <c r="V58" s="472">
        <v>5</v>
      </c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472"/>
      <c r="AH58" s="472"/>
      <c r="AI58" s="472"/>
      <c r="AJ58" s="472"/>
      <c r="AK58" s="472"/>
      <c r="AL58" s="472"/>
      <c r="AM58" s="472"/>
      <c r="AN58" s="472"/>
      <c r="AO58" s="472"/>
      <c r="AP58" s="472"/>
      <c r="AQ58" s="472"/>
      <c r="AR58" s="472"/>
      <c r="AS58" s="441"/>
    </row>
    <row r="59" spans="1:45" s="446" customFormat="1">
      <c r="A59" s="443"/>
      <c r="B59" s="441"/>
      <c r="C59" s="445"/>
      <c r="D59" s="443" t="s">
        <v>196</v>
      </c>
      <c r="E59" s="441" t="s">
        <v>1778</v>
      </c>
      <c r="F59" s="445" t="s">
        <v>1591</v>
      </c>
      <c r="G59" s="443"/>
      <c r="H59" s="444">
        <f t="shared" si="14"/>
        <v>43222</v>
      </c>
      <c r="I59" s="444">
        <f t="shared" si="15"/>
        <v>43222</v>
      </c>
      <c r="J59" s="476"/>
      <c r="K59" s="476"/>
      <c r="L59" s="443" t="s">
        <v>9</v>
      </c>
      <c r="M59" s="442"/>
      <c r="N59" s="472"/>
      <c r="O59" s="472"/>
      <c r="P59" s="472"/>
      <c r="Q59" s="472"/>
      <c r="R59" s="472"/>
      <c r="S59" s="472"/>
      <c r="T59" s="472"/>
      <c r="U59" s="472"/>
      <c r="V59" s="472"/>
      <c r="W59" s="472"/>
      <c r="X59" s="472"/>
      <c r="Y59" s="472"/>
      <c r="Z59" s="472">
        <v>8</v>
      </c>
      <c r="AA59" s="472">
        <v>8</v>
      </c>
      <c r="AB59" s="472">
        <v>4</v>
      </c>
      <c r="AC59" s="472"/>
      <c r="AD59" s="472"/>
      <c r="AE59" s="472"/>
      <c r="AF59" s="472"/>
      <c r="AG59" s="472"/>
      <c r="AH59" s="472"/>
      <c r="AI59" s="472"/>
      <c r="AJ59" s="472"/>
      <c r="AK59" s="472"/>
      <c r="AL59" s="472"/>
      <c r="AM59" s="472"/>
      <c r="AN59" s="472"/>
      <c r="AO59" s="472"/>
      <c r="AP59" s="472"/>
      <c r="AQ59" s="472"/>
      <c r="AR59" s="472"/>
      <c r="AS59" s="441"/>
    </row>
    <row r="60" spans="1:45" s="446" customFormat="1">
      <c r="A60" s="443"/>
      <c r="B60" s="441"/>
      <c r="C60" s="445"/>
      <c r="D60" s="443" t="s">
        <v>335</v>
      </c>
      <c r="E60" s="441" t="s">
        <v>1779</v>
      </c>
      <c r="F60" s="445" t="s">
        <v>1591</v>
      </c>
      <c r="G60" s="443"/>
      <c r="H60" s="444">
        <f t="shared" si="14"/>
        <v>43222</v>
      </c>
      <c r="I60" s="444">
        <f t="shared" si="15"/>
        <v>43222</v>
      </c>
      <c r="J60" s="476"/>
      <c r="K60" s="476"/>
      <c r="L60" s="443" t="s">
        <v>9</v>
      </c>
      <c r="M60" s="442"/>
      <c r="N60" s="472"/>
      <c r="O60" s="472"/>
      <c r="P60" s="472"/>
      <c r="Q60" s="472"/>
      <c r="R60" s="472"/>
      <c r="S60" s="472"/>
      <c r="T60" s="472"/>
      <c r="U60" s="472"/>
      <c r="V60" s="472"/>
      <c r="W60" s="472"/>
      <c r="X60" s="472"/>
      <c r="Y60" s="472"/>
      <c r="Z60" s="472"/>
      <c r="AA60" s="472"/>
      <c r="AB60" s="472">
        <v>4</v>
      </c>
      <c r="AC60" s="472"/>
      <c r="AD60" s="472"/>
      <c r="AE60" s="472"/>
      <c r="AF60" s="472"/>
      <c r="AG60" s="472"/>
      <c r="AH60" s="472"/>
      <c r="AI60" s="472"/>
      <c r="AJ60" s="472"/>
      <c r="AK60" s="472"/>
      <c r="AL60" s="472"/>
      <c r="AM60" s="472"/>
      <c r="AN60" s="472"/>
      <c r="AO60" s="472"/>
      <c r="AP60" s="472"/>
      <c r="AQ60" s="472"/>
      <c r="AR60" s="472"/>
      <c r="AS60" s="441"/>
    </row>
    <row r="61" spans="1:45" s="446" customFormat="1">
      <c r="A61" s="443"/>
      <c r="B61" s="441"/>
      <c r="C61" s="445"/>
      <c r="D61" s="443" t="s">
        <v>196</v>
      </c>
      <c r="E61" s="441" t="s">
        <v>1783</v>
      </c>
      <c r="F61" s="445" t="s">
        <v>1591</v>
      </c>
      <c r="G61" s="443"/>
      <c r="H61" s="444">
        <f t="shared" si="14"/>
        <v>43222</v>
      </c>
      <c r="I61" s="444">
        <f t="shared" si="15"/>
        <v>43222</v>
      </c>
      <c r="J61" s="476"/>
      <c r="K61" s="476"/>
      <c r="L61" s="443" t="s">
        <v>1784</v>
      </c>
      <c r="M61" s="442"/>
      <c r="N61" s="472"/>
      <c r="O61" s="472"/>
      <c r="P61" s="472"/>
      <c r="Q61" s="472"/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>
        <v>8</v>
      </c>
      <c r="AD61" s="472">
        <v>6</v>
      </c>
      <c r="AE61" s="472"/>
      <c r="AF61" s="472"/>
      <c r="AG61" s="472"/>
      <c r="AH61" s="472"/>
      <c r="AI61" s="472"/>
      <c r="AJ61" s="472"/>
      <c r="AK61" s="472"/>
      <c r="AL61" s="472"/>
      <c r="AM61" s="472"/>
      <c r="AN61" s="472"/>
      <c r="AO61" s="472"/>
      <c r="AP61" s="472"/>
      <c r="AQ61" s="472"/>
      <c r="AR61" s="472"/>
      <c r="AS61" s="441"/>
    </row>
    <row r="62" spans="1:45" s="446" customFormat="1">
      <c r="A62" s="443"/>
      <c r="B62" s="441"/>
      <c r="C62" s="445"/>
      <c r="D62" s="443" t="s">
        <v>196</v>
      </c>
      <c r="E62" s="441" t="s">
        <v>1786</v>
      </c>
      <c r="F62" s="445" t="s">
        <v>1591</v>
      </c>
      <c r="G62" s="443"/>
      <c r="H62" s="444">
        <f t="shared" si="14"/>
        <v>43222</v>
      </c>
      <c r="I62" s="444">
        <f t="shared" si="15"/>
        <v>43222</v>
      </c>
      <c r="J62" s="476"/>
      <c r="K62" s="476"/>
      <c r="L62" s="443" t="s">
        <v>9</v>
      </c>
      <c r="M62" s="442"/>
      <c r="N62" s="472"/>
      <c r="O62" s="472"/>
      <c r="P62" s="472"/>
      <c r="Q62" s="472"/>
      <c r="R62" s="472"/>
      <c r="S62" s="472"/>
      <c r="T62" s="472"/>
      <c r="U62" s="472"/>
      <c r="V62" s="472"/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72">
        <v>8</v>
      </c>
      <c r="AH62" s="472">
        <v>8</v>
      </c>
      <c r="AI62" s="472"/>
      <c r="AJ62" s="472"/>
      <c r="AK62" s="472"/>
      <c r="AL62" s="472"/>
      <c r="AM62" s="472"/>
      <c r="AN62" s="472"/>
      <c r="AO62" s="472"/>
      <c r="AP62" s="472"/>
      <c r="AQ62" s="472"/>
      <c r="AR62" s="472"/>
      <c r="AS62" s="441"/>
    </row>
    <row r="63" spans="1:45" s="446" customFormat="1">
      <c r="A63" s="443"/>
      <c r="B63" s="441"/>
      <c r="C63" s="445"/>
      <c r="D63" s="443" t="s">
        <v>196</v>
      </c>
      <c r="E63" s="441" t="s">
        <v>1787</v>
      </c>
      <c r="F63" s="445" t="s">
        <v>1591</v>
      </c>
      <c r="G63" s="443"/>
      <c r="H63" s="444">
        <f t="shared" si="14"/>
        <v>43222</v>
      </c>
      <c r="I63" s="444">
        <f t="shared" si="15"/>
        <v>43222</v>
      </c>
      <c r="J63" s="476"/>
      <c r="K63" s="476"/>
      <c r="L63" s="443" t="s">
        <v>9</v>
      </c>
      <c r="M63" s="442"/>
      <c r="N63" s="472"/>
      <c r="O63" s="472"/>
      <c r="P63" s="472"/>
      <c r="Q63" s="472"/>
      <c r="R63" s="472"/>
      <c r="S63" s="472"/>
      <c r="T63" s="472"/>
      <c r="U63" s="472"/>
      <c r="V63" s="472"/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72"/>
      <c r="AH63" s="472"/>
      <c r="AI63" s="472">
        <v>8</v>
      </c>
      <c r="AJ63" s="472">
        <v>8</v>
      </c>
      <c r="AK63" s="472"/>
      <c r="AL63" s="472"/>
      <c r="AM63" s="472"/>
      <c r="AN63" s="472"/>
      <c r="AO63" s="472"/>
      <c r="AP63" s="472"/>
      <c r="AQ63" s="472"/>
      <c r="AR63" s="472"/>
      <c r="AS63" s="441"/>
    </row>
    <row r="64" spans="1:45" s="446" customFormat="1">
      <c r="A64" s="443"/>
      <c r="B64" s="441"/>
      <c r="C64" s="445"/>
      <c r="D64" s="443" t="s">
        <v>196</v>
      </c>
      <c r="E64" s="441" t="s">
        <v>1789</v>
      </c>
      <c r="F64" s="445" t="s">
        <v>1797</v>
      </c>
      <c r="G64" s="443"/>
      <c r="H64" s="444">
        <f t="shared" si="14"/>
        <v>43222</v>
      </c>
      <c r="I64" s="444">
        <f t="shared" si="15"/>
        <v>43222</v>
      </c>
      <c r="J64" s="476"/>
      <c r="K64" s="476"/>
      <c r="L64" s="443" t="s">
        <v>9</v>
      </c>
      <c r="M64" s="442"/>
      <c r="N64" s="472"/>
      <c r="O64" s="472"/>
      <c r="P64" s="472"/>
      <c r="Q64" s="472"/>
      <c r="R64" s="472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2"/>
      <c r="AE64" s="472"/>
      <c r="AF64" s="472"/>
      <c r="AG64" s="472"/>
      <c r="AH64" s="472"/>
      <c r="AI64" s="472"/>
      <c r="AJ64" s="472"/>
      <c r="AK64" s="472">
        <v>8</v>
      </c>
      <c r="AL64" s="472"/>
      <c r="AM64" s="472"/>
      <c r="AN64" s="472">
        <v>8</v>
      </c>
      <c r="AO64" s="472"/>
      <c r="AP64" s="472"/>
      <c r="AQ64" s="472"/>
      <c r="AR64" s="472"/>
      <c r="AS64" s="441"/>
    </row>
    <row r="65" spans="1:45" s="446" customFormat="1">
      <c r="A65" s="443"/>
      <c r="B65" s="441"/>
      <c r="C65" s="445"/>
      <c r="D65" s="443" t="s">
        <v>196</v>
      </c>
      <c r="E65" s="441" t="s">
        <v>1796</v>
      </c>
      <c r="F65" s="445" t="s">
        <v>1797</v>
      </c>
      <c r="G65" s="443"/>
      <c r="H65" s="444">
        <f t="shared" si="14"/>
        <v>43222</v>
      </c>
      <c r="I65" s="444">
        <f t="shared" si="15"/>
        <v>43222</v>
      </c>
      <c r="J65" s="476"/>
      <c r="K65" s="476"/>
      <c r="L65" s="443" t="s">
        <v>9</v>
      </c>
      <c r="M65" s="442"/>
      <c r="N65" s="472"/>
      <c r="O65" s="472"/>
      <c r="P65" s="472"/>
      <c r="Q65" s="472"/>
      <c r="R65" s="472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2"/>
      <c r="AE65" s="472"/>
      <c r="AF65" s="472"/>
      <c r="AG65" s="472"/>
      <c r="AH65" s="472"/>
      <c r="AI65" s="472"/>
      <c r="AJ65" s="472"/>
      <c r="AK65" s="472"/>
      <c r="AL65" s="472"/>
      <c r="AM65" s="472"/>
      <c r="AN65" s="472"/>
      <c r="AO65" s="472">
        <v>8</v>
      </c>
      <c r="AP65" s="472">
        <v>8</v>
      </c>
      <c r="AQ65" s="472"/>
      <c r="AR65" s="472"/>
      <c r="AS65" s="441"/>
    </row>
    <row r="68" spans="1:45" s="446" customFormat="1">
      <c r="A68" s="24"/>
      <c r="B68" s="441"/>
      <c r="C68" s="445"/>
      <c r="D68" s="443"/>
      <c r="E68" s="441"/>
      <c r="F68" s="445"/>
      <c r="G68" s="443"/>
      <c r="H68" s="444"/>
      <c r="I68" s="444"/>
      <c r="J68" s="476"/>
      <c r="K68" s="476"/>
      <c r="L68" s="443"/>
      <c r="M68" s="442"/>
      <c r="N68" s="472"/>
      <c r="O68" s="472"/>
      <c r="P68" s="472"/>
      <c r="Q68" s="472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2"/>
      <c r="AG68" s="472"/>
      <c r="AH68" s="472"/>
      <c r="AI68" s="472"/>
      <c r="AJ68" s="472"/>
      <c r="AK68" s="472"/>
      <c r="AL68" s="472"/>
      <c r="AM68" s="472"/>
      <c r="AN68" s="472"/>
      <c r="AO68" s="472"/>
      <c r="AP68" s="472"/>
      <c r="AQ68" s="472"/>
      <c r="AR68" s="472"/>
      <c r="AS68" s="441"/>
    </row>
    <row r="69" spans="1:45" s="446" customFormat="1">
      <c r="A69" s="443"/>
      <c r="B69" s="441"/>
      <c r="C69" s="445"/>
      <c r="D69" s="443"/>
      <c r="E69" s="441"/>
      <c r="F69" s="445"/>
      <c r="G69" s="443"/>
      <c r="H69" s="444"/>
      <c r="I69" s="444"/>
      <c r="J69" s="476"/>
      <c r="K69" s="476"/>
      <c r="L69" s="443"/>
      <c r="M69" s="442"/>
      <c r="N69" s="472"/>
      <c r="O69" s="472"/>
      <c r="P69" s="472"/>
      <c r="Q69" s="472"/>
      <c r="R69" s="472"/>
      <c r="S69" s="472"/>
      <c r="T69" s="472"/>
      <c r="U69" s="472"/>
      <c r="V69" s="472"/>
      <c r="W69" s="472"/>
      <c r="X69" s="472"/>
      <c r="Y69" s="472"/>
      <c r="Z69" s="472"/>
      <c r="AA69" s="472"/>
      <c r="AB69" s="472"/>
      <c r="AC69" s="472"/>
      <c r="AD69" s="472"/>
      <c r="AE69" s="472"/>
      <c r="AF69" s="472"/>
      <c r="AG69" s="472"/>
      <c r="AH69" s="472"/>
      <c r="AI69" s="472"/>
      <c r="AJ69" s="472"/>
      <c r="AK69" s="472"/>
      <c r="AL69" s="472"/>
      <c r="AM69" s="472"/>
      <c r="AN69" s="472"/>
      <c r="AO69" s="472"/>
      <c r="AP69" s="472"/>
      <c r="AQ69" s="472"/>
      <c r="AR69" s="472"/>
      <c r="AS69" s="441"/>
    </row>
    <row r="70" spans="1:45" s="446" customFormat="1">
      <c r="A70" s="443"/>
      <c r="B70" s="441"/>
      <c r="C70" s="445"/>
      <c r="D70" s="443"/>
      <c r="E70" s="441"/>
      <c r="F70" s="445"/>
      <c r="G70" s="443"/>
      <c r="H70" s="444"/>
      <c r="I70" s="444"/>
      <c r="J70" s="476"/>
      <c r="K70" s="476"/>
      <c r="L70" s="443"/>
      <c r="M70" s="442"/>
      <c r="N70" s="472"/>
      <c r="O70" s="472"/>
      <c r="P70" s="472"/>
      <c r="Q70" s="472"/>
      <c r="R70" s="472"/>
      <c r="S70" s="472"/>
      <c r="T70" s="472"/>
      <c r="U70" s="472"/>
      <c r="V70" s="472"/>
      <c r="W70" s="472"/>
      <c r="X70" s="472"/>
      <c r="Y70" s="472"/>
      <c r="Z70" s="472"/>
      <c r="AA70" s="472"/>
      <c r="AB70" s="472"/>
      <c r="AC70" s="472"/>
      <c r="AD70" s="472"/>
      <c r="AE70" s="472"/>
      <c r="AF70" s="472"/>
      <c r="AG70" s="472"/>
      <c r="AH70" s="472"/>
      <c r="AI70" s="472"/>
      <c r="AJ70" s="472"/>
      <c r="AK70" s="472"/>
      <c r="AL70" s="472"/>
      <c r="AM70" s="472"/>
      <c r="AN70" s="472"/>
      <c r="AO70" s="472"/>
      <c r="AP70" s="472"/>
      <c r="AQ70" s="472"/>
      <c r="AR70" s="472"/>
      <c r="AS70" s="441"/>
    </row>
    <row r="71" spans="1:45" s="446" customFormat="1">
      <c r="A71" s="443"/>
      <c r="B71" s="441"/>
      <c r="C71" s="445"/>
      <c r="D71" s="443"/>
      <c r="E71" s="441"/>
      <c r="F71" s="445"/>
      <c r="G71" s="443"/>
      <c r="H71" s="444"/>
      <c r="I71" s="444"/>
      <c r="J71" s="476"/>
      <c r="K71" s="476"/>
      <c r="L71" s="443"/>
      <c r="M71" s="442"/>
      <c r="N71" s="472"/>
      <c r="O71" s="472"/>
      <c r="P71" s="472"/>
      <c r="Q71" s="472"/>
      <c r="R71" s="472"/>
      <c r="S71" s="472"/>
      <c r="T71" s="472"/>
      <c r="U71" s="472"/>
      <c r="V71" s="472"/>
      <c r="W71" s="472"/>
      <c r="X71" s="472"/>
      <c r="Y71" s="472"/>
      <c r="Z71" s="472"/>
      <c r="AA71" s="472"/>
      <c r="AB71" s="472"/>
      <c r="AC71" s="472"/>
      <c r="AD71" s="472"/>
      <c r="AE71" s="472"/>
      <c r="AF71" s="472"/>
      <c r="AG71" s="472"/>
      <c r="AH71" s="472"/>
      <c r="AI71" s="472"/>
      <c r="AJ71" s="472"/>
      <c r="AK71" s="472"/>
      <c r="AL71" s="472"/>
      <c r="AM71" s="472"/>
      <c r="AN71" s="472"/>
      <c r="AO71" s="472"/>
      <c r="AP71" s="472"/>
      <c r="AQ71" s="472"/>
      <c r="AR71" s="472"/>
      <c r="AS71" s="441"/>
    </row>
    <row r="72" spans="1:45" s="446" customFormat="1">
      <c r="A72" s="443"/>
      <c r="B72" s="441" t="str">
        <f>IF(A72="","",IFERROR(VLOOKUP(A72,Story!C:D,2,FALSE),""))</f>
        <v/>
      </c>
      <c r="C72" s="445"/>
      <c r="D72" s="443"/>
      <c r="E72" s="441"/>
      <c r="F72" s="445"/>
      <c r="G72" s="443"/>
      <c r="H72" s="444" t="str">
        <f>IF(E72="","",$H$1)</f>
        <v/>
      </c>
      <c r="I72" s="444" t="str">
        <f>IF(E72="","",IF(H72+J72/8&gt;$I$1,$I$1,H72+J72/8))</f>
        <v/>
      </c>
      <c r="J72" s="476"/>
      <c r="K72" s="476"/>
      <c r="L72" s="443"/>
      <c r="M72" s="442"/>
      <c r="N72" s="472"/>
      <c r="O72" s="472"/>
      <c r="P72" s="472"/>
      <c r="Q72" s="472"/>
      <c r="R72" s="472"/>
      <c r="S72" s="472"/>
      <c r="T72" s="472"/>
      <c r="U72" s="472"/>
      <c r="V72" s="472"/>
      <c r="W72" s="472"/>
      <c r="X72" s="472"/>
      <c r="Y72" s="472"/>
      <c r="Z72" s="472"/>
      <c r="AA72" s="472"/>
      <c r="AB72" s="472"/>
      <c r="AC72" s="472"/>
      <c r="AD72" s="472"/>
      <c r="AE72" s="472"/>
      <c r="AF72" s="472"/>
      <c r="AG72" s="472"/>
      <c r="AH72" s="472"/>
      <c r="AI72" s="472"/>
      <c r="AJ72" s="472"/>
      <c r="AK72" s="472"/>
      <c r="AL72" s="472"/>
      <c r="AM72" s="472"/>
      <c r="AN72" s="472"/>
      <c r="AO72" s="472"/>
      <c r="AP72" s="472"/>
      <c r="AQ72" s="472"/>
      <c r="AR72" s="472"/>
      <c r="AS72" s="441"/>
    </row>
    <row r="73" spans="1:45" s="446" customFormat="1">
      <c r="A73" s="24" t="s">
        <v>1686</v>
      </c>
      <c r="B73" s="441" t="str">
        <f>IF(A73="","",IFERROR(VLOOKUP(A73,Story!C:D,2,FALSE),""))</f>
        <v/>
      </c>
      <c r="C73" s="445"/>
      <c r="D73" s="443"/>
      <c r="E73" s="441"/>
      <c r="F73" s="445"/>
      <c r="G73" s="443"/>
      <c r="H73" s="444" t="str">
        <f>IF(E73="","",$H$1)</f>
        <v/>
      </c>
      <c r="I73" s="444" t="str">
        <f>IF(E73="","",IF(H73+J73/8&gt;$I$1,$I$1,H73+J73/8))</f>
        <v/>
      </c>
      <c r="J73" s="476"/>
      <c r="K73" s="476"/>
      <c r="L73" s="443"/>
      <c r="M73" s="442"/>
      <c r="N73" s="472"/>
      <c r="O73" s="472"/>
      <c r="P73" s="472"/>
      <c r="Q73" s="472"/>
      <c r="R73" s="472"/>
      <c r="S73" s="472"/>
      <c r="T73" s="472"/>
      <c r="U73" s="472"/>
      <c r="V73" s="472"/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472"/>
      <c r="AI73" s="472"/>
      <c r="AJ73" s="472"/>
      <c r="AK73" s="472"/>
      <c r="AL73" s="472"/>
      <c r="AM73" s="472"/>
      <c r="AN73" s="472"/>
      <c r="AO73" s="472"/>
      <c r="AP73" s="472"/>
      <c r="AQ73" s="472"/>
      <c r="AR73" s="472"/>
      <c r="AS73" s="441"/>
    </row>
    <row r="74" spans="1:45" s="446" customFormat="1">
      <c r="A74" s="443"/>
      <c r="B74" s="441" t="str">
        <f>IF(A74="","",IFERROR(VLOOKUP(A74,Story!C:D,2,FALSE),""))</f>
        <v/>
      </c>
      <c r="C74" s="445"/>
      <c r="D74" s="443"/>
      <c r="E74" s="441" t="s">
        <v>1695</v>
      </c>
      <c r="F74" s="445" t="s">
        <v>77</v>
      </c>
      <c r="G74" s="443"/>
      <c r="H74" s="444">
        <f>IF(E74="","",$H$1)</f>
        <v>43222</v>
      </c>
      <c r="I74" s="444">
        <f>IF(E74="","",IF(H74+J74/8&gt;$I$1,$I$1,H74+J74/8))</f>
        <v>43222</v>
      </c>
      <c r="J74" s="476"/>
      <c r="K74" s="476">
        <f>SUM(N74:AR74)</f>
        <v>0</v>
      </c>
      <c r="L74" s="443" t="s">
        <v>9</v>
      </c>
      <c r="M74" s="442">
        <f>IF(L74="未开始",0,IF(L74="已完成",1, 0.1))</f>
        <v>1</v>
      </c>
      <c r="N74" s="472"/>
      <c r="O74" s="472"/>
      <c r="P74" s="472"/>
      <c r="Q74" s="472"/>
      <c r="R74" s="472"/>
      <c r="S74" s="472"/>
      <c r="T74" s="472"/>
      <c r="U74" s="472"/>
      <c r="V74" s="472"/>
      <c r="W74" s="472"/>
      <c r="X74" s="472"/>
      <c r="Y74" s="472"/>
      <c r="Z74" s="472"/>
      <c r="AA74" s="472"/>
      <c r="AB74" s="472"/>
      <c r="AC74" s="472"/>
      <c r="AD74" s="472"/>
      <c r="AE74" s="472"/>
      <c r="AF74" s="472"/>
      <c r="AG74" s="472"/>
      <c r="AH74" s="472"/>
      <c r="AI74" s="472"/>
      <c r="AJ74" s="472"/>
      <c r="AK74" s="472"/>
      <c r="AL74" s="472"/>
      <c r="AM74" s="472"/>
      <c r="AN74" s="472"/>
      <c r="AO74" s="472"/>
      <c r="AP74" s="472"/>
      <c r="AQ74" s="472"/>
      <c r="AR74" s="472"/>
      <c r="AS74" s="441"/>
    </row>
    <row r="76" spans="1:45" s="446" customFormat="1">
      <c r="A76" s="443"/>
      <c r="B76" s="441" t="str">
        <f>IF(A76="","",IFERROR(VLOOKUP(A76,Story!C:D,2,FALSE),""))</f>
        <v/>
      </c>
      <c r="C76" s="445"/>
      <c r="D76" s="443"/>
      <c r="E76" s="441" t="s">
        <v>1724</v>
      </c>
      <c r="F76" s="445" t="s">
        <v>77</v>
      </c>
      <c r="G76" s="443"/>
      <c r="H76" s="444">
        <f t="shared" ref="H76:H81" si="18">IF(E76="","",$H$1)</f>
        <v>43222</v>
      </c>
      <c r="I76" s="444">
        <f t="shared" ref="I76:I81" si="19">IF(E76="","",IF(H76+J76/8&gt;$I$1,$I$1,H76+J76/8))</f>
        <v>43222</v>
      </c>
      <c r="J76" s="476"/>
      <c r="K76" s="476">
        <f>SUM(N76:AR76)</f>
        <v>8</v>
      </c>
      <c r="L76" s="443" t="s">
        <v>9</v>
      </c>
      <c r="M76" s="442">
        <f>IF(L76="未开始",0,IF(L76="已完成",1, 0.1))</f>
        <v>1</v>
      </c>
      <c r="N76" s="472"/>
      <c r="O76" s="472">
        <v>8</v>
      </c>
      <c r="P76" s="472"/>
      <c r="Q76" s="472"/>
      <c r="R76" s="472"/>
      <c r="S76" s="472"/>
      <c r="T76" s="472"/>
      <c r="U76" s="472"/>
      <c r="V76" s="472"/>
      <c r="W76" s="472"/>
      <c r="X76" s="472"/>
      <c r="Y76" s="472"/>
      <c r="Z76" s="472"/>
      <c r="AA76" s="472"/>
      <c r="AB76" s="472"/>
      <c r="AC76" s="472"/>
      <c r="AD76" s="472"/>
      <c r="AE76" s="472"/>
      <c r="AF76" s="472"/>
      <c r="AG76" s="472"/>
      <c r="AH76" s="472"/>
      <c r="AI76" s="472"/>
      <c r="AJ76" s="472"/>
      <c r="AK76" s="472"/>
      <c r="AL76" s="472"/>
      <c r="AM76" s="472"/>
      <c r="AN76" s="472"/>
      <c r="AO76" s="472"/>
      <c r="AP76" s="472"/>
      <c r="AQ76" s="472"/>
      <c r="AR76" s="472"/>
      <c r="AS76" s="441"/>
    </row>
    <row r="77" spans="1:45" s="446" customFormat="1">
      <c r="A77" s="443"/>
      <c r="B77" s="441"/>
      <c r="C77" s="445"/>
      <c r="D77" s="443"/>
      <c r="E77" s="441" t="s">
        <v>1760</v>
      </c>
      <c r="F77" s="445" t="s">
        <v>1508</v>
      </c>
      <c r="G77" s="443"/>
      <c r="H77" s="444">
        <f t="shared" si="18"/>
        <v>43222</v>
      </c>
      <c r="I77" s="444">
        <f t="shared" si="19"/>
        <v>43222</v>
      </c>
      <c r="J77" s="476"/>
      <c r="K77" s="476"/>
      <c r="L77" s="443" t="s">
        <v>9</v>
      </c>
      <c r="M77" s="442"/>
      <c r="N77" s="472"/>
      <c r="O77" s="472"/>
      <c r="P77" s="472"/>
      <c r="Q77" s="472"/>
      <c r="R77" s="472"/>
      <c r="S77" s="472">
        <v>8</v>
      </c>
      <c r="T77" s="472"/>
      <c r="U77" s="472"/>
      <c r="V77" s="472"/>
      <c r="W77" s="472"/>
      <c r="X77" s="472"/>
      <c r="Y77" s="472"/>
      <c r="Z77" s="472"/>
      <c r="AA77" s="472"/>
      <c r="AB77" s="472"/>
      <c r="AC77" s="472"/>
      <c r="AD77" s="472"/>
      <c r="AE77" s="472"/>
      <c r="AF77" s="472"/>
      <c r="AG77" s="472"/>
      <c r="AH77" s="472"/>
      <c r="AI77" s="472"/>
      <c r="AJ77" s="472"/>
      <c r="AK77" s="472"/>
      <c r="AL77" s="472"/>
      <c r="AM77" s="472"/>
      <c r="AN77" s="472"/>
      <c r="AO77" s="472"/>
      <c r="AP77" s="472"/>
      <c r="AQ77" s="472"/>
      <c r="AR77" s="472"/>
      <c r="AS77" s="441"/>
    </row>
    <row r="78" spans="1:45" s="446" customFormat="1">
      <c r="A78" s="443"/>
      <c r="B78" s="441"/>
      <c r="C78" s="445"/>
      <c r="D78" s="443"/>
      <c r="E78" s="441" t="s">
        <v>1763</v>
      </c>
      <c r="F78" s="445" t="s">
        <v>1508</v>
      </c>
      <c r="G78" s="443"/>
      <c r="H78" s="444">
        <f t="shared" si="18"/>
        <v>43222</v>
      </c>
      <c r="I78" s="444">
        <f t="shared" si="19"/>
        <v>43222</v>
      </c>
      <c r="J78" s="476"/>
      <c r="K78" s="476"/>
      <c r="L78" s="443" t="s">
        <v>9</v>
      </c>
      <c r="M78" s="442"/>
      <c r="N78" s="472"/>
      <c r="O78" s="472"/>
      <c r="P78" s="472"/>
      <c r="Q78" s="472"/>
      <c r="R78" s="472"/>
      <c r="S78" s="472"/>
      <c r="T78" s="472">
        <v>1</v>
      </c>
      <c r="U78" s="472">
        <v>2</v>
      </c>
      <c r="V78" s="472"/>
      <c r="W78" s="472"/>
      <c r="X78" s="472"/>
      <c r="Y78" s="472"/>
      <c r="Z78" s="472"/>
      <c r="AA78" s="472"/>
      <c r="AB78" s="472"/>
      <c r="AC78" s="472"/>
      <c r="AD78" s="472"/>
      <c r="AE78" s="472"/>
      <c r="AF78" s="472"/>
      <c r="AG78" s="472"/>
      <c r="AH78" s="472"/>
      <c r="AI78" s="472"/>
      <c r="AJ78" s="472"/>
      <c r="AK78" s="472"/>
      <c r="AL78" s="472"/>
      <c r="AM78" s="472"/>
      <c r="AN78" s="472"/>
      <c r="AO78" s="472"/>
      <c r="AP78" s="472"/>
      <c r="AQ78" s="472"/>
      <c r="AR78" s="472"/>
      <c r="AS78" s="441"/>
    </row>
    <row r="79" spans="1:45" s="446" customFormat="1">
      <c r="A79" s="443"/>
      <c r="B79" s="441"/>
      <c r="C79" s="445"/>
      <c r="D79" s="443"/>
      <c r="E79" s="441" t="s">
        <v>1764</v>
      </c>
      <c r="F79" s="445" t="s">
        <v>1508</v>
      </c>
      <c r="G79" s="443"/>
      <c r="H79" s="444">
        <f t="shared" si="18"/>
        <v>43222</v>
      </c>
      <c r="I79" s="444">
        <f t="shared" si="19"/>
        <v>43222</v>
      </c>
      <c r="J79" s="476"/>
      <c r="K79" s="476"/>
      <c r="L79" s="443" t="s">
        <v>9</v>
      </c>
      <c r="M79" s="442"/>
      <c r="N79" s="472"/>
      <c r="O79" s="472"/>
      <c r="P79" s="472"/>
      <c r="Q79" s="472"/>
      <c r="R79" s="472"/>
      <c r="S79" s="472"/>
      <c r="T79" s="472">
        <v>7</v>
      </c>
      <c r="U79" s="472">
        <v>3</v>
      </c>
      <c r="V79" s="472"/>
      <c r="W79" s="472"/>
      <c r="X79" s="472"/>
      <c r="Y79" s="472"/>
      <c r="Z79" s="472"/>
      <c r="AA79" s="472"/>
      <c r="AB79" s="472"/>
      <c r="AC79" s="472"/>
      <c r="AD79" s="472"/>
      <c r="AE79" s="472"/>
      <c r="AF79" s="472"/>
      <c r="AG79" s="472"/>
      <c r="AH79" s="472"/>
      <c r="AI79" s="472"/>
      <c r="AJ79" s="472"/>
      <c r="AK79" s="472"/>
      <c r="AL79" s="472"/>
      <c r="AM79" s="472"/>
      <c r="AN79" s="472"/>
      <c r="AO79" s="472"/>
      <c r="AP79" s="472"/>
      <c r="AQ79" s="472"/>
      <c r="AR79" s="472"/>
      <c r="AS79" s="441"/>
    </row>
    <row r="80" spans="1:45" s="446" customFormat="1">
      <c r="A80" s="443"/>
      <c r="B80" s="441"/>
      <c r="C80" s="445"/>
      <c r="D80" s="443"/>
      <c r="E80" s="441" t="s">
        <v>1765</v>
      </c>
      <c r="F80" s="445" t="s">
        <v>1508</v>
      </c>
      <c r="G80" s="443"/>
      <c r="H80" s="444">
        <f t="shared" si="18"/>
        <v>43222</v>
      </c>
      <c r="I80" s="444">
        <f t="shared" si="19"/>
        <v>43222</v>
      </c>
      <c r="J80" s="476"/>
      <c r="K80" s="476"/>
      <c r="L80" s="443" t="s">
        <v>9</v>
      </c>
      <c r="M80" s="442"/>
      <c r="N80" s="472"/>
      <c r="O80" s="472"/>
      <c r="P80" s="472"/>
      <c r="Q80" s="472"/>
      <c r="R80" s="472"/>
      <c r="S80" s="472"/>
      <c r="T80" s="472"/>
      <c r="U80" s="472">
        <v>3</v>
      </c>
      <c r="V80" s="472">
        <v>8</v>
      </c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  <c r="AG80" s="472"/>
      <c r="AH80" s="472"/>
      <c r="AI80" s="472"/>
      <c r="AJ80" s="472"/>
      <c r="AK80" s="472"/>
      <c r="AL80" s="472"/>
      <c r="AM80" s="472"/>
      <c r="AN80" s="472"/>
      <c r="AO80" s="472"/>
      <c r="AP80" s="472"/>
      <c r="AQ80" s="472"/>
      <c r="AR80" s="472"/>
      <c r="AS80" s="441"/>
    </row>
    <row r="81" spans="1:45" s="446" customFormat="1">
      <c r="A81" s="443"/>
      <c r="B81" s="441"/>
      <c r="C81" s="445"/>
      <c r="D81" s="443"/>
      <c r="E81" s="441" t="s">
        <v>1766</v>
      </c>
      <c r="F81" s="445" t="s">
        <v>1508</v>
      </c>
      <c r="G81" s="443"/>
      <c r="H81" s="444">
        <f t="shared" si="18"/>
        <v>43222</v>
      </c>
      <c r="I81" s="444">
        <f t="shared" si="19"/>
        <v>43222</v>
      </c>
      <c r="J81" s="476"/>
      <c r="K81" s="476"/>
      <c r="L81" s="443" t="s">
        <v>9</v>
      </c>
      <c r="M81" s="442"/>
      <c r="N81" s="472"/>
      <c r="O81" s="472"/>
      <c r="P81" s="472"/>
      <c r="Q81" s="472"/>
      <c r="R81" s="472"/>
      <c r="S81" s="472"/>
      <c r="T81" s="472"/>
      <c r="U81" s="472"/>
      <c r="V81" s="472"/>
      <c r="W81" s="472">
        <v>8</v>
      </c>
      <c r="X81" s="472"/>
      <c r="Y81" s="472"/>
      <c r="Z81" s="472"/>
      <c r="AA81" s="472"/>
      <c r="AB81" s="472"/>
      <c r="AC81" s="472"/>
      <c r="AD81" s="472"/>
      <c r="AE81" s="472"/>
      <c r="AF81" s="472"/>
      <c r="AG81" s="472"/>
      <c r="AH81" s="472"/>
      <c r="AI81" s="472"/>
      <c r="AJ81" s="472"/>
      <c r="AK81" s="472"/>
      <c r="AL81" s="472"/>
      <c r="AM81" s="472"/>
      <c r="AN81" s="472"/>
      <c r="AO81" s="472"/>
      <c r="AP81" s="472"/>
      <c r="AQ81" s="472"/>
      <c r="AR81" s="472"/>
      <c r="AS81" s="441"/>
    </row>
    <row r="83" spans="1:45" s="446" customFormat="1">
      <c r="A83" s="443"/>
      <c r="B83" s="441" t="str">
        <f>IF(A83="","",IFERROR(VLOOKUP(A83,Story!C:D,2,FALSE),""))</f>
        <v/>
      </c>
      <c r="C83" s="445"/>
      <c r="D83" s="443"/>
      <c r="E83" s="441" t="s">
        <v>1725</v>
      </c>
      <c r="F83" s="445" t="s">
        <v>77</v>
      </c>
      <c r="G83" s="443"/>
      <c r="H83" s="444">
        <f>IF(E83="","",$H$1)</f>
        <v>43222</v>
      </c>
      <c r="I83" s="444">
        <f>IF(E83="","",IF(H83+J83/8&gt;$I$1,$I$1,H83+J83/8))</f>
        <v>43222</v>
      </c>
      <c r="J83" s="476"/>
      <c r="K83" s="476">
        <f>SUM(N83:AR83)</f>
        <v>10</v>
      </c>
      <c r="L83" s="443" t="s">
        <v>9</v>
      </c>
      <c r="M83" s="442">
        <f>IF(L83="未开始",0,IF(L83="已完成",1, 0.1))</f>
        <v>1</v>
      </c>
      <c r="N83" s="472"/>
      <c r="O83" s="472"/>
      <c r="P83" s="472"/>
      <c r="Q83" s="472"/>
      <c r="R83" s="472"/>
      <c r="S83" s="472"/>
      <c r="T83" s="472"/>
      <c r="U83" s="472"/>
      <c r="V83" s="472"/>
      <c r="W83" s="472"/>
      <c r="X83" s="472"/>
      <c r="Y83" s="472"/>
      <c r="Z83" s="472"/>
      <c r="AA83" s="472"/>
      <c r="AB83" s="472"/>
      <c r="AC83" s="472"/>
      <c r="AD83" s="472"/>
      <c r="AE83" s="472"/>
      <c r="AF83" s="472"/>
      <c r="AG83" s="472">
        <v>2</v>
      </c>
      <c r="AH83" s="472">
        <v>8</v>
      </c>
      <c r="AI83" s="472"/>
      <c r="AJ83" s="472"/>
      <c r="AK83" s="472"/>
      <c r="AL83" s="472"/>
      <c r="AM83" s="472"/>
      <c r="AN83" s="472"/>
      <c r="AO83" s="472"/>
      <c r="AP83" s="472"/>
      <c r="AQ83" s="472"/>
      <c r="AR83" s="472"/>
      <c r="AS83" s="441"/>
    </row>
    <row r="84" spans="1:45" s="446" customFormat="1">
      <c r="A84" s="24" t="s">
        <v>1687</v>
      </c>
      <c r="B84" s="441" t="str">
        <f>IF(A84="","",IFERROR(VLOOKUP(A84,Story!C:D,2,FALSE),""))</f>
        <v/>
      </c>
      <c r="C84" s="445"/>
      <c r="D84" s="443"/>
      <c r="E84" s="441"/>
      <c r="F84" s="445"/>
      <c r="G84" s="443"/>
      <c r="H84" s="444" t="str">
        <f>IF(E84="","",$H$1)</f>
        <v/>
      </c>
      <c r="I84" s="444" t="str">
        <f>IF(E84="","",IF(H84+J84/8&gt;$I$1,$I$1,H84+J84/8))</f>
        <v/>
      </c>
      <c r="J84" s="476"/>
      <c r="K84" s="476"/>
      <c r="L84" s="443"/>
      <c r="M84" s="44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472"/>
      <c r="AQ84" s="472"/>
      <c r="AR84" s="472"/>
      <c r="AS84" s="441"/>
    </row>
    <row r="85" spans="1:45" s="446" customFormat="1">
      <c r="A85" s="443"/>
      <c r="B85" s="441" t="str">
        <f>IF(A85="","",IFERROR(VLOOKUP(A85,Story!C:D,2,FALSE),""))</f>
        <v/>
      </c>
      <c r="C85" s="445"/>
      <c r="D85" s="443" t="s">
        <v>196</v>
      </c>
      <c r="E85" s="441" t="s">
        <v>1692</v>
      </c>
      <c r="F85" s="445" t="s">
        <v>1508</v>
      </c>
      <c r="G85" s="443"/>
      <c r="H85" s="444">
        <f>IF(E85="","",$H$1)</f>
        <v>43222</v>
      </c>
      <c r="I85" s="444">
        <f>IF(E85="","",IF(H85+J85/8&gt;$I$1,$I$1,H85+J85/8))</f>
        <v>43222</v>
      </c>
      <c r="J85" s="476"/>
      <c r="K85" s="476">
        <f>SUM(N85:AR85)</f>
        <v>0</v>
      </c>
      <c r="L85" s="443" t="s">
        <v>9</v>
      </c>
      <c r="M85" s="442">
        <f>IF(L85="未开始",0,IF(L85="已完成",1, 0.1))</f>
        <v>1</v>
      </c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472"/>
      <c r="AQ85" s="472"/>
      <c r="AR85" s="472"/>
      <c r="AS85" s="441"/>
    </row>
    <row r="87" spans="1:45" s="446" customFormat="1">
      <c r="A87" s="443"/>
      <c r="B87" s="441"/>
      <c r="C87" s="445"/>
      <c r="D87" s="443"/>
      <c r="E87" s="441"/>
      <c r="F87" s="445"/>
      <c r="G87" s="443"/>
      <c r="H87" s="444"/>
      <c r="I87" s="444"/>
      <c r="J87" s="476"/>
      <c r="K87" s="476"/>
      <c r="L87" s="443"/>
      <c r="M87" s="44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472"/>
      <c r="AQ87" s="472"/>
      <c r="AR87" s="472"/>
      <c r="AS87" s="441"/>
    </row>
    <row r="88" spans="1:45" s="446" customFormat="1">
      <c r="A88" s="443"/>
      <c r="B88" s="441"/>
      <c r="C88" s="445"/>
      <c r="D88" s="443"/>
      <c r="E88" s="441"/>
      <c r="F88" s="445"/>
      <c r="G88" s="443"/>
      <c r="H88" s="444"/>
      <c r="I88" s="444"/>
      <c r="J88" s="476"/>
      <c r="K88" s="476"/>
      <c r="L88" s="443"/>
      <c r="M88" s="44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472"/>
      <c r="AQ88" s="472"/>
      <c r="AR88" s="472"/>
      <c r="AS88" s="441"/>
    </row>
    <row r="94" spans="1:45" s="446" customFormat="1">
      <c r="A94" s="443"/>
      <c r="B94" s="441" t="str">
        <f>IF(A94="","",IFERROR(VLOOKUP(A94,Story!C:D,2,FALSE),""))</f>
        <v/>
      </c>
      <c r="C94" s="445"/>
      <c r="D94" s="443"/>
      <c r="E94" s="441"/>
      <c r="F94" s="445"/>
      <c r="G94" s="443"/>
      <c r="H94" s="444" t="str">
        <f>IF(E94="","",$H$1)</f>
        <v/>
      </c>
      <c r="I94" s="444" t="str">
        <f>IF(E94="","",IF(H94+J94/8&gt;$I$1,$I$1,H94+J94/8))</f>
        <v/>
      </c>
      <c r="J94" s="476"/>
      <c r="K94" s="476"/>
      <c r="L94" s="443"/>
      <c r="M94" s="442"/>
      <c r="N94" s="472"/>
      <c r="O94" s="472"/>
      <c r="P94" s="472"/>
      <c r="Q94" s="472"/>
      <c r="R94" s="472"/>
      <c r="S94" s="472"/>
      <c r="T94" s="472"/>
      <c r="U94" s="472"/>
      <c r="V94" s="472"/>
      <c r="W94" s="472"/>
      <c r="X94" s="472"/>
      <c r="Y94" s="472"/>
      <c r="Z94" s="472"/>
      <c r="AA94" s="472"/>
      <c r="AB94" s="472"/>
      <c r="AC94" s="472"/>
      <c r="AD94" s="472"/>
      <c r="AE94" s="472"/>
      <c r="AF94" s="472"/>
      <c r="AG94" s="472"/>
      <c r="AH94" s="472"/>
      <c r="AI94" s="472"/>
      <c r="AJ94" s="472"/>
      <c r="AK94" s="472"/>
      <c r="AL94" s="472"/>
      <c r="AM94" s="472"/>
      <c r="AN94" s="472"/>
      <c r="AO94" s="472"/>
      <c r="AP94" s="472"/>
      <c r="AQ94" s="472"/>
      <c r="AR94" s="472"/>
      <c r="AS94" s="441"/>
    </row>
    <row r="95" spans="1:45" s="446" customFormat="1">
      <c r="A95" s="24" t="s">
        <v>1749</v>
      </c>
      <c r="B95" s="441" t="str">
        <f>IF(A95="","",IFERROR(VLOOKUP(A95,Story!C:D,2,FALSE),""))</f>
        <v>远程对象注册表</v>
      </c>
      <c r="C95" s="445"/>
      <c r="D95" s="443"/>
      <c r="E95" s="441"/>
      <c r="F95" s="445"/>
      <c r="G95" s="443"/>
      <c r="H95" s="444" t="str">
        <f>IF(E95="","",$H$1)</f>
        <v/>
      </c>
      <c r="I95" s="444" t="str">
        <f>IF(E95="","",IF(H95+J95/8&gt;$I$1,$I$1,H95+J95/8))</f>
        <v/>
      </c>
      <c r="J95" s="476"/>
      <c r="K95" s="476"/>
      <c r="L95" s="443"/>
      <c r="M95" s="442"/>
      <c r="N95" s="472"/>
      <c r="O95" s="472"/>
      <c r="P95" s="472"/>
      <c r="Q95" s="472"/>
      <c r="R95" s="472"/>
      <c r="S95" s="472"/>
      <c r="T95" s="472"/>
      <c r="U95" s="472"/>
      <c r="V95" s="472"/>
      <c r="W95" s="472"/>
      <c r="X95" s="472"/>
      <c r="Y95" s="472"/>
      <c r="Z95" s="472"/>
      <c r="AA95" s="472"/>
      <c r="AB95" s="472"/>
      <c r="AC95" s="472"/>
      <c r="AD95" s="472"/>
      <c r="AE95" s="472"/>
      <c r="AF95" s="472"/>
      <c r="AG95" s="472"/>
      <c r="AH95" s="472"/>
      <c r="AI95" s="472"/>
      <c r="AJ95" s="472"/>
      <c r="AK95" s="472"/>
      <c r="AL95" s="472"/>
      <c r="AM95" s="472"/>
      <c r="AN95" s="472"/>
      <c r="AO95" s="472"/>
      <c r="AP95" s="472"/>
      <c r="AQ95" s="472"/>
      <c r="AR95" s="472"/>
      <c r="AS95" s="441"/>
    </row>
    <row r="96" spans="1:45" s="446" customFormat="1">
      <c r="A96" s="443"/>
      <c r="B96" s="441" t="str">
        <f>IF(A96="","",IFERROR(VLOOKUP(A96,Story!C:D,2,FALSE),""))</f>
        <v/>
      </c>
      <c r="C96" s="445"/>
      <c r="D96" s="443"/>
      <c r="E96" s="398" t="s">
        <v>1751</v>
      </c>
      <c r="F96" s="445" t="s">
        <v>59</v>
      </c>
      <c r="G96" s="443"/>
      <c r="H96" s="444">
        <f>IF(E96="","",$H$1)</f>
        <v>43222</v>
      </c>
      <c r="I96" s="444">
        <f>IF(E96="","",IF(H96+J96/8&gt;$I$1,$I$1,H96+J96/8))</f>
        <v>43222</v>
      </c>
      <c r="J96" s="476"/>
      <c r="K96" s="476">
        <f>SUM(N96:AR96)</f>
        <v>0</v>
      </c>
      <c r="L96" s="443" t="s">
        <v>18</v>
      </c>
      <c r="M96" s="442">
        <f>IF(L96="未开始",0,IF(L96="已完成",1, 0.1))</f>
        <v>0</v>
      </c>
      <c r="N96" s="472"/>
      <c r="O96" s="472"/>
      <c r="P96" s="472"/>
      <c r="Q96" s="472"/>
      <c r="R96" s="472"/>
      <c r="S96" s="472"/>
      <c r="T96" s="472"/>
      <c r="U96" s="472"/>
      <c r="V96" s="472"/>
      <c r="W96" s="472"/>
      <c r="X96" s="472"/>
      <c r="Y96" s="472"/>
      <c r="Z96" s="472"/>
      <c r="AA96" s="472"/>
      <c r="AB96" s="472"/>
      <c r="AC96" s="472"/>
      <c r="AD96" s="472"/>
      <c r="AE96" s="472"/>
      <c r="AF96" s="472"/>
      <c r="AG96" s="472"/>
      <c r="AH96" s="472"/>
      <c r="AI96" s="472"/>
      <c r="AJ96" s="472"/>
      <c r="AK96" s="472"/>
      <c r="AL96" s="472"/>
      <c r="AM96" s="472"/>
      <c r="AN96" s="472"/>
      <c r="AO96" s="472"/>
      <c r="AP96" s="472"/>
      <c r="AQ96" s="472"/>
      <c r="AR96" s="472"/>
      <c r="AS96" s="441"/>
    </row>
    <row r="97" spans="1:45" s="446" customFormat="1">
      <c r="A97" s="24" t="s">
        <v>1130</v>
      </c>
      <c r="B97" s="441" t="str">
        <f>IF(A97="","",IFERROR(VLOOKUP(A97,Story!C:D,2,FALSE),""))</f>
        <v>主界面数据内核问题修改</v>
      </c>
      <c r="C97" s="445"/>
      <c r="D97" s="443"/>
      <c r="E97" s="398"/>
      <c r="F97" s="445"/>
      <c r="G97" s="443"/>
      <c r="H97" s="444" t="str">
        <f>IF(E97="","",$H$1)</f>
        <v/>
      </c>
      <c r="I97" s="444" t="str">
        <f>IF(E97="","",IF(H97+J97/8&gt;$I$1,$I$1,H97+J97/8))</f>
        <v/>
      </c>
      <c r="J97" s="476"/>
      <c r="K97" s="476"/>
      <c r="L97" s="443"/>
      <c r="M97" s="442"/>
      <c r="N97" s="472"/>
      <c r="O97" s="472"/>
      <c r="P97" s="472"/>
      <c r="Q97" s="472"/>
      <c r="R97" s="472"/>
      <c r="S97" s="472"/>
      <c r="T97" s="472"/>
      <c r="U97" s="472"/>
      <c r="V97" s="472"/>
      <c r="W97" s="472"/>
      <c r="X97" s="472"/>
      <c r="Y97" s="472"/>
      <c r="Z97" s="472"/>
      <c r="AA97" s="472"/>
      <c r="AB97" s="472"/>
      <c r="AC97" s="472"/>
      <c r="AD97" s="472"/>
      <c r="AE97" s="472"/>
      <c r="AF97" s="472"/>
      <c r="AG97" s="472"/>
      <c r="AH97" s="472"/>
      <c r="AI97" s="472"/>
      <c r="AJ97" s="472"/>
      <c r="AK97" s="472"/>
      <c r="AL97" s="472"/>
      <c r="AM97" s="472"/>
      <c r="AN97" s="472"/>
      <c r="AO97" s="472"/>
      <c r="AP97" s="472"/>
      <c r="AQ97" s="472"/>
      <c r="AR97" s="472"/>
      <c r="AS97" s="441"/>
    </row>
    <row r="98" spans="1:45" s="446" customFormat="1" ht="128.25">
      <c r="A98" s="443"/>
      <c r="B98" s="441" t="str">
        <f>IF(A98="","",IFERROR(VLOOKUP(A98,Story!C:D,2,FALSE),""))</f>
        <v/>
      </c>
      <c r="C98" s="445"/>
      <c r="D98" s="443"/>
      <c r="E98" s="449" t="s">
        <v>1802</v>
      </c>
      <c r="F98" s="445" t="s">
        <v>59</v>
      </c>
      <c r="G98" s="443"/>
      <c r="H98" s="444">
        <f>IF(E98="","",$H$1)</f>
        <v>43222</v>
      </c>
      <c r="I98" s="444">
        <f>IF(E98="","",IF(H98+J98/8&gt;$I$1,$I$1,H98+J98/8))</f>
        <v>43222</v>
      </c>
      <c r="J98" s="476"/>
      <c r="K98" s="476">
        <f>SUM(N98:AR98)</f>
        <v>8</v>
      </c>
      <c r="L98" s="443" t="s">
        <v>9</v>
      </c>
      <c r="M98" s="442">
        <f>IF(L98="未开始",0,IF(L98="已完成",1, 0.1))</f>
        <v>1</v>
      </c>
      <c r="N98" s="472"/>
      <c r="O98" s="472"/>
      <c r="P98" s="472"/>
      <c r="Q98" s="472"/>
      <c r="R98" s="472"/>
      <c r="S98" s="472"/>
      <c r="T98" s="472"/>
      <c r="U98" s="472"/>
      <c r="V98" s="472"/>
      <c r="W98" s="472"/>
      <c r="X98" s="472"/>
      <c r="Y98" s="472"/>
      <c r="Z98" s="472"/>
      <c r="AA98" s="472"/>
      <c r="AB98" s="472"/>
      <c r="AC98" s="472"/>
      <c r="AD98" s="472"/>
      <c r="AE98" s="472"/>
      <c r="AF98" s="472"/>
      <c r="AG98" s="472"/>
      <c r="AH98" s="472"/>
      <c r="AI98" s="472"/>
      <c r="AJ98" s="472"/>
      <c r="AK98" s="472"/>
      <c r="AL98" s="472"/>
      <c r="AM98" s="472"/>
      <c r="AN98" s="472"/>
      <c r="AO98" s="472"/>
      <c r="AP98" s="472"/>
      <c r="AQ98" s="472"/>
      <c r="AR98" s="472">
        <v>8</v>
      </c>
      <c r="AS98" s="441"/>
    </row>
    <row r="102" spans="1:45">
      <c r="A102" s="443"/>
      <c r="B102" s="441" t="str">
        <f>IF(A102="","",IFERROR(VLOOKUP(A102,Story!C:D,2,FALSE),""))</f>
        <v/>
      </c>
      <c r="C102" s="445"/>
      <c r="D102" s="443"/>
      <c r="E102" s="441"/>
      <c r="F102" s="445"/>
      <c r="G102" s="443"/>
      <c r="H102" s="444" t="str">
        <f>IF(E102="","",$H$1)</f>
        <v/>
      </c>
      <c r="I102" s="444" t="str">
        <f>IF(E102="","",IF(H102+J102/8&gt;$I$1,$I$1,H102+J102/8))</f>
        <v/>
      </c>
      <c r="J102" s="476"/>
      <c r="K102" s="476"/>
      <c r="L102" s="443"/>
      <c r="M102" s="442"/>
      <c r="N102" s="472"/>
      <c r="O102" s="472"/>
      <c r="P102" s="472"/>
      <c r="Q102" s="472"/>
      <c r="R102" s="472"/>
      <c r="S102" s="472"/>
      <c r="T102" s="472"/>
      <c r="U102" s="472"/>
      <c r="V102" s="472"/>
      <c r="W102" s="472"/>
      <c r="X102" s="472"/>
      <c r="Y102" s="472"/>
      <c r="Z102" s="472"/>
      <c r="AA102" s="472"/>
      <c r="AB102" s="472"/>
      <c r="AC102" s="472"/>
      <c r="AD102" s="472"/>
      <c r="AE102" s="472"/>
      <c r="AF102" s="472"/>
      <c r="AG102" s="472"/>
      <c r="AH102" s="472"/>
      <c r="AI102" s="472"/>
      <c r="AJ102" s="472"/>
      <c r="AK102" s="472"/>
      <c r="AL102" s="472"/>
      <c r="AM102" s="472"/>
      <c r="AN102" s="472"/>
      <c r="AO102" s="472"/>
      <c r="AP102" s="472"/>
      <c r="AQ102" s="472"/>
      <c r="AR102" s="472"/>
      <c r="AS102" s="441"/>
    </row>
    <row r="103" spans="1:45">
      <c r="A103" s="263" t="s">
        <v>622</v>
      </c>
      <c r="B103" s="441" t="str">
        <f>IF(A103="","",IFERROR(VLOOKUP(A103,Story!C:D,2,FALSE),""))</f>
        <v>公司事务</v>
      </c>
      <c r="C103" s="445"/>
      <c r="D103" s="443"/>
      <c r="E103" s="441"/>
      <c r="F103" s="445"/>
      <c r="G103" s="443"/>
      <c r="H103" s="444" t="str">
        <f>IF(E103="","",$H$1)</f>
        <v/>
      </c>
      <c r="I103" s="444" t="str">
        <f>IF(E103="","",IF(H103+J103/8&gt;$I$1,$I$1,H103+J103/8))</f>
        <v/>
      </c>
      <c r="J103" s="476"/>
      <c r="K103" s="476"/>
      <c r="L103" s="443"/>
      <c r="M103" s="442"/>
      <c r="N103" s="472"/>
      <c r="O103" s="472"/>
      <c r="P103" s="472"/>
      <c r="Q103" s="472"/>
      <c r="R103" s="472"/>
      <c r="S103" s="472"/>
      <c r="T103" s="472"/>
      <c r="U103" s="472"/>
      <c r="V103" s="472"/>
      <c r="W103" s="472"/>
      <c r="X103" s="472"/>
      <c r="Y103" s="472"/>
      <c r="Z103" s="472"/>
      <c r="AA103" s="472"/>
      <c r="AB103" s="472"/>
      <c r="AC103" s="472"/>
      <c r="AD103" s="472"/>
      <c r="AE103" s="472"/>
      <c r="AF103" s="472"/>
      <c r="AG103" s="472"/>
      <c r="AH103" s="472"/>
      <c r="AI103" s="472"/>
      <c r="AJ103" s="472"/>
      <c r="AK103" s="472"/>
      <c r="AL103" s="472"/>
      <c r="AM103" s="472"/>
      <c r="AN103" s="472"/>
      <c r="AO103" s="472"/>
      <c r="AP103" s="472"/>
      <c r="AQ103" s="472"/>
      <c r="AR103" s="472"/>
      <c r="AS103" s="441"/>
    </row>
    <row r="104" spans="1:45">
      <c r="A104" s="443"/>
      <c r="B104" s="441" t="str">
        <f>IF(A104="","",IFERROR(VLOOKUP(A104,Story!C:D,2,FALSE),""))</f>
        <v/>
      </c>
      <c r="C104" s="445"/>
      <c r="D104" s="443" t="s">
        <v>301</v>
      </c>
      <c r="E104" s="441" t="s">
        <v>1703</v>
      </c>
      <c r="F104" s="445" t="s">
        <v>82</v>
      </c>
      <c r="G104" s="443"/>
      <c r="H104" s="444">
        <f>IF(E104="","",$H$1)</f>
        <v>43222</v>
      </c>
      <c r="I104" s="444">
        <f>IF(E104="","",IF(H104+J104/8&gt;$I$1,$I$1,H104+J104/8))</f>
        <v>43222</v>
      </c>
      <c r="J104" s="476"/>
      <c r="K104" s="476">
        <f t="shared" ref="K104:K109" si="20">SUM(N104:AR104)</f>
        <v>1</v>
      </c>
      <c r="L104" s="443" t="s">
        <v>9</v>
      </c>
      <c r="M104" s="442">
        <f t="shared" ref="M104:M109" si="21">IF(L104="未开始",0,IF(L104="已完成",1, 0.1))</f>
        <v>1</v>
      </c>
      <c r="N104" s="472">
        <v>1</v>
      </c>
      <c r="O104" s="472"/>
      <c r="P104" s="472"/>
      <c r="Q104" s="472"/>
      <c r="R104" s="472"/>
      <c r="S104" s="472"/>
      <c r="T104" s="472"/>
      <c r="U104" s="472"/>
      <c r="V104" s="472"/>
      <c r="W104" s="472"/>
      <c r="X104" s="472"/>
      <c r="Y104" s="472"/>
      <c r="Z104" s="472"/>
      <c r="AA104" s="472"/>
      <c r="AB104" s="472"/>
      <c r="AC104" s="472"/>
      <c r="AD104" s="472"/>
      <c r="AE104" s="472"/>
      <c r="AF104" s="472"/>
      <c r="AG104" s="472"/>
      <c r="AH104" s="472"/>
      <c r="AI104" s="472"/>
      <c r="AJ104" s="472"/>
      <c r="AK104" s="472"/>
      <c r="AL104" s="472"/>
      <c r="AM104" s="472"/>
      <c r="AN104" s="472"/>
      <c r="AO104" s="472"/>
      <c r="AP104" s="472"/>
      <c r="AQ104" s="472"/>
      <c r="AR104" s="472"/>
      <c r="AS104" s="441"/>
    </row>
    <row r="105" spans="1:45">
      <c r="A105" s="443"/>
      <c r="B105" s="441" t="str">
        <f>IF(A105="","",IFERROR(VLOOKUP(A105,Story!C:D,2,FALSE),""))</f>
        <v/>
      </c>
      <c r="C105" s="445"/>
      <c r="D105" s="443" t="s">
        <v>301</v>
      </c>
      <c r="E105" s="441" t="s">
        <v>1704</v>
      </c>
      <c r="F105" s="445" t="s">
        <v>82</v>
      </c>
      <c r="G105" s="443"/>
      <c r="H105" s="444">
        <f>IF(E105="","",$H$1)</f>
        <v>43222</v>
      </c>
      <c r="I105" s="444">
        <f>IF(E105="","",IF(H105+J105/8&gt;$I$1,$I$1,H105+J105/8))</f>
        <v>43222</v>
      </c>
      <c r="J105" s="476"/>
      <c r="K105" s="476">
        <f t="shared" si="20"/>
        <v>2</v>
      </c>
      <c r="L105" s="443" t="s">
        <v>9</v>
      </c>
      <c r="M105" s="442">
        <f t="shared" si="21"/>
        <v>1</v>
      </c>
      <c r="N105" s="472">
        <v>2</v>
      </c>
      <c r="O105" s="472"/>
      <c r="P105" s="472"/>
      <c r="Q105" s="472"/>
      <c r="R105" s="472"/>
      <c r="S105" s="472"/>
      <c r="T105" s="472"/>
      <c r="U105" s="472"/>
      <c r="V105" s="472"/>
      <c r="W105" s="472"/>
      <c r="X105" s="472"/>
      <c r="Y105" s="472"/>
      <c r="Z105" s="472"/>
      <c r="AA105" s="472"/>
      <c r="AB105" s="472"/>
      <c r="AC105" s="472"/>
      <c r="AD105" s="472"/>
      <c r="AE105" s="472"/>
      <c r="AF105" s="472"/>
      <c r="AG105" s="472"/>
      <c r="AH105" s="472"/>
      <c r="AI105" s="472"/>
      <c r="AJ105" s="472"/>
      <c r="AK105" s="472"/>
      <c r="AL105" s="472"/>
      <c r="AM105" s="472"/>
      <c r="AN105" s="472"/>
      <c r="AO105" s="472"/>
      <c r="AP105" s="472"/>
      <c r="AQ105" s="472"/>
      <c r="AR105" s="472"/>
      <c r="AS105" s="441"/>
    </row>
    <row r="106" spans="1:45">
      <c r="A106" s="443"/>
      <c r="B106" s="441" t="str">
        <f>IF(A106="","",IFERROR(VLOOKUP(A106,Story!C:D,2,FALSE),""))</f>
        <v/>
      </c>
      <c r="C106" s="445"/>
      <c r="D106" s="443"/>
      <c r="E106" s="441"/>
      <c r="F106" s="445"/>
      <c r="G106" s="443"/>
      <c r="H106" s="444" t="str">
        <f>IF(E106="","",$H$1)</f>
        <v/>
      </c>
      <c r="I106" s="444" t="str">
        <f>IF(E106="","",IF(H106+J106/8&gt;$I$1,$I$1,H106+J106/8))</f>
        <v/>
      </c>
      <c r="J106" s="476"/>
      <c r="K106" s="476"/>
      <c r="L106" s="443"/>
      <c r="M106" s="442"/>
      <c r="N106" s="472"/>
      <c r="O106" s="472"/>
      <c r="P106" s="472"/>
      <c r="Q106" s="472"/>
      <c r="R106" s="472"/>
      <c r="S106" s="472"/>
      <c r="T106" s="472"/>
      <c r="U106" s="472"/>
      <c r="V106" s="472"/>
      <c r="W106" s="472"/>
      <c r="X106" s="472"/>
      <c r="Y106" s="472"/>
      <c r="Z106" s="472"/>
      <c r="AA106" s="472"/>
      <c r="AB106" s="472"/>
      <c r="AC106" s="472"/>
      <c r="AD106" s="472"/>
      <c r="AE106" s="472"/>
      <c r="AF106" s="472"/>
      <c r="AG106" s="472"/>
      <c r="AH106" s="472"/>
      <c r="AI106" s="472"/>
      <c r="AJ106" s="472"/>
      <c r="AK106" s="472"/>
      <c r="AL106" s="472"/>
      <c r="AM106" s="472"/>
      <c r="AN106" s="472"/>
      <c r="AO106" s="472"/>
      <c r="AP106" s="472"/>
      <c r="AQ106" s="472"/>
      <c r="AR106" s="472"/>
      <c r="AS106" s="441"/>
    </row>
    <row r="107" spans="1:45">
      <c r="A107" s="443"/>
      <c r="B107" s="441" t="str">
        <f>IF(A107="","",IFERROR(VLOOKUP(A107,Story!C:D,2,FALSE),""))</f>
        <v/>
      </c>
      <c r="C107" s="445"/>
      <c r="D107" s="443" t="s">
        <v>235</v>
      </c>
      <c r="E107" s="441" t="s">
        <v>1754</v>
      </c>
      <c r="F107" s="445" t="s">
        <v>77</v>
      </c>
      <c r="G107" s="443"/>
      <c r="H107" s="444">
        <v>43226</v>
      </c>
      <c r="I107" s="444">
        <v>43229</v>
      </c>
      <c r="J107" s="476"/>
      <c r="K107" s="476">
        <f t="shared" si="20"/>
        <v>32</v>
      </c>
      <c r="L107" s="443" t="s">
        <v>9</v>
      </c>
      <c r="M107" s="442">
        <f t="shared" si="21"/>
        <v>1</v>
      </c>
      <c r="N107" s="472"/>
      <c r="O107" s="472"/>
      <c r="P107" s="472"/>
      <c r="Q107" s="472"/>
      <c r="R107" s="472">
        <v>8</v>
      </c>
      <c r="S107" s="472">
        <v>8</v>
      </c>
      <c r="T107" s="472">
        <v>8</v>
      </c>
      <c r="U107" s="472">
        <v>8</v>
      </c>
      <c r="V107" s="472"/>
      <c r="W107" s="472"/>
      <c r="X107" s="472"/>
      <c r="Y107" s="472"/>
      <c r="Z107" s="472"/>
      <c r="AA107" s="472"/>
      <c r="AB107" s="472"/>
      <c r="AC107" s="472"/>
      <c r="AD107" s="472"/>
      <c r="AE107" s="472"/>
      <c r="AF107" s="472"/>
      <c r="AG107" s="472"/>
      <c r="AH107" s="472"/>
      <c r="AI107" s="472"/>
      <c r="AJ107" s="472"/>
      <c r="AK107" s="472"/>
      <c r="AL107" s="472"/>
      <c r="AM107" s="472"/>
      <c r="AN107" s="472"/>
      <c r="AO107" s="472"/>
      <c r="AP107" s="472"/>
      <c r="AQ107" s="472"/>
      <c r="AR107" s="472"/>
      <c r="AS107" s="441"/>
    </row>
    <row r="108" spans="1:45">
      <c r="A108" s="443"/>
      <c r="B108" s="441" t="str">
        <f>IF(A108="","",IFERROR(VLOOKUP(A108,Story!C:D,2,FALSE),""))</f>
        <v/>
      </c>
      <c r="C108" s="445"/>
      <c r="D108" s="443"/>
      <c r="E108" s="441" t="s">
        <v>1755</v>
      </c>
      <c r="F108" s="445" t="s">
        <v>77</v>
      </c>
      <c r="G108" s="443"/>
      <c r="H108" s="444">
        <f>IF(E108="","",$H$1)</f>
        <v>43222</v>
      </c>
      <c r="I108" s="444">
        <f>IF(E108="","",IF(H108+J108/8&gt;$I$1,$I$1,H108+J108/8))</f>
        <v>43222</v>
      </c>
      <c r="J108" s="476"/>
      <c r="K108" s="476">
        <f t="shared" si="20"/>
        <v>8</v>
      </c>
      <c r="L108" s="443" t="s">
        <v>9</v>
      </c>
      <c r="M108" s="442">
        <f t="shared" si="21"/>
        <v>1</v>
      </c>
      <c r="N108" s="472"/>
      <c r="O108" s="472"/>
      <c r="P108" s="472">
        <v>8</v>
      </c>
      <c r="Q108" s="472"/>
      <c r="R108" s="472"/>
      <c r="S108" s="472"/>
      <c r="T108" s="472"/>
      <c r="U108" s="472"/>
      <c r="V108" s="472"/>
      <c r="W108" s="472"/>
      <c r="X108" s="472"/>
      <c r="Y108" s="472"/>
      <c r="Z108" s="472"/>
      <c r="AA108" s="472"/>
      <c r="AB108" s="472"/>
      <c r="AC108" s="472"/>
      <c r="AD108" s="472"/>
      <c r="AE108" s="472"/>
      <c r="AF108" s="472"/>
      <c r="AG108" s="472"/>
      <c r="AH108" s="472"/>
      <c r="AI108" s="472"/>
      <c r="AJ108" s="472"/>
      <c r="AK108" s="472"/>
      <c r="AL108" s="472"/>
      <c r="AM108" s="472"/>
      <c r="AN108" s="472"/>
      <c r="AO108" s="472"/>
      <c r="AP108" s="472"/>
      <c r="AQ108" s="472"/>
      <c r="AR108" s="472"/>
      <c r="AS108" s="441"/>
    </row>
    <row r="109" spans="1:45">
      <c r="A109" s="443"/>
      <c r="B109" s="441" t="str">
        <f>IF(A109="","",IFERROR(VLOOKUP(A109,Story!C:D,2,FALSE),""))</f>
        <v/>
      </c>
      <c r="C109" s="445"/>
      <c r="D109" s="443" t="s">
        <v>204</v>
      </c>
      <c r="E109" s="441" t="s">
        <v>1804</v>
      </c>
      <c r="F109" s="445" t="s">
        <v>59</v>
      </c>
      <c r="G109" s="443"/>
      <c r="H109" s="444">
        <f>IF(E109="","",$H$1)</f>
        <v>43222</v>
      </c>
      <c r="I109" s="444">
        <f>IF(E109="","",IF(H109+J109/8&gt;$I$1,$I$1,H109+J109/8))</f>
        <v>43222</v>
      </c>
      <c r="J109" s="476"/>
      <c r="K109" s="476">
        <f t="shared" si="20"/>
        <v>12</v>
      </c>
      <c r="L109" s="443" t="s">
        <v>9</v>
      </c>
      <c r="M109" s="442">
        <f t="shared" si="21"/>
        <v>1</v>
      </c>
      <c r="N109" s="472"/>
      <c r="O109" s="472"/>
      <c r="P109" s="472"/>
      <c r="Q109" s="472"/>
      <c r="R109" s="472"/>
      <c r="S109" s="472"/>
      <c r="T109" s="472"/>
      <c r="U109" s="472"/>
      <c r="V109" s="472"/>
      <c r="W109" s="472"/>
      <c r="X109" s="472"/>
      <c r="Y109" s="472"/>
      <c r="Z109" s="472"/>
      <c r="AA109" s="472"/>
      <c r="AB109" s="472"/>
      <c r="AC109" s="472"/>
      <c r="AD109" s="472"/>
      <c r="AE109" s="472"/>
      <c r="AF109" s="472"/>
      <c r="AG109" s="472"/>
      <c r="AH109" s="472"/>
      <c r="AI109" s="472"/>
      <c r="AJ109" s="472"/>
      <c r="AK109" s="472"/>
      <c r="AL109" s="472"/>
      <c r="AM109" s="472"/>
      <c r="AN109" s="472">
        <v>8</v>
      </c>
      <c r="AO109" s="472"/>
      <c r="AP109" s="472"/>
      <c r="AQ109" s="472">
        <v>4</v>
      </c>
      <c r="AR109" s="472"/>
      <c r="AS109" s="441"/>
    </row>
    <row r="110" spans="1:45">
      <c r="A110" s="443"/>
      <c r="B110" s="441"/>
      <c r="C110" s="445"/>
      <c r="D110" s="443" t="s">
        <v>235</v>
      </c>
      <c r="E110" s="398" t="s">
        <v>1756</v>
      </c>
      <c r="F110" s="445" t="s">
        <v>1508</v>
      </c>
      <c r="G110" s="443"/>
      <c r="H110" s="444"/>
      <c r="I110" s="444"/>
      <c r="J110" s="476"/>
      <c r="K110" s="476"/>
      <c r="L110" s="443" t="s">
        <v>9</v>
      </c>
      <c r="M110" s="442"/>
      <c r="N110" s="472">
        <v>5</v>
      </c>
      <c r="O110" s="472">
        <v>8</v>
      </c>
      <c r="P110" s="472"/>
      <c r="Q110" s="472"/>
      <c r="R110" s="472"/>
      <c r="S110" s="472"/>
      <c r="T110" s="472"/>
      <c r="U110" s="472"/>
      <c r="V110" s="472"/>
      <c r="W110" s="472"/>
      <c r="X110" s="472"/>
      <c r="Y110" s="472"/>
      <c r="Z110" s="472"/>
      <c r="AA110" s="472"/>
      <c r="AB110" s="472"/>
      <c r="AC110" s="472"/>
      <c r="AD110" s="472"/>
      <c r="AE110" s="472"/>
      <c r="AF110" s="472"/>
      <c r="AG110" s="472"/>
      <c r="AH110" s="472"/>
      <c r="AI110" s="472"/>
      <c r="AJ110" s="472"/>
      <c r="AK110" s="472"/>
      <c r="AL110" s="472"/>
      <c r="AM110" s="472"/>
      <c r="AN110" s="472"/>
      <c r="AO110" s="472"/>
      <c r="AP110" s="472"/>
      <c r="AQ110" s="472"/>
      <c r="AR110" s="472"/>
      <c r="AS110" s="441"/>
    </row>
    <row r="111" spans="1:45">
      <c r="D111" s="443" t="s">
        <v>204</v>
      </c>
      <c r="E111" s="441" t="s">
        <v>1793</v>
      </c>
      <c r="F111" s="445" t="s">
        <v>59</v>
      </c>
      <c r="AJ111" s="473">
        <v>8</v>
      </c>
      <c r="AK111" s="473">
        <v>6</v>
      </c>
    </row>
    <row r="112" spans="1:45">
      <c r="A112" s="443"/>
      <c r="B112" s="441" t="str">
        <f>IF(A112="","",IFERROR(VLOOKUP(A112,Story!C:D,2,FALSE),""))</f>
        <v/>
      </c>
      <c r="C112" s="445"/>
      <c r="D112" s="443" t="s">
        <v>1173</v>
      </c>
      <c r="E112" s="441" t="s">
        <v>1792</v>
      </c>
      <c r="F112" s="445" t="s">
        <v>59</v>
      </c>
      <c r="G112" s="443"/>
      <c r="H112" s="444">
        <f>IF(E112="","",$H$1)</f>
        <v>43222</v>
      </c>
      <c r="I112" s="444">
        <f t="shared" ref="I112:I123" si="22">IF(E112="","",IF(H112+J112/8&gt;$I$1,$I$1,H112+J112/8))</f>
        <v>43222</v>
      </c>
      <c r="J112" s="476"/>
      <c r="K112" s="476">
        <f t="shared" ref="K112:K121" si="23">SUM(N112:AR112)</f>
        <v>24</v>
      </c>
      <c r="L112" s="443" t="s">
        <v>9</v>
      </c>
      <c r="M112" s="442">
        <f t="shared" ref="M112:M121" si="24">IF(L112="未开始",0,IF(L112="已完成",1, 0.1))</f>
        <v>1</v>
      </c>
      <c r="N112" s="472"/>
      <c r="O112" s="472"/>
      <c r="P112" s="472"/>
      <c r="Q112" s="472"/>
      <c r="R112" s="472"/>
      <c r="S112" s="472"/>
      <c r="T112" s="472"/>
      <c r="U112" s="472"/>
      <c r="V112" s="472"/>
      <c r="W112" s="472"/>
      <c r="X112" s="472"/>
      <c r="Y112" s="472"/>
      <c r="Z112" s="472"/>
      <c r="AA112" s="472"/>
      <c r="AB112" s="472"/>
      <c r="AC112" s="472"/>
      <c r="AD112" s="472"/>
      <c r="AE112" s="472"/>
      <c r="AF112" s="472"/>
      <c r="AG112" s="472">
        <v>8</v>
      </c>
      <c r="AH112" s="472">
        <v>8</v>
      </c>
      <c r="AI112" s="472">
        <v>8</v>
      </c>
      <c r="AJ112" s="472"/>
      <c r="AK112" s="472"/>
      <c r="AL112" s="472"/>
      <c r="AM112" s="472"/>
      <c r="AN112" s="472"/>
      <c r="AO112" s="472"/>
      <c r="AP112" s="472"/>
      <c r="AQ112" s="472"/>
      <c r="AR112" s="472"/>
      <c r="AS112" s="441"/>
    </row>
    <row r="113" spans="1:45">
      <c r="A113" s="443"/>
      <c r="B113" s="441" t="str">
        <f>IF(A113="","",IFERROR(VLOOKUP(A113,Story!C:D,2,FALSE),""))</f>
        <v/>
      </c>
      <c r="C113" s="445"/>
      <c r="D113" s="443" t="s">
        <v>1103</v>
      </c>
      <c r="E113" s="398" t="s">
        <v>1705</v>
      </c>
      <c r="F113" s="445" t="s">
        <v>77</v>
      </c>
      <c r="G113" s="443"/>
      <c r="H113" s="444">
        <f>IF(E113="","",$H$1)</f>
        <v>43222</v>
      </c>
      <c r="I113" s="444">
        <f t="shared" si="22"/>
        <v>43222</v>
      </c>
      <c r="J113" s="476"/>
      <c r="K113" s="476">
        <f t="shared" si="23"/>
        <v>0</v>
      </c>
      <c r="L113" s="443" t="s">
        <v>9</v>
      </c>
      <c r="M113" s="442">
        <f t="shared" si="24"/>
        <v>1</v>
      </c>
      <c r="N113" s="472"/>
      <c r="O113" s="472"/>
      <c r="P113" s="472"/>
      <c r="Q113" s="472"/>
      <c r="R113" s="472"/>
      <c r="S113" s="472"/>
      <c r="T113" s="472"/>
      <c r="U113" s="472"/>
      <c r="V113" s="472"/>
      <c r="W113" s="472"/>
      <c r="X113" s="472"/>
      <c r="Y113" s="472"/>
      <c r="Z113" s="472"/>
      <c r="AA113" s="472"/>
      <c r="AB113" s="472"/>
      <c r="AC113" s="472"/>
      <c r="AD113" s="472"/>
      <c r="AE113" s="472"/>
      <c r="AF113" s="472"/>
      <c r="AG113" s="472"/>
      <c r="AH113" s="472"/>
      <c r="AI113" s="472"/>
      <c r="AJ113" s="472"/>
      <c r="AK113" s="472"/>
      <c r="AL113" s="472"/>
      <c r="AM113" s="472"/>
      <c r="AN113" s="472"/>
      <c r="AO113" s="472"/>
      <c r="AP113" s="472"/>
      <c r="AQ113" s="472"/>
      <c r="AR113" s="472"/>
      <c r="AS113" s="441"/>
    </row>
    <row r="114" spans="1:45">
      <c r="A114" s="443"/>
      <c r="B114" s="441" t="str">
        <f>IF(A114="","",IFERROR(VLOOKUP(A114,Story!C:D,2,FALSE),""))</f>
        <v/>
      </c>
      <c r="C114" s="445"/>
      <c r="D114" s="443" t="s">
        <v>235</v>
      </c>
      <c r="E114" s="441" t="s">
        <v>1794</v>
      </c>
      <c r="F114" s="445" t="s">
        <v>59</v>
      </c>
      <c r="G114" s="443"/>
      <c r="H114" s="444">
        <f>IF(E114="","",$H$1)</f>
        <v>43222</v>
      </c>
      <c r="I114" s="444">
        <f t="shared" si="22"/>
        <v>43222</v>
      </c>
      <c r="J114" s="476"/>
      <c r="K114" s="476">
        <f t="shared" si="23"/>
        <v>2</v>
      </c>
      <c r="L114" s="443" t="s">
        <v>9</v>
      </c>
      <c r="M114" s="442">
        <f t="shared" si="24"/>
        <v>1</v>
      </c>
      <c r="N114" s="472"/>
      <c r="O114" s="472"/>
      <c r="P114" s="472"/>
      <c r="Q114" s="472"/>
      <c r="R114" s="472"/>
      <c r="S114" s="472"/>
      <c r="T114" s="472"/>
      <c r="U114" s="472"/>
      <c r="V114" s="472"/>
      <c r="W114" s="472"/>
      <c r="X114" s="472"/>
      <c r="Y114" s="472"/>
      <c r="Z114" s="472"/>
      <c r="AA114" s="472"/>
      <c r="AB114" s="472"/>
      <c r="AC114" s="472"/>
      <c r="AD114" s="472"/>
      <c r="AE114" s="472"/>
      <c r="AF114" s="472"/>
      <c r="AG114" s="472"/>
      <c r="AH114" s="472"/>
      <c r="AI114" s="472"/>
      <c r="AJ114" s="472"/>
      <c r="AK114" s="472">
        <v>2</v>
      </c>
      <c r="AL114" s="472"/>
      <c r="AM114" s="472"/>
      <c r="AN114" s="472"/>
      <c r="AO114" s="472"/>
      <c r="AP114" s="472"/>
      <c r="AQ114" s="472"/>
      <c r="AR114" s="472"/>
      <c r="AS114" s="441"/>
    </row>
    <row r="115" spans="1:45">
      <c r="A115" s="443"/>
      <c r="B115" s="441" t="str">
        <f>IF(A115="","",IFERROR(VLOOKUP(A115,Story!C:D,2,FALSE),""))</f>
        <v/>
      </c>
      <c r="C115" s="445"/>
      <c r="D115" s="443" t="s">
        <v>235</v>
      </c>
      <c r="E115" s="441" t="s">
        <v>1729</v>
      </c>
      <c r="F115" s="445" t="s">
        <v>1673</v>
      </c>
      <c r="G115" s="443"/>
      <c r="H115" s="444">
        <v>43252</v>
      </c>
      <c r="I115" s="444">
        <f t="shared" si="22"/>
        <v>43252</v>
      </c>
      <c r="J115" s="476"/>
      <c r="K115" s="476">
        <f t="shared" si="23"/>
        <v>0</v>
      </c>
      <c r="L115" s="443" t="s">
        <v>248</v>
      </c>
      <c r="M115" s="442">
        <f t="shared" si="24"/>
        <v>0.1</v>
      </c>
      <c r="N115" s="472"/>
      <c r="O115" s="472"/>
      <c r="P115" s="472"/>
      <c r="Q115" s="472"/>
      <c r="R115" s="472"/>
      <c r="S115" s="472"/>
      <c r="T115" s="472"/>
      <c r="U115" s="472"/>
      <c r="V115" s="472"/>
      <c r="W115" s="472"/>
      <c r="X115" s="472"/>
      <c r="Y115" s="472"/>
      <c r="Z115" s="472"/>
      <c r="AA115" s="472"/>
      <c r="AB115" s="472"/>
      <c r="AC115" s="472"/>
      <c r="AD115" s="472"/>
      <c r="AE115" s="472"/>
      <c r="AF115" s="472"/>
      <c r="AG115" s="472"/>
      <c r="AH115" s="472"/>
      <c r="AI115" s="472"/>
      <c r="AJ115" s="472"/>
      <c r="AK115" s="472"/>
      <c r="AL115" s="472"/>
      <c r="AM115" s="472"/>
      <c r="AN115" s="472"/>
      <c r="AO115" s="472"/>
      <c r="AP115" s="472"/>
      <c r="AQ115" s="472"/>
      <c r="AR115" s="472"/>
      <c r="AS115" s="441"/>
    </row>
    <row r="116" spans="1:45">
      <c r="A116" s="443"/>
      <c r="B116" s="441" t="str">
        <f>IF(A116="","",IFERROR(VLOOKUP(A116,Story!C:D,2,FALSE),""))</f>
        <v/>
      </c>
      <c r="C116" s="445"/>
      <c r="D116" s="443" t="s">
        <v>204</v>
      </c>
      <c r="E116" s="441" t="s">
        <v>1803</v>
      </c>
      <c r="F116" s="445" t="s">
        <v>59</v>
      </c>
      <c r="G116" s="443"/>
      <c r="H116" s="444">
        <f t="shared" ref="H116:H123" si="25">IF(E116="","",$H$1)</f>
        <v>43222</v>
      </c>
      <c r="I116" s="444">
        <f t="shared" si="22"/>
        <v>43222</v>
      </c>
      <c r="J116" s="476"/>
      <c r="K116" s="476">
        <f t="shared" si="23"/>
        <v>12</v>
      </c>
      <c r="L116" s="443" t="s">
        <v>9</v>
      </c>
      <c r="M116" s="442">
        <f t="shared" si="24"/>
        <v>1</v>
      </c>
      <c r="N116" s="472"/>
      <c r="O116" s="472"/>
      <c r="P116" s="472"/>
      <c r="Q116" s="472"/>
      <c r="R116" s="472"/>
      <c r="S116" s="472"/>
      <c r="T116" s="472"/>
      <c r="U116" s="472"/>
      <c r="V116" s="472"/>
      <c r="W116" s="472"/>
      <c r="X116" s="472"/>
      <c r="Y116" s="472"/>
      <c r="Z116" s="472"/>
      <c r="AA116" s="472"/>
      <c r="AB116" s="472"/>
      <c r="AC116" s="472"/>
      <c r="AD116" s="472"/>
      <c r="AE116" s="472"/>
      <c r="AF116" s="472"/>
      <c r="AG116" s="472"/>
      <c r="AH116" s="472"/>
      <c r="AI116" s="472"/>
      <c r="AJ116" s="472"/>
      <c r="AK116" s="472"/>
      <c r="AL116" s="472"/>
      <c r="AM116" s="472"/>
      <c r="AN116" s="472"/>
      <c r="AO116" s="472">
        <v>8</v>
      </c>
      <c r="AP116" s="472">
        <v>4</v>
      </c>
      <c r="AQ116" s="472"/>
      <c r="AR116" s="472"/>
      <c r="AS116" s="441"/>
    </row>
    <row r="117" spans="1:45">
      <c r="A117" s="443"/>
      <c r="B117" s="441" t="str">
        <f>IF(A117="","",IFERROR(VLOOKUP(A117,Story!C:D,2,FALSE),""))</f>
        <v/>
      </c>
      <c r="C117" s="445"/>
      <c r="D117" s="443" t="s">
        <v>204</v>
      </c>
      <c r="E117" s="441" t="s">
        <v>1761</v>
      </c>
      <c r="F117" s="445" t="s">
        <v>59</v>
      </c>
      <c r="G117" s="443"/>
      <c r="H117" s="444">
        <f t="shared" si="25"/>
        <v>43222</v>
      </c>
      <c r="I117" s="444">
        <f t="shared" si="22"/>
        <v>43222</v>
      </c>
      <c r="J117" s="476"/>
      <c r="K117" s="476">
        <f t="shared" si="23"/>
        <v>16</v>
      </c>
      <c r="L117" s="443" t="s">
        <v>9</v>
      </c>
      <c r="M117" s="442">
        <f t="shared" si="24"/>
        <v>1</v>
      </c>
      <c r="N117" s="472">
        <v>8</v>
      </c>
      <c r="O117" s="472">
        <v>8</v>
      </c>
      <c r="P117" s="472"/>
      <c r="Q117" s="472"/>
      <c r="R117" s="472"/>
      <c r="S117" s="472"/>
      <c r="T117" s="472"/>
      <c r="U117" s="472"/>
      <c r="V117" s="472"/>
      <c r="W117" s="472"/>
      <c r="X117" s="472"/>
      <c r="Y117" s="472"/>
      <c r="Z117" s="472"/>
      <c r="AA117" s="472"/>
      <c r="AB117" s="472"/>
      <c r="AC117" s="472"/>
      <c r="AD117" s="472"/>
      <c r="AE117" s="472"/>
      <c r="AF117" s="472"/>
      <c r="AG117" s="472"/>
      <c r="AH117" s="472"/>
      <c r="AI117" s="472"/>
      <c r="AJ117" s="472"/>
      <c r="AK117" s="472"/>
      <c r="AL117" s="472"/>
      <c r="AM117" s="472"/>
      <c r="AN117" s="472"/>
      <c r="AO117" s="472"/>
      <c r="AP117" s="472"/>
      <c r="AQ117" s="472"/>
      <c r="AR117" s="472"/>
      <c r="AS117" s="441"/>
    </row>
    <row r="118" spans="1:45">
      <c r="A118" s="443"/>
      <c r="B118" s="441" t="str">
        <f>IF(A118="","",IFERROR(VLOOKUP(A118,Story!C:D,2,FALSE),""))</f>
        <v/>
      </c>
      <c r="C118" s="445"/>
      <c r="D118" s="443" t="s">
        <v>204</v>
      </c>
      <c r="E118" s="441" t="s">
        <v>1753</v>
      </c>
      <c r="F118" s="445" t="s">
        <v>206</v>
      </c>
      <c r="G118" s="443"/>
      <c r="H118" s="444">
        <f t="shared" si="25"/>
        <v>43222</v>
      </c>
      <c r="I118" s="444">
        <f t="shared" si="22"/>
        <v>43222</v>
      </c>
      <c r="J118" s="476"/>
      <c r="K118" s="476">
        <f t="shared" si="23"/>
        <v>16</v>
      </c>
      <c r="L118" s="443" t="s">
        <v>9</v>
      </c>
      <c r="M118" s="442">
        <f t="shared" si="24"/>
        <v>1</v>
      </c>
      <c r="N118" s="472">
        <v>8</v>
      </c>
      <c r="O118" s="472">
        <v>8</v>
      </c>
      <c r="P118" s="472"/>
      <c r="Q118" s="472"/>
      <c r="R118" s="472"/>
      <c r="S118" s="472"/>
      <c r="T118" s="472"/>
      <c r="U118" s="472"/>
      <c r="V118" s="472"/>
      <c r="W118" s="472"/>
      <c r="X118" s="472"/>
      <c r="Y118" s="472"/>
      <c r="Z118" s="472"/>
      <c r="AA118" s="472"/>
      <c r="AB118" s="472"/>
      <c r="AC118" s="472"/>
      <c r="AD118" s="472"/>
      <c r="AE118" s="472"/>
      <c r="AF118" s="472"/>
      <c r="AG118" s="472"/>
      <c r="AH118" s="472"/>
      <c r="AI118" s="472"/>
      <c r="AJ118" s="472"/>
      <c r="AK118" s="472"/>
      <c r="AL118" s="472"/>
      <c r="AM118" s="472"/>
      <c r="AN118" s="472"/>
      <c r="AO118" s="472"/>
      <c r="AP118" s="472"/>
      <c r="AQ118" s="472"/>
      <c r="AR118" s="472"/>
      <c r="AS118" s="441"/>
    </row>
    <row r="119" spans="1:45">
      <c r="A119" s="443"/>
      <c r="B119" s="441" t="str">
        <f>IF(A119="","",IFERROR(VLOOKUP(A119,Story!C:D,2,FALSE),""))</f>
        <v/>
      </c>
      <c r="C119" s="445"/>
      <c r="D119" s="443" t="s">
        <v>1173</v>
      </c>
      <c r="E119" s="441" t="s">
        <v>1767</v>
      </c>
      <c r="F119" s="445" t="s">
        <v>59</v>
      </c>
      <c r="G119" s="443"/>
      <c r="H119" s="444">
        <f t="shared" si="25"/>
        <v>43222</v>
      </c>
      <c r="I119" s="444">
        <f t="shared" si="22"/>
        <v>43222</v>
      </c>
      <c r="J119" s="476"/>
      <c r="K119" s="476">
        <f t="shared" si="23"/>
        <v>51</v>
      </c>
      <c r="L119" s="443" t="s">
        <v>9</v>
      </c>
      <c r="M119" s="442">
        <f t="shared" si="24"/>
        <v>1</v>
      </c>
      <c r="N119" s="472"/>
      <c r="O119" s="472"/>
      <c r="P119" s="472"/>
      <c r="Q119" s="472"/>
      <c r="R119" s="472"/>
      <c r="S119" s="472">
        <v>8</v>
      </c>
      <c r="T119" s="472">
        <v>8</v>
      </c>
      <c r="U119" s="472">
        <v>8</v>
      </c>
      <c r="V119" s="472">
        <v>8</v>
      </c>
      <c r="W119" s="472">
        <v>8</v>
      </c>
      <c r="X119" s="472">
        <v>5</v>
      </c>
      <c r="Y119" s="472"/>
      <c r="Z119" s="472"/>
      <c r="AA119" s="472">
        <v>4</v>
      </c>
      <c r="AB119" s="472"/>
      <c r="AC119" s="472">
        <v>2</v>
      </c>
      <c r="AD119" s="472"/>
      <c r="AE119" s="472"/>
      <c r="AF119" s="472"/>
      <c r="AG119" s="472"/>
      <c r="AH119" s="472"/>
      <c r="AI119" s="472"/>
      <c r="AJ119" s="472"/>
      <c r="AK119" s="472"/>
      <c r="AL119" s="472"/>
      <c r="AM119" s="472"/>
      <c r="AN119" s="472"/>
      <c r="AO119" s="472"/>
      <c r="AP119" s="472"/>
      <c r="AQ119" s="472"/>
      <c r="AR119" s="472"/>
      <c r="AS119" s="441"/>
    </row>
    <row r="120" spans="1:45">
      <c r="A120" s="443"/>
      <c r="B120" s="441" t="str">
        <f>IF(A120="","",IFERROR(VLOOKUP(A120,Story!C:D,2,FALSE),""))</f>
        <v/>
      </c>
      <c r="C120" s="445"/>
      <c r="D120" s="443" t="s">
        <v>1173</v>
      </c>
      <c r="E120" s="441" t="s">
        <v>1774</v>
      </c>
      <c r="F120" s="445" t="s">
        <v>77</v>
      </c>
      <c r="G120" s="443"/>
      <c r="H120" s="444">
        <f t="shared" si="25"/>
        <v>43222</v>
      </c>
      <c r="I120" s="444">
        <f t="shared" si="22"/>
        <v>43222</v>
      </c>
      <c r="J120" s="476"/>
      <c r="K120" s="476">
        <f t="shared" si="23"/>
        <v>16</v>
      </c>
      <c r="L120" s="443" t="s">
        <v>9</v>
      </c>
      <c r="M120" s="442">
        <f t="shared" si="24"/>
        <v>1</v>
      </c>
      <c r="N120" s="472"/>
      <c r="O120" s="472"/>
      <c r="P120" s="472"/>
      <c r="Q120" s="472"/>
      <c r="R120" s="472"/>
      <c r="S120" s="472"/>
      <c r="T120" s="472"/>
      <c r="U120" s="472"/>
      <c r="V120" s="472">
        <v>8</v>
      </c>
      <c r="W120" s="472">
        <v>8</v>
      </c>
      <c r="X120" s="472"/>
      <c r="Y120" s="472"/>
      <c r="Z120" s="472"/>
      <c r="AA120" s="472"/>
      <c r="AB120" s="472"/>
      <c r="AC120" s="472"/>
      <c r="AD120" s="472"/>
      <c r="AE120" s="472"/>
      <c r="AF120" s="472"/>
      <c r="AG120" s="472"/>
      <c r="AH120" s="472"/>
      <c r="AI120" s="472"/>
      <c r="AJ120" s="472"/>
      <c r="AK120" s="472"/>
      <c r="AL120" s="472"/>
      <c r="AM120" s="472"/>
      <c r="AN120" s="472"/>
      <c r="AO120" s="472"/>
      <c r="AP120" s="472"/>
      <c r="AQ120" s="472"/>
      <c r="AR120" s="472"/>
      <c r="AS120" s="441"/>
    </row>
    <row r="121" spans="1:45">
      <c r="A121" s="443"/>
      <c r="B121" s="441" t="str">
        <f>IF(A121="","",IFERROR(VLOOKUP(A121,Story!C:D,2,FALSE),""))</f>
        <v/>
      </c>
      <c r="C121" s="445"/>
      <c r="D121" s="443" t="s">
        <v>1103</v>
      </c>
      <c r="E121" s="441" t="s">
        <v>1775</v>
      </c>
      <c r="F121" s="445" t="s">
        <v>59</v>
      </c>
      <c r="G121" s="443"/>
      <c r="H121" s="444">
        <f t="shared" si="25"/>
        <v>43222</v>
      </c>
      <c r="I121" s="444">
        <f t="shared" si="22"/>
        <v>43222</v>
      </c>
      <c r="J121" s="476"/>
      <c r="K121" s="476">
        <f t="shared" si="23"/>
        <v>5</v>
      </c>
      <c r="L121" s="443" t="s">
        <v>9</v>
      </c>
      <c r="M121" s="442">
        <f t="shared" si="24"/>
        <v>1</v>
      </c>
      <c r="N121" s="472"/>
      <c r="O121" s="472"/>
      <c r="P121" s="472"/>
      <c r="Q121" s="472"/>
      <c r="R121" s="472"/>
      <c r="S121" s="472"/>
      <c r="T121" s="472"/>
      <c r="U121" s="472"/>
      <c r="V121" s="472"/>
      <c r="W121" s="472"/>
      <c r="X121" s="472"/>
      <c r="Y121" s="472"/>
      <c r="Z121" s="472">
        <v>5</v>
      </c>
      <c r="AA121" s="472"/>
      <c r="AB121" s="472"/>
      <c r="AC121" s="472"/>
      <c r="AD121" s="472"/>
      <c r="AE121" s="472"/>
      <c r="AF121" s="472"/>
      <c r="AG121" s="472"/>
      <c r="AH121" s="472"/>
      <c r="AI121" s="472"/>
      <c r="AJ121" s="472"/>
      <c r="AK121" s="472"/>
      <c r="AL121" s="472"/>
      <c r="AM121" s="472"/>
      <c r="AN121" s="472"/>
      <c r="AO121" s="472"/>
      <c r="AP121" s="472"/>
      <c r="AQ121" s="472"/>
      <c r="AR121" s="472"/>
      <c r="AS121" s="441"/>
    </row>
    <row r="122" spans="1:45">
      <c r="A122" s="443"/>
      <c r="B122" s="441" t="str">
        <f>IF(A122="","",IFERROR(VLOOKUP(A122,Story!C:D,2,FALSE),""))</f>
        <v/>
      </c>
      <c r="C122" s="445"/>
      <c r="D122" s="443" t="s">
        <v>1103</v>
      </c>
      <c r="E122" s="441" t="s">
        <v>1776</v>
      </c>
      <c r="F122" s="445" t="s">
        <v>77</v>
      </c>
      <c r="G122" s="443"/>
      <c r="H122" s="444">
        <f t="shared" si="25"/>
        <v>43222</v>
      </c>
      <c r="I122" s="444">
        <f t="shared" si="22"/>
        <v>43222</v>
      </c>
      <c r="J122" s="476"/>
      <c r="K122" s="476">
        <f t="shared" ref="K122" si="26">SUM(N122:AR122)</f>
        <v>13</v>
      </c>
      <c r="L122" s="443" t="s">
        <v>9</v>
      </c>
      <c r="M122" s="442">
        <f t="shared" ref="M122" si="27">IF(L122="未开始",0,IF(L122="已完成",1, 0.1))</f>
        <v>1</v>
      </c>
      <c r="N122" s="472"/>
      <c r="O122" s="472"/>
      <c r="P122" s="472"/>
      <c r="Q122" s="472"/>
      <c r="R122" s="472"/>
      <c r="S122" s="472"/>
      <c r="T122" s="472"/>
      <c r="U122" s="472"/>
      <c r="V122" s="472"/>
      <c r="W122" s="472"/>
      <c r="X122" s="472"/>
      <c r="Y122" s="472"/>
      <c r="Z122" s="472">
        <v>5</v>
      </c>
      <c r="AA122" s="472">
        <v>8</v>
      </c>
      <c r="AB122" s="472"/>
      <c r="AC122" s="472"/>
      <c r="AD122" s="472"/>
      <c r="AE122" s="472"/>
      <c r="AF122" s="472"/>
      <c r="AG122" s="472"/>
      <c r="AH122" s="472"/>
      <c r="AI122" s="472"/>
      <c r="AJ122" s="472"/>
      <c r="AK122" s="472"/>
      <c r="AL122" s="472"/>
      <c r="AM122" s="472"/>
      <c r="AN122" s="472"/>
      <c r="AO122" s="472"/>
      <c r="AP122" s="472"/>
      <c r="AQ122" s="472"/>
      <c r="AR122" s="472"/>
      <c r="AS122" s="441"/>
    </row>
    <row r="123" spans="1:45">
      <c r="A123" s="443"/>
      <c r="B123" s="441"/>
      <c r="C123" s="445"/>
      <c r="D123" s="443" t="s">
        <v>1780</v>
      </c>
      <c r="E123" s="441" t="s">
        <v>1781</v>
      </c>
      <c r="F123" s="445" t="s">
        <v>1782</v>
      </c>
      <c r="G123" s="443"/>
      <c r="H123" s="444">
        <f t="shared" si="25"/>
        <v>43222</v>
      </c>
      <c r="I123" s="444">
        <f t="shared" si="22"/>
        <v>43222</v>
      </c>
      <c r="J123" s="476"/>
      <c r="K123" s="476">
        <f t="shared" ref="K123:K124" si="28">SUM(N123:AR123)</f>
        <v>2</v>
      </c>
      <c r="L123" s="443" t="s">
        <v>9</v>
      </c>
      <c r="M123" s="442">
        <f t="shared" ref="M123:M125" si="29">IF(L123="未开始",0,IF(L123="已完成",1, 0.1))</f>
        <v>1</v>
      </c>
      <c r="N123" s="472"/>
      <c r="O123" s="472"/>
      <c r="P123" s="472"/>
      <c r="Q123" s="472"/>
      <c r="R123" s="472"/>
      <c r="S123" s="472"/>
      <c r="T123" s="472"/>
      <c r="U123" s="472"/>
      <c r="V123" s="472"/>
      <c r="W123" s="472"/>
      <c r="X123" s="472"/>
      <c r="Y123" s="472"/>
      <c r="Z123" s="472"/>
      <c r="AA123" s="472"/>
      <c r="AB123" s="472"/>
      <c r="AC123" s="472"/>
      <c r="AD123" s="472">
        <v>2</v>
      </c>
      <c r="AE123" s="472"/>
      <c r="AF123" s="472"/>
      <c r="AG123" s="472"/>
      <c r="AH123" s="472"/>
      <c r="AI123" s="472"/>
      <c r="AJ123" s="472"/>
      <c r="AK123" s="472"/>
      <c r="AL123" s="472"/>
      <c r="AM123" s="472"/>
      <c r="AN123" s="472"/>
      <c r="AO123" s="472"/>
      <c r="AP123" s="472"/>
      <c r="AQ123" s="472"/>
      <c r="AR123" s="472"/>
      <c r="AS123" s="441"/>
    </row>
    <row r="124" spans="1:45">
      <c r="A124" s="443"/>
      <c r="B124" s="441"/>
      <c r="C124" s="445"/>
      <c r="D124" s="443" t="s">
        <v>1780</v>
      </c>
      <c r="E124" s="441" t="s">
        <v>1781</v>
      </c>
      <c r="F124" s="445" t="s">
        <v>77</v>
      </c>
      <c r="G124" s="443"/>
      <c r="H124" s="444"/>
      <c r="I124" s="444"/>
      <c r="J124" s="476"/>
      <c r="K124" s="476">
        <f t="shared" si="28"/>
        <v>2</v>
      </c>
      <c r="L124" s="443" t="s">
        <v>9</v>
      </c>
      <c r="M124" s="442">
        <f t="shared" si="29"/>
        <v>1</v>
      </c>
      <c r="N124" s="472"/>
      <c r="O124" s="472"/>
      <c r="P124" s="472"/>
      <c r="Q124" s="472"/>
      <c r="R124" s="472"/>
      <c r="S124" s="472"/>
      <c r="T124" s="472"/>
      <c r="U124" s="472"/>
      <c r="V124" s="472"/>
      <c r="W124" s="472"/>
      <c r="X124" s="472"/>
      <c r="Y124" s="472"/>
      <c r="Z124" s="472"/>
      <c r="AA124" s="472"/>
      <c r="AB124" s="472"/>
      <c r="AC124" s="472"/>
      <c r="AD124" s="472">
        <v>2</v>
      </c>
      <c r="AE124" s="472"/>
      <c r="AF124" s="472"/>
      <c r="AG124" s="472"/>
      <c r="AH124" s="472"/>
      <c r="AI124" s="472"/>
      <c r="AJ124" s="472"/>
      <c r="AK124" s="472"/>
      <c r="AL124" s="472"/>
      <c r="AM124" s="472"/>
      <c r="AN124" s="472"/>
      <c r="AO124" s="472"/>
      <c r="AP124" s="472"/>
      <c r="AQ124" s="472"/>
      <c r="AR124" s="472"/>
      <c r="AS124" s="441"/>
    </row>
    <row r="125" spans="1:45">
      <c r="A125" s="443"/>
      <c r="B125" s="441" t="str">
        <f>IF(A125="","",IFERROR(VLOOKUP(A125,Story!C:D,2,FALSE),""))</f>
        <v/>
      </c>
      <c r="C125" s="445"/>
      <c r="D125" s="443" t="s">
        <v>235</v>
      </c>
      <c r="E125" s="264" t="s">
        <v>270</v>
      </c>
      <c r="F125" s="445" t="s">
        <v>77</v>
      </c>
      <c r="G125" s="443"/>
      <c r="H125" s="444">
        <f>IF(E125="","",$H$1)</f>
        <v>43222</v>
      </c>
      <c r="I125" s="444">
        <f>IF(E125="","",IF(H125+J125/8&gt;$I$1,$I$1,H125+J125/8))</f>
        <v>43222</v>
      </c>
      <c r="J125" s="476"/>
      <c r="K125" s="476">
        <f t="shared" ref="K125" si="30">SUM(N125:AR125)</f>
        <v>2</v>
      </c>
      <c r="L125" s="443" t="s">
        <v>9</v>
      </c>
      <c r="M125" s="442">
        <f t="shared" si="29"/>
        <v>1</v>
      </c>
      <c r="N125" s="472"/>
      <c r="O125" s="472"/>
      <c r="P125" s="472"/>
      <c r="Q125" s="472"/>
      <c r="R125" s="472"/>
      <c r="S125" s="472"/>
      <c r="T125" s="472"/>
      <c r="U125" s="472"/>
      <c r="V125" s="472"/>
      <c r="W125" s="472"/>
      <c r="X125" s="472"/>
      <c r="Y125" s="472"/>
      <c r="Z125" s="472"/>
      <c r="AA125" s="472"/>
      <c r="AB125" s="472"/>
      <c r="AC125" s="472"/>
      <c r="AD125" s="472"/>
      <c r="AE125" s="472"/>
      <c r="AF125" s="472"/>
      <c r="AG125" s="472"/>
      <c r="AH125" s="472"/>
      <c r="AI125" s="472">
        <v>2</v>
      </c>
      <c r="AJ125" s="472"/>
      <c r="AK125" s="472"/>
      <c r="AL125" s="472"/>
      <c r="AM125" s="472"/>
      <c r="AN125" s="472"/>
      <c r="AO125" s="472"/>
      <c r="AP125" s="472"/>
      <c r="AQ125" s="472"/>
      <c r="AR125" s="472"/>
      <c r="AS125" s="441"/>
    </row>
    <row r="126" spans="1:45">
      <c r="A126" s="443"/>
      <c r="B126" s="441" t="str">
        <f>IF(A126="","",IFERROR(VLOOKUP(A126,Story!C:D,2,FALSE),""))</f>
        <v/>
      </c>
      <c r="C126" s="445"/>
      <c r="D126" s="443" t="s">
        <v>235</v>
      </c>
      <c r="E126" s="56" t="s">
        <v>1791</v>
      </c>
      <c r="F126" s="445" t="s">
        <v>77</v>
      </c>
      <c r="G126" s="443"/>
      <c r="H126" s="444">
        <f>IF(E126="","",$H$1)</f>
        <v>43222</v>
      </c>
      <c r="I126" s="444">
        <f>IF(E126="","",IF(H126+J126/8&gt;$I$1,$I$1,H126+J126/8))</f>
        <v>43222</v>
      </c>
      <c r="J126" s="476"/>
      <c r="K126" s="476">
        <f>SUM(N126:AR126)</f>
        <v>0</v>
      </c>
      <c r="L126" s="443" t="s">
        <v>9</v>
      </c>
      <c r="M126" s="442">
        <f t="shared" ref="M126:M130" si="31">IF(L126="未开始",0,IF(L126="已完成",1, 0.1))</f>
        <v>1</v>
      </c>
      <c r="N126" s="472"/>
      <c r="O126" s="472"/>
      <c r="P126" s="472"/>
      <c r="Q126" s="472"/>
      <c r="R126" s="472"/>
      <c r="S126" s="472"/>
      <c r="T126" s="472"/>
      <c r="U126" s="472"/>
      <c r="V126" s="472"/>
      <c r="W126" s="472"/>
      <c r="X126" s="472"/>
      <c r="Y126" s="472"/>
      <c r="Z126" s="472"/>
      <c r="AA126" s="472"/>
      <c r="AB126" s="472"/>
      <c r="AC126" s="472"/>
      <c r="AD126" s="472"/>
      <c r="AE126" s="472"/>
      <c r="AF126" s="472"/>
      <c r="AG126" s="472"/>
      <c r="AH126" s="472"/>
      <c r="AI126" s="472"/>
      <c r="AJ126" s="472"/>
      <c r="AK126" s="472"/>
      <c r="AL126" s="472"/>
      <c r="AM126" s="472"/>
      <c r="AN126" s="472"/>
      <c r="AO126" s="472"/>
      <c r="AP126" s="472"/>
      <c r="AQ126" s="472"/>
      <c r="AR126" s="472"/>
      <c r="AS126" s="441"/>
    </row>
    <row r="127" spans="1:45">
      <c r="A127" s="443"/>
      <c r="B127" s="441" t="str">
        <f>IF(A127="","",IFERROR(VLOOKUP(A127,Story!C:D,2,FALSE),""))</f>
        <v/>
      </c>
      <c r="C127" s="445"/>
      <c r="D127" s="443" t="s">
        <v>204</v>
      </c>
      <c r="E127" s="56" t="s">
        <v>1801</v>
      </c>
      <c r="F127" s="445" t="s">
        <v>77</v>
      </c>
      <c r="G127" s="443"/>
      <c r="H127" s="444">
        <f>IF(E127="","",$H$1)</f>
        <v>43222</v>
      </c>
      <c r="I127" s="444">
        <f>IF(E127="","",IF(H127+J127/8&gt;$I$1,$I$1,H127+J127/8))</f>
        <v>43222</v>
      </c>
      <c r="J127" s="476"/>
      <c r="K127" s="476">
        <f>SUM(N127:AR127)</f>
        <v>38</v>
      </c>
      <c r="L127" s="443" t="s">
        <v>9</v>
      </c>
      <c r="M127" s="442">
        <f t="shared" si="31"/>
        <v>1</v>
      </c>
      <c r="N127" s="472"/>
      <c r="O127" s="472"/>
      <c r="P127" s="472"/>
      <c r="Q127" s="472"/>
      <c r="R127" s="472"/>
      <c r="S127" s="472"/>
      <c r="T127" s="472"/>
      <c r="U127" s="472"/>
      <c r="V127" s="472"/>
      <c r="W127" s="472"/>
      <c r="X127" s="472"/>
      <c r="Y127" s="472"/>
      <c r="Z127" s="472"/>
      <c r="AA127" s="472"/>
      <c r="AB127" s="472"/>
      <c r="AC127" s="472"/>
      <c r="AD127" s="472"/>
      <c r="AE127" s="472"/>
      <c r="AF127" s="472"/>
      <c r="AG127" s="472">
        <v>6</v>
      </c>
      <c r="AH127" s="472"/>
      <c r="AI127" s="472"/>
      <c r="AJ127" s="472"/>
      <c r="AK127" s="472"/>
      <c r="AL127" s="472"/>
      <c r="AM127" s="472"/>
      <c r="AN127" s="472">
        <v>8</v>
      </c>
      <c r="AO127" s="472">
        <v>8</v>
      </c>
      <c r="AP127" s="472">
        <v>4</v>
      </c>
      <c r="AQ127" s="472">
        <v>4</v>
      </c>
      <c r="AR127" s="472">
        <v>8</v>
      </c>
      <c r="AS127" s="441"/>
    </row>
    <row r="128" spans="1:45">
      <c r="A128" s="443"/>
      <c r="B128" s="441"/>
      <c r="C128" s="445"/>
      <c r="D128" s="443" t="s">
        <v>868</v>
      </c>
      <c r="E128" s="56" t="s">
        <v>1800</v>
      </c>
      <c r="F128" s="445" t="s">
        <v>59</v>
      </c>
      <c r="G128" s="443"/>
      <c r="H128" s="444"/>
      <c r="I128" s="444"/>
      <c r="J128" s="476"/>
      <c r="K128" s="476"/>
      <c r="L128" s="443" t="s">
        <v>9</v>
      </c>
      <c r="M128" s="442"/>
      <c r="N128" s="472"/>
      <c r="O128" s="472"/>
      <c r="P128" s="472"/>
      <c r="Q128" s="472"/>
      <c r="R128" s="472"/>
      <c r="S128" s="472"/>
      <c r="T128" s="472"/>
      <c r="U128" s="472"/>
      <c r="V128" s="472"/>
      <c r="W128" s="472"/>
      <c r="X128" s="472"/>
      <c r="Y128" s="472"/>
      <c r="Z128" s="472"/>
      <c r="AA128" s="472"/>
      <c r="AB128" s="472"/>
      <c r="AC128" s="472"/>
      <c r="AD128" s="472"/>
      <c r="AE128" s="472"/>
      <c r="AF128" s="472"/>
      <c r="AG128" s="472"/>
      <c r="AH128" s="472"/>
      <c r="AI128" s="472"/>
      <c r="AJ128" s="472"/>
      <c r="AK128" s="472"/>
      <c r="AL128" s="472"/>
      <c r="AM128" s="472"/>
      <c r="AN128" s="472"/>
      <c r="AO128" s="472"/>
      <c r="AP128" s="472">
        <v>4</v>
      </c>
      <c r="AQ128" s="472"/>
      <c r="AR128" s="472"/>
      <c r="AS128" s="441"/>
    </row>
    <row r="129" spans="1:45">
      <c r="A129" s="443"/>
      <c r="B129" s="441"/>
      <c r="C129" s="445"/>
      <c r="D129" s="443" t="s">
        <v>868</v>
      </c>
      <c r="E129" s="56" t="s">
        <v>1800</v>
      </c>
      <c r="F129" s="445" t="s">
        <v>77</v>
      </c>
      <c r="G129" s="443"/>
      <c r="H129" s="444"/>
      <c r="I129" s="444"/>
      <c r="J129" s="476"/>
      <c r="K129" s="476">
        <f t="shared" ref="K129" si="32">SUM(N129:AR129)</f>
        <v>6</v>
      </c>
      <c r="L129" s="443" t="s">
        <v>9</v>
      </c>
      <c r="M129" s="442">
        <f t="shared" si="31"/>
        <v>1</v>
      </c>
      <c r="N129" s="472"/>
      <c r="O129" s="472"/>
      <c r="P129" s="472"/>
      <c r="Q129" s="472"/>
      <c r="R129" s="472"/>
      <c r="S129" s="472"/>
      <c r="T129" s="472"/>
      <c r="U129" s="472"/>
      <c r="V129" s="472"/>
      <c r="W129" s="472"/>
      <c r="X129" s="472"/>
      <c r="Y129" s="472"/>
      <c r="Z129" s="472"/>
      <c r="AA129" s="472"/>
      <c r="AB129" s="472"/>
      <c r="AC129" s="472"/>
      <c r="AD129" s="472">
        <v>2</v>
      </c>
      <c r="AE129" s="472"/>
      <c r="AF129" s="472"/>
      <c r="AG129" s="472"/>
      <c r="AH129" s="472"/>
      <c r="AI129" s="472"/>
      <c r="AJ129" s="472"/>
      <c r="AK129" s="472"/>
      <c r="AL129" s="472"/>
      <c r="AM129" s="472"/>
      <c r="AN129" s="472"/>
      <c r="AO129" s="472"/>
      <c r="AP129" s="472">
        <v>4</v>
      </c>
      <c r="AQ129" s="472"/>
      <c r="AR129" s="472"/>
      <c r="AS129" s="441"/>
    </row>
    <row r="130" spans="1:45">
      <c r="A130" s="443"/>
      <c r="B130" s="441" t="str">
        <f>IF(A130="","",IFERROR(VLOOKUP(A130,Story!C:D,2,FALSE),""))</f>
        <v/>
      </c>
      <c r="C130" s="445"/>
      <c r="D130" s="443" t="s">
        <v>235</v>
      </c>
      <c r="E130" s="56" t="s">
        <v>1799</v>
      </c>
      <c r="F130" s="445" t="s">
        <v>59</v>
      </c>
      <c r="G130" s="443"/>
      <c r="H130" s="444">
        <f>IF(E130="","",$H$1)</f>
        <v>43222</v>
      </c>
      <c r="I130" s="444">
        <f>IF(E130="","",IF(H130+J130/8&gt;$I$1,$I$1,H130+J130/8))</f>
        <v>43222</v>
      </c>
      <c r="J130" s="476"/>
      <c r="K130" s="476">
        <f>SUM(N130:AR130)</f>
        <v>4</v>
      </c>
      <c r="L130" s="443" t="s">
        <v>9</v>
      </c>
      <c r="M130" s="442">
        <f t="shared" si="31"/>
        <v>1</v>
      </c>
      <c r="N130" s="472"/>
      <c r="O130" s="472"/>
      <c r="P130" s="472"/>
      <c r="Q130" s="472"/>
      <c r="R130" s="472"/>
      <c r="S130" s="472"/>
      <c r="T130" s="472"/>
      <c r="U130" s="472"/>
      <c r="V130" s="472"/>
      <c r="W130" s="472"/>
      <c r="X130" s="472"/>
      <c r="Y130" s="472"/>
      <c r="Z130" s="472"/>
      <c r="AA130" s="472"/>
      <c r="AB130" s="472"/>
      <c r="AC130" s="472"/>
      <c r="AD130" s="472"/>
      <c r="AE130" s="472"/>
      <c r="AF130" s="472"/>
      <c r="AG130" s="472"/>
      <c r="AH130" s="472"/>
      <c r="AI130" s="472"/>
      <c r="AJ130" s="472"/>
      <c r="AK130" s="472"/>
      <c r="AL130" s="472"/>
      <c r="AM130" s="472"/>
      <c r="AN130" s="472"/>
      <c r="AO130" s="472"/>
      <c r="AP130" s="472"/>
      <c r="AQ130" s="472">
        <v>4</v>
      </c>
      <c r="AR130" s="472"/>
      <c r="AS130" s="441"/>
    </row>
    <row r="131" spans="1:45">
      <c r="A131" s="443"/>
      <c r="B131" s="441" t="str">
        <f>IF(A131="","",IFERROR(VLOOKUP(A131,Story!C:D,2,FALSE),""))</f>
        <v/>
      </c>
      <c r="C131" s="445"/>
      <c r="D131" s="443" t="s">
        <v>235</v>
      </c>
      <c r="E131" s="56" t="s">
        <v>1798</v>
      </c>
      <c r="F131" s="445" t="s">
        <v>77</v>
      </c>
      <c r="G131" s="443"/>
      <c r="H131" s="444">
        <f>IF(E131="","",$H$1)</f>
        <v>43222</v>
      </c>
      <c r="I131" s="444">
        <f>IF(E131="","",IF(H131+J131/8&gt;$I$1,$I$1,H131+J131/8))</f>
        <v>43222</v>
      </c>
      <c r="J131" s="476"/>
      <c r="K131" s="476">
        <f t="shared" ref="K131" si="33">SUM(N131:AR131)</f>
        <v>4</v>
      </c>
      <c r="L131" s="443" t="s">
        <v>9</v>
      </c>
      <c r="M131" s="442">
        <f t="shared" ref="M131" si="34">IF(L131="未开始",0,IF(L131="已完成",1, 0.1))</f>
        <v>1</v>
      </c>
      <c r="N131" s="472"/>
      <c r="O131" s="472"/>
      <c r="P131" s="472"/>
      <c r="Q131" s="472"/>
      <c r="R131" s="472"/>
      <c r="S131" s="472"/>
      <c r="T131" s="472"/>
      <c r="U131" s="472"/>
      <c r="V131" s="472"/>
      <c r="W131" s="472"/>
      <c r="X131" s="472"/>
      <c r="Y131" s="472"/>
      <c r="Z131" s="472"/>
      <c r="AA131" s="472"/>
      <c r="AB131" s="472"/>
      <c r="AC131" s="472"/>
      <c r="AD131" s="472"/>
      <c r="AE131" s="472"/>
      <c r="AF131" s="472"/>
      <c r="AG131" s="472"/>
      <c r="AH131" s="472"/>
      <c r="AI131" s="472"/>
      <c r="AJ131" s="472"/>
      <c r="AK131" s="472"/>
      <c r="AL131" s="472"/>
      <c r="AM131" s="472"/>
      <c r="AN131" s="472"/>
      <c r="AO131" s="472"/>
      <c r="AP131" s="472"/>
      <c r="AQ131" s="472">
        <v>4</v>
      </c>
      <c r="AR131" s="472"/>
      <c r="AS131" s="441"/>
    </row>
    <row r="132" spans="1:45" s="4" customFormat="1">
      <c r="A132" s="540" t="s">
        <v>238</v>
      </c>
      <c r="B132" s="541"/>
      <c r="C132" s="541"/>
      <c r="D132" s="541"/>
      <c r="E132" s="541"/>
      <c r="F132" s="541"/>
      <c r="G132" s="541"/>
      <c r="H132" s="541"/>
      <c r="I132" s="542"/>
      <c r="J132" s="477">
        <f>SUM(J4:J126)</f>
        <v>0</v>
      </c>
      <c r="K132" s="477">
        <f>SUM(K4:K126)</f>
        <v>592</v>
      </c>
      <c r="L132" s="574"/>
      <c r="M132" s="575"/>
      <c r="N132" s="471" t="str">
        <f>MID("一二三四五六日",WEEKDAY($H$1,2),1)</f>
        <v>三</v>
      </c>
      <c r="O132" s="471" t="str">
        <f t="shared" ref="O132:AR132" si="35">MID("一二三四五六日",WEEKDAY($H$1+(COLUMN(O126)-COLUMN($N$2)),2),1)</f>
        <v>四</v>
      </c>
      <c r="P132" s="471" t="str">
        <f t="shared" si="35"/>
        <v>五</v>
      </c>
      <c r="Q132" s="471" t="str">
        <f t="shared" si="35"/>
        <v>六</v>
      </c>
      <c r="R132" s="471" t="str">
        <f t="shared" si="35"/>
        <v>日</v>
      </c>
      <c r="S132" s="471" t="str">
        <f t="shared" si="35"/>
        <v>一</v>
      </c>
      <c r="T132" s="471" t="str">
        <f t="shared" si="35"/>
        <v>二</v>
      </c>
      <c r="U132" s="471" t="str">
        <f t="shared" si="35"/>
        <v>三</v>
      </c>
      <c r="V132" s="471" t="str">
        <f t="shared" si="35"/>
        <v>四</v>
      </c>
      <c r="W132" s="471" t="str">
        <f t="shared" si="35"/>
        <v>五</v>
      </c>
      <c r="X132" s="471" t="str">
        <f t="shared" si="35"/>
        <v>六</v>
      </c>
      <c r="Y132" s="471" t="str">
        <f t="shared" si="35"/>
        <v>日</v>
      </c>
      <c r="Z132" s="471" t="str">
        <f t="shared" si="35"/>
        <v>一</v>
      </c>
      <c r="AA132" s="471" t="str">
        <f t="shared" si="35"/>
        <v>二</v>
      </c>
      <c r="AB132" s="471" t="str">
        <f t="shared" si="35"/>
        <v>三</v>
      </c>
      <c r="AC132" s="471" t="str">
        <f t="shared" si="35"/>
        <v>四</v>
      </c>
      <c r="AD132" s="471" t="str">
        <f t="shared" si="35"/>
        <v>五</v>
      </c>
      <c r="AE132" s="471" t="str">
        <f t="shared" si="35"/>
        <v>六</v>
      </c>
      <c r="AF132" s="471" t="str">
        <f t="shared" si="35"/>
        <v>日</v>
      </c>
      <c r="AG132" s="471" t="str">
        <f t="shared" si="35"/>
        <v>一</v>
      </c>
      <c r="AH132" s="471" t="str">
        <f t="shared" si="35"/>
        <v>二</v>
      </c>
      <c r="AI132" s="471" t="str">
        <f t="shared" si="35"/>
        <v>三</v>
      </c>
      <c r="AJ132" s="471" t="str">
        <f t="shared" si="35"/>
        <v>四</v>
      </c>
      <c r="AK132" s="471" t="str">
        <f t="shared" si="35"/>
        <v>五</v>
      </c>
      <c r="AL132" s="471" t="str">
        <f t="shared" si="35"/>
        <v>六</v>
      </c>
      <c r="AM132" s="471" t="str">
        <f t="shared" si="35"/>
        <v>日</v>
      </c>
      <c r="AN132" s="471" t="str">
        <f t="shared" si="35"/>
        <v>一</v>
      </c>
      <c r="AO132" s="471" t="str">
        <f t="shared" si="35"/>
        <v>二</v>
      </c>
      <c r="AP132" s="471" t="str">
        <f t="shared" si="35"/>
        <v>三</v>
      </c>
      <c r="AQ132" s="471" t="str">
        <f t="shared" si="35"/>
        <v>四</v>
      </c>
      <c r="AR132" s="471" t="str">
        <f t="shared" si="35"/>
        <v>五</v>
      </c>
      <c r="AS132" s="161"/>
    </row>
    <row r="133" spans="1:45">
      <c r="J133" s="478">
        <f t="shared" ref="J133:K142" si="36">SUMPRODUCT(($F$4:$F$126=K133)*(J$4:J$126))+J$143</f>
        <v>0</v>
      </c>
      <c r="K133" s="478">
        <f t="shared" si="36"/>
        <v>135</v>
      </c>
      <c r="L133" s="648" t="s">
        <v>59</v>
      </c>
      <c r="M133" s="648"/>
      <c r="N133" s="472">
        <f t="shared" ref="N133:W142" si="37">SUMPRODUCT(($F$4:$F$131=$L133)*(N$4:N$131))+N$143</f>
        <v>11</v>
      </c>
      <c r="O133" s="472">
        <f t="shared" si="37"/>
        <v>8</v>
      </c>
      <c r="P133" s="472">
        <f t="shared" si="37"/>
        <v>0</v>
      </c>
      <c r="Q133" s="472">
        <f t="shared" si="37"/>
        <v>0</v>
      </c>
      <c r="R133" s="472">
        <f t="shared" si="37"/>
        <v>0</v>
      </c>
      <c r="S133" s="472">
        <f t="shared" si="37"/>
        <v>8</v>
      </c>
      <c r="T133" s="472">
        <f t="shared" si="37"/>
        <v>8</v>
      </c>
      <c r="U133" s="472">
        <f t="shared" si="37"/>
        <v>8</v>
      </c>
      <c r="V133" s="472">
        <f t="shared" si="37"/>
        <v>8</v>
      </c>
      <c r="W133" s="472">
        <f t="shared" si="37"/>
        <v>8</v>
      </c>
      <c r="X133" s="472">
        <f t="shared" ref="X133:AG142" si="38">SUMPRODUCT(($F$4:$F$131=$L133)*(X$4:X$131))+X$143</f>
        <v>5</v>
      </c>
      <c r="Y133" s="472">
        <f t="shared" si="38"/>
        <v>0</v>
      </c>
      <c r="Z133" s="472">
        <f t="shared" si="38"/>
        <v>5</v>
      </c>
      <c r="AA133" s="472">
        <f t="shared" si="38"/>
        <v>4</v>
      </c>
      <c r="AB133" s="472">
        <f t="shared" si="38"/>
        <v>0</v>
      </c>
      <c r="AC133" s="472">
        <f t="shared" si="38"/>
        <v>2</v>
      </c>
      <c r="AD133" s="472">
        <f t="shared" si="38"/>
        <v>2</v>
      </c>
      <c r="AE133" s="472">
        <f t="shared" si="38"/>
        <v>0</v>
      </c>
      <c r="AF133" s="472">
        <f t="shared" si="38"/>
        <v>0</v>
      </c>
      <c r="AG133" s="472">
        <f t="shared" si="38"/>
        <v>8</v>
      </c>
      <c r="AH133" s="472">
        <f t="shared" ref="AH133:AR142" si="39">SUMPRODUCT(($F$4:$F$131=$L133)*(AH$4:AH$131))+AH$143</f>
        <v>8</v>
      </c>
      <c r="AI133" s="472">
        <f t="shared" si="39"/>
        <v>8</v>
      </c>
      <c r="AJ133" s="472">
        <f t="shared" si="39"/>
        <v>8</v>
      </c>
      <c r="AK133" s="472">
        <f t="shared" si="39"/>
        <v>8</v>
      </c>
      <c r="AL133" s="472">
        <f t="shared" si="39"/>
        <v>0</v>
      </c>
      <c r="AM133" s="472">
        <f t="shared" si="39"/>
        <v>0</v>
      </c>
      <c r="AN133" s="472">
        <f t="shared" si="39"/>
        <v>8</v>
      </c>
      <c r="AO133" s="472">
        <f t="shared" si="39"/>
        <v>8</v>
      </c>
      <c r="AP133" s="472">
        <f t="shared" si="39"/>
        <v>8</v>
      </c>
      <c r="AQ133" s="472">
        <f t="shared" si="39"/>
        <v>8</v>
      </c>
      <c r="AR133" s="472">
        <f t="shared" si="39"/>
        <v>8</v>
      </c>
    </row>
    <row r="134" spans="1:45">
      <c r="J134" s="478">
        <f t="shared" si="36"/>
        <v>0</v>
      </c>
      <c r="K134" s="478">
        <f t="shared" si="36"/>
        <v>19</v>
      </c>
      <c r="L134" s="648" t="s">
        <v>206</v>
      </c>
      <c r="M134" s="648"/>
      <c r="N134" s="472">
        <f t="shared" si="37"/>
        <v>11</v>
      </c>
      <c r="O134" s="472">
        <f t="shared" si="37"/>
        <v>8</v>
      </c>
      <c r="P134" s="472">
        <f t="shared" si="37"/>
        <v>0</v>
      </c>
      <c r="Q134" s="472">
        <f t="shared" si="37"/>
        <v>0</v>
      </c>
      <c r="R134" s="472">
        <f t="shared" si="37"/>
        <v>0</v>
      </c>
      <c r="S134" s="472">
        <f t="shared" si="37"/>
        <v>0</v>
      </c>
      <c r="T134" s="472">
        <f t="shared" si="37"/>
        <v>0</v>
      </c>
      <c r="U134" s="472">
        <f t="shared" si="37"/>
        <v>0</v>
      </c>
      <c r="V134" s="472">
        <f t="shared" si="37"/>
        <v>0</v>
      </c>
      <c r="W134" s="472">
        <f t="shared" si="37"/>
        <v>0</v>
      </c>
      <c r="X134" s="472">
        <f t="shared" si="38"/>
        <v>0</v>
      </c>
      <c r="Y134" s="472">
        <f t="shared" si="38"/>
        <v>0</v>
      </c>
      <c r="Z134" s="472">
        <f t="shared" si="38"/>
        <v>0</v>
      </c>
      <c r="AA134" s="472">
        <f t="shared" si="38"/>
        <v>0</v>
      </c>
      <c r="AB134" s="472">
        <f t="shared" si="38"/>
        <v>0</v>
      </c>
      <c r="AC134" s="472">
        <f t="shared" si="38"/>
        <v>0</v>
      </c>
      <c r="AD134" s="472">
        <f t="shared" si="38"/>
        <v>0</v>
      </c>
      <c r="AE134" s="472">
        <f t="shared" si="38"/>
        <v>0</v>
      </c>
      <c r="AF134" s="472">
        <f t="shared" si="38"/>
        <v>0</v>
      </c>
      <c r="AG134" s="472">
        <f t="shared" si="38"/>
        <v>0</v>
      </c>
      <c r="AH134" s="472">
        <f t="shared" si="39"/>
        <v>0</v>
      </c>
      <c r="AI134" s="472">
        <f t="shared" si="39"/>
        <v>0</v>
      </c>
      <c r="AJ134" s="472">
        <f t="shared" si="39"/>
        <v>0</v>
      </c>
      <c r="AK134" s="472">
        <f t="shared" si="39"/>
        <v>0</v>
      </c>
      <c r="AL134" s="472">
        <f t="shared" si="39"/>
        <v>0</v>
      </c>
      <c r="AM134" s="472">
        <f t="shared" si="39"/>
        <v>0</v>
      </c>
      <c r="AN134" s="472">
        <f t="shared" si="39"/>
        <v>0</v>
      </c>
      <c r="AO134" s="472">
        <f t="shared" si="39"/>
        <v>0</v>
      </c>
      <c r="AP134" s="472">
        <f t="shared" si="39"/>
        <v>0</v>
      </c>
      <c r="AQ134" s="472">
        <f t="shared" si="39"/>
        <v>0</v>
      </c>
      <c r="AR134" s="472">
        <f t="shared" si="39"/>
        <v>0</v>
      </c>
    </row>
    <row r="135" spans="1:45">
      <c r="G135" s="448"/>
      <c r="H135" s="448"/>
      <c r="J135" s="478">
        <f t="shared" si="36"/>
        <v>0</v>
      </c>
      <c r="K135" s="478">
        <f t="shared" si="36"/>
        <v>3</v>
      </c>
      <c r="L135" s="648" t="s">
        <v>1508</v>
      </c>
      <c r="M135" s="648"/>
      <c r="N135" s="472">
        <f t="shared" si="37"/>
        <v>8</v>
      </c>
      <c r="O135" s="472">
        <f t="shared" si="37"/>
        <v>8</v>
      </c>
      <c r="P135" s="472">
        <f t="shared" si="37"/>
        <v>0</v>
      </c>
      <c r="Q135" s="472">
        <f t="shared" si="37"/>
        <v>0</v>
      </c>
      <c r="R135" s="472">
        <f t="shared" si="37"/>
        <v>0</v>
      </c>
      <c r="S135" s="472">
        <f t="shared" si="37"/>
        <v>8</v>
      </c>
      <c r="T135" s="472">
        <f t="shared" si="37"/>
        <v>8</v>
      </c>
      <c r="U135" s="472">
        <f t="shared" si="37"/>
        <v>8</v>
      </c>
      <c r="V135" s="472">
        <f t="shared" si="37"/>
        <v>8</v>
      </c>
      <c r="W135" s="472">
        <f t="shared" si="37"/>
        <v>8</v>
      </c>
      <c r="X135" s="472">
        <f t="shared" si="38"/>
        <v>0</v>
      </c>
      <c r="Y135" s="472">
        <f t="shared" si="38"/>
        <v>0</v>
      </c>
      <c r="Z135" s="472">
        <f t="shared" si="38"/>
        <v>0</v>
      </c>
      <c r="AA135" s="472">
        <f t="shared" si="38"/>
        <v>0</v>
      </c>
      <c r="AB135" s="472">
        <f t="shared" si="38"/>
        <v>0</v>
      </c>
      <c r="AC135" s="472">
        <f t="shared" si="38"/>
        <v>0</v>
      </c>
      <c r="AD135" s="472">
        <f t="shared" si="38"/>
        <v>0</v>
      </c>
      <c r="AE135" s="472">
        <f t="shared" si="38"/>
        <v>0</v>
      </c>
      <c r="AF135" s="472">
        <f t="shared" si="38"/>
        <v>0</v>
      </c>
      <c r="AG135" s="472">
        <f t="shared" si="38"/>
        <v>0</v>
      </c>
      <c r="AH135" s="472">
        <f t="shared" si="39"/>
        <v>0</v>
      </c>
      <c r="AI135" s="472">
        <f t="shared" si="39"/>
        <v>0</v>
      </c>
      <c r="AJ135" s="472">
        <f t="shared" si="39"/>
        <v>0</v>
      </c>
      <c r="AK135" s="472">
        <f t="shared" si="39"/>
        <v>0</v>
      </c>
      <c r="AL135" s="472">
        <f t="shared" si="39"/>
        <v>0</v>
      </c>
      <c r="AM135" s="472">
        <f t="shared" si="39"/>
        <v>0</v>
      </c>
      <c r="AN135" s="472">
        <f t="shared" si="39"/>
        <v>0</v>
      </c>
      <c r="AO135" s="472">
        <f t="shared" si="39"/>
        <v>0</v>
      </c>
      <c r="AP135" s="472">
        <f t="shared" si="39"/>
        <v>0</v>
      </c>
      <c r="AQ135" s="472">
        <f t="shared" si="39"/>
        <v>0</v>
      </c>
      <c r="AR135" s="472">
        <f t="shared" si="39"/>
        <v>0</v>
      </c>
    </row>
    <row r="136" spans="1:45">
      <c r="G136" s="439"/>
      <c r="H136" s="439"/>
      <c r="J136" s="478">
        <f t="shared" si="36"/>
        <v>0</v>
      </c>
      <c r="K136" s="478">
        <f t="shared" si="36"/>
        <v>3</v>
      </c>
      <c r="L136" s="648" t="s">
        <v>285</v>
      </c>
      <c r="M136" s="648"/>
      <c r="N136" s="472">
        <f t="shared" si="37"/>
        <v>3</v>
      </c>
      <c r="O136" s="472">
        <f t="shared" si="37"/>
        <v>0</v>
      </c>
      <c r="P136" s="472">
        <f t="shared" si="37"/>
        <v>0</v>
      </c>
      <c r="Q136" s="472">
        <f t="shared" si="37"/>
        <v>0</v>
      </c>
      <c r="R136" s="472">
        <f t="shared" si="37"/>
        <v>0</v>
      </c>
      <c r="S136" s="472">
        <f t="shared" si="37"/>
        <v>0</v>
      </c>
      <c r="T136" s="472">
        <f t="shared" si="37"/>
        <v>0</v>
      </c>
      <c r="U136" s="472">
        <f t="shared" si="37"/>
        <v>0</v>
      </c>
      <c r="V136" s="472">
        <f t="shared" si="37"/>
        <v>0</v>
      </c>
      <c r="W136" s="472">
        <f t="shared" si="37"/>
        <v>0</v>
      </c>
      <c r="X136" s="472">
        <f t="shared" si="38"/>
        <v>0</v>
      </c>
      <c r="Y136" s="472">
        <f t="shared" si="38"/>
        <v>0</v>
      </c>
      <c r="Z136" s="472">
        <f t="shared" si="38"/>
        <v>0</v>
      </c>
      <c r="AA136" s="472">
        <f t="shared" si="38"/>
        <v>0</v>
      </c>
      <c r="AB136" s="472">
        <f t="shared" si="38"/>
        <v>0</v>
      </c>
      <c r="AC136" s="472">
        <f t="shared" si="38"/>
        <v>0</v>
      </c>
      <c r="AD136" s="472">
        <f t="shared" si="38"/>
        <v>0</v>
      </c>
      <c r="AE136" s="472">
        <f t="shared" si="38"/>
        <v>0</v>
      </c>
      <c r="AF136" s="472">
        <f t="shared" si="38"/>
        <v>0</v>
      </c>
      <c r="AG136" s="472">
        <f t="shared" si="38"/>
        <v>0</v>
      </c>
      <c r="AH136" s="472">
        <f t="shared" si="39"/>
        <v>0</v>
      </c>
      <c r="AI136" s="472">
        <f t="shared" si="39"/>
        <v>0</v>
      </c>
      <c r="AJ136" s="472">
        <f t="shared" si="39"/>
        <v>0</v>
      </c>
      <c r="AK136" s="472">
        <f t="shared" si="39"/>
        <v>0</v>
      </c>
      <c r="AL136" s="472">
        <f t="shared" si="39"/>
        <v>0</v>
      </c>
      <c r="AM136" s="472">
        <f t="shared" si="39"/>
        <v>0</v>
      </c>
      <c r="AN136" s="472">
        <f t="shared" si="39"/>
        <v>0</v>
      </c>
      <c r="AO136" s="472">
        <f t="shared" si="39"/>
        <v>0</v>
      </c>
      <c r="AP136" s="472">
        <f t="shared" si="39"/>
        <v>0</v>
      </c>
      <c r="AQ136" s="472">
        <f t="shared" si="39"/>
        <v>0</v>
      </c>
      <c r="AR136" s="472">
        <f t="shared" si="39"/>
        <v>0</v>
      </c>
    </row>
    <row r="137" spans="1:45">
      <c r="G137" s="448"/>
      <c r="H137" s="448"/>
      <c r="J137" s="478">
        <f t="shared" si="36"/>
        <v>0</v>
      </c>
      <c r="K137" s="478">
        <f t="shared" si="36"/>
        <v>67</v>
      </c>
      <c r="L137" s="648" t="s">
        <v>1591</v>
      </c>
      <c r="M137" s="648"/>
      <c r="N137" s="472">
        <f t="shared" si="37"/>
        <v>11</v>
      </c>
      <c r="O137" s="472">
        <f t="shared" si="37"/>
        <v>8</v>
      </c>
      <c r="P137" s="472">
        <f t="shared" si="37"/>
        <v>8</v>
      </c>
      <c r="Q137" s="472">
        <f t="shared" si="37"/>
        <v>0</v>
      </c>
      <c r="R137" s="472">
        <f t="shared" si="37"/>
        <v>0</v>
      </c>
      <c r="S137" s="472">
        <f t="shared" si="37"/>
        <v>8</v>
      </c>
      <c r="T137" s="472">
        <f t="shared" si="37"/>
        <v>8</v>
      </c>
      <c r="U137" s="472">
        <f t="shared" si="37"/>
        <v>8</v>
      </c>
      <c r="V137" s="472">
        <f t="shared" si="37"/>
        <v>8</v>
      </c>
      <c r="W137" s="472">
        <f t="shared" si="37"/>
        <v>8</v>
      </c>
      <c r="X137" s="472">
        <f t="shared" si="38"/>
        <v>0</v>
      </c>
      <c r="Y137" s="472">
        <f t="shared" si="38"/>
        <v>0</v>
      </c>
      <c r="Z137" s="472">
        <f t="shared" si="38"/>
        <v>8</v>
      </c>
      <c r="AA137" s="472">
        <f t="shared" si="38"/>
        <v>8</v>
      </c>
      <c r="AB137" s="472">
        <f t="shared" si="38"/>
        <v>8</v>
      </c>
      <c r="AC137" s="472">
        <f t="shared" si="38"/>
        <v>8</v>
      </c>
      <c r="AD137" s="472">
        <f t="shared" si="38"/>
        <v>6</v>
      </c>
      <c r="AE137" s="472">
        <f t="shared" si="38"/>
        <v>0</v>
      </c>
      <c r="AF137" s="472">
        <f t="shared" si="38"/>
        <v>0</v>
      </c>
      <c r="AG137" s="472">
        <f t="shared" si="38"/>
        <v>8</v>
      </c>
      <c r="AH137" s="472">
        <f t="shared" si="39"/>
        <v>8</v>
      </c>
      <c r="AI137" s="472">
        <f t="shared" si="39"/>
        <v>8</v>
      </c>
      <c r="AJ137" s="472">
        <f t="shared" si="39"/>
        <v>8</v>
      </c>
      <c r="AK137" s="472">
        <f t="shared" si="39"/>
        <v>8</v>
      </c>
      <c r="AL137" s="472">
        <f t="shared" si="39"/>
        <v>0</v>
      </c>
      <c r="AM137" s="472">
        <f t="shared" si="39"/>
        <v>0</v>
      </c>
      <c r="AN137" s="472">
        <f t="shared" si="39"/>
        <v>8</v>
      </c>
      <c r="AO137" s="472">
        <f t="shared" si="39"/>
        <v>8</v>
      </c>
      <c r="AP137" s="472">
        <f t="shared" si="39"/>
        <v>8</v>
      </c>
      <c r="AQ137" s="472">
        <f t="shared" si="39"/>
        <v>0</v>
      </c>
      <c r="AR137" s="472">
        <f t="shared" si="39"/>
        <v>0</v>
      </c>
    </row>
    <row r="138" spans="1:45">
      <c r="G138" s="448"/>
      <c r="H138" s="448"/>
      <c r="J138" s="478">
        <f t="shared" si="36"/>
        <v>0</v>
      </c>
      <c r="K138" s="478">
        <f t="shared" si="36"/>
        <v>141</v>
      </c>
      <c r="L138" s="648" t="s">
        <v>1677</v>
      </c>
      <c r="M138" s="648"/>
      <c r="N138" s="472">
        <f t="shared" si="37"/>
        <v>7</v>
      </c>
      <c r="O138" s="472">
        <f t="shared" si="37"/>
        <v>8</v>
      </c>
      <c r="P138" s="472">
        <f t="shared" si="37"/>
        <v>8</v>
      </c>
      <c r="Q138" s="472">
        <f t="shared" si="37"/>
        <v>0</v>
      </c>
      <c r="R138" s="472">
        <f t="shared" si="37"/>
        <v>0</v>
      </c>
      <c r="S138" s="472">
        <f t="shared" si="37"/>
        <v>8</v>
      </c>
      <c r="T138" s="472">
        <f t="shared" si="37"/>
        <v>8</v>
      </c>
      <c r="U138" s="472">
        <f t="shared" si="37"/>
        <v>8</v>
      </c>
      <c r="V138" s="472">
        <f t="shared" si="37"/>
        <v>8</v>
      </c>
      <c r="W138" s="472">
        <f t="shared" si="37"/>
        <v>8</v>
      </c>
      <c r="X138" s="472">
        <f t="shared" si="38"/>
        <v>0</v>
      </c>
      <c r="Y138" s="472">
        <f t="shared" si="38"/>
        <v>0</v>
      </c>
      <c r="Z138" s="472">
        <f t="shared" si="38"/>
        <v>8</v>
      </c>
      <c r="AA138" s="472">
        <f t="shared" si="38"/>
        <v>8</v>
      </c>
      <c r="AB138" s="472">
        <f t="shared" si="38"/>
        <v>8</v>
      </c>
      <c r="AC138" s="472">
        <f t="shared" si="38"/>
        <v>8</v>
      </c>
      <c r="AD138" s="472">
        <f t="shared" si="38"/>
        <v>6</v>
      </c>
      <c r="AE138" s="472">
        <f t="shared" si="38"/>
        <v>0</v>
      </c>
      <c r="AF138" s="472">
        <f t="shared" si="38"/>
        <v>0</v>
      </c>
      <c r="AG138" s="472">
        <f t="shared" si="38"/>
        <v>8</v>
      </c>
      <c r="AH138" s="472">
        <f t="shared" si="39"/>
        <v>8</v>
      </c>
      <c r="AI138" s="472">
        <f t="shared" si="39"/>
        <v>8</v>
      </c>
      <c r="AJ138" s="472">
        <f t="shared" si="39"/>
        <v>8</v>
      </c>
      <c r="AK138" s="472">
        <f t="shared" si="39"/>
        <v>8</v>
      </c>
      <c r="AL138" s="472">
        <f t="shared" si="39"/>
        <v>0</v>
      </c>
      <c r="AM138" s="472">
        <f t="shared" si="39"/>
        <v>0</v>
      </c>
      <c r="AN138" s="472">
        <f t="shared" si="39"/>
        <v>0</v>
      </c>
      <c r="AO138" s="472">
        <f t="shared" si="39"/>
        <v>0</v>
      </c>
      <c r="AP138" s="472">
        <f t="shared" si="39"/>
        <v>0</v>
      </c>
      <c r="AQ138" s="472">
        <f t="shared" si="39"/>
        <v>0</v>
      </c>
      <c r="AR138" s="472">
        <f t="shared" si="39"/>
        <v>0</v>
      </c>
    </row>
    <row r="139" spans="1:45">
      <c r="G139" s="439"/>
      <c r="H139" s="439"/>
      <c r="J139" s="478">
        <f t="shared" si="36"/>
        <v>0</v>
      </c>
      <c r="K139" s="478">
        <f t="shared" si="36"/>
        <v>63</v>
      </c>
      <c r="L139" s="648" t="s">
        <v>1673</v>
      </c>
      <c r="M139" s="648"/>
      <c r="N139" s="472">
        <f t="shared" si="37"/>
        <v>7</v>
      </c>
      <c r="O139" s="472">
        <f t="shared" si="37"/>
        <v>8</v>
      </c>
      <c r="P139" s="472">
        <f t="shared" si="37"/>
        <v>8</v>
      </c>
      <c r="Q139" s="472">
        <f t="shared" si="37"/>
        <v>0</v>
      </c>
      <c r="R139" s="472">
        <f t="shared" si="37"/>
        <v>0</v>
      </c>
      <c r="S139" s="472">
        <f t="shared" si="37"/>
        <v>8</v>
      </c>
      <c r="T139" s="472">
        <f t="shared" si="37"/>
        <v>8</v>
      </c>
      <c r="U139" s="472">
        <f t="shared" si="37"/>
        <v>8</v>
      </c>
      <c r="V139" s="472">
        <f t="shared" si="37"/>
        <v>8</v>
      </c>
      <c r="W139" s="472">
        <f t="shared" si="37"/>
        <v>8</v>
      </c>
      <c r="X139" s="472">
        <f t="shared" si="38"/>
        <v>0</v>
      </c>
      <c r="Y139" s="472">
        <f t="shared" si="38"/>
        <v>0</v>
      </c>
      <c r="Z139" s="472">
        <f t="shared" si="38"/>
        <v>0</v>
      </c>
      <c r="AA139" s="472">
        <f t="shared" si="38"/>
        <v>0</v>
      </c>
      <c r="AB139" s="472">
        <f t="shared" si="38"/>
        <v>0</v>
      </c>
      <c r="AC139" s="472">
        <f t="shared" si="38"/>
        <v>0</v>
      </c>
      <c r="AD139" s="472">
        <f t="shared" si="38"/>
        <v>0</v>
      </c>
      <c r="AE139" s="472">
        <f t="shared" si="38"/>
        <v>0</v>
      </c>
      <c r="AF139" s="472">
        <f t="shared" si="38"/>
        <v>0</v>
      </c>
      <c r="AG139" s="472">
        <f t="shared" si="38"/>
        <v>0</v>
      </c>
      <c r="AH139" s="472">
        <f t="shared" si="39"/>
        <v>0</v>
      </c>
      <c r="AI139" s="472">
        <f t="shared" si="39"/>
        <v>0</v>
      </c>
      <c r="AJ139" s="472">
        <f t="shared" si="39"/>
        <v>0</v>
      </c>
      <c r="AK139" s="472">
        <f t="shared" si="39"/>
        <v>0</v>
      </c>
      <c r="AL139" s="472">
        <f t="shared" si="39"/>
        <v>0</v>
      </c>
      <c r="AM139" s="472">
        <f t="shared" si="39"/>
        <v>0</v>
      </c>
      <c r="AN139" s="472">
        <f t="shared" si="39"/>
        <v>0</v>
      </c>
      <c r="AO139" s="472">
        <f t="shared" si="39"/>
        <v>0</v>
      </c>
      <c r="AP139" s="472">
        <f t="shared" si="39"/>
        <v>0</v>
      </c>
      <c r="AQ139" s="472">
        <f t="shared" si="39"/>
        <v>0</v>
      </c>
      <c r="AR139" s="472">
        <f t="shared" si="39"/>
        <v>0</v>
      </c>
    </row>
    <row r="140" spans="1:45">
      <c r="G140" s="448"/>
      <c r="H140" s="448"/>
      <c r="J140" s="478">
        <f t="shared" si="36"/>
        <v>0</v>
      </c>
      <c r="K140" s="478">
        <f t="shared" si="36"/>
        <v>91</v>
      </c>
      <c r="L140" s="648" t="s">
        <v>1727</v>
      </c>
      <c r="M140" s="648"/>
      <c r="N140" s="472">
        <f t="shared" si="37"/>
        <v>7</v>
      </c>
      <c r="O140" s="472">
        <f t="shared" si="37"/>
        <v>8</v>
      </c>
      <c r="P140" s="472">
        <f t="shared" si="37"/>
        <v>8</v>
      </c>
      <c r="Q140" s="472">
        <f t="shared" si="37"/>
        <v>0</v>
      </c>
      <c r="R140" s="472">
        <f t="shared" si="37"/>
        <v>0</v>
      </c>
      <c r="S140" s="472">
        <f t="shared" si="37"/>
        <v>8</v>
      </c>
      <c r="T140" s="472">
        <f t="shared" si="37"/>
        <v>8</v>
      </c>
      <c r="U140" s="472">
        <f t="shared" si="37"/>
        <v>8</v>
      </c>
      <c r="V140" s="472">
        <f t="shared" si="37"/>
        <v>8</v>
      </c>
      <c r="W140" s="472">
        <f t="shared" si="37"/>
        <v>8</v>
      </c>
      <c r="X140" s="472">
        <f t="shared" si="38"/>
        <v>0</v>
      </c>
      <c r="Y140" s="472">
        <f t="shared" si="38"/>
        <v>0</v>
      </c>
      <c r="Z140" s="472">
        <f t="shared" si="38"/>
        <v>8</v>
      </c>
      <c r="AA140" s="472">
        <f t="shared" si="38"/>
        <v>8</v>
      </c>
      <c r="AB140" s="472">
        <f t="shared" si="38"/>
        <v>8</v>
      </c>
      <c r="AC140" s="472">
        <f t="shared" si="38"/>
        <v>4</v>
      </c>
      <c r="AD140" s="472">
        <f t="shared" si="38"/>
        <v>0</v>
      </c>
      <c r="AE140" s="472">
        <f t="shared" si="38"/>
        <v>0</v>
      </c>
      <c r="AF140" s="472">
        <f t="shared" si="38"/>
        <v>0</v>
      </c>
      <c r="AG140" s="472">
        <f t="shared" si="38"/>
        <v>0</v>
      </c>
      <c r="AH140" s="472">
        <f t="shared" si="39"/>
        <v>0</v>
      </c>
      <c r="AI140" s="472">
        <f t="shared" si="39"/>
        <v>0</v>
      </c>
      <c r="AJ140" s="472">
        <f t="shared" si="39"/>
        <v>0</v>
      </c>
      <c r="AK140" s="472">
        <f t="shared" si="39"/>
        <v>0</v>
      </c>
      <c r="AL140" s="472">
        <f t="shared" si="39"/>
        <v>0</v>
      </c>
      <c r="AM140" s="472">
        <f t="shared" si="39"/>
        <v>0</v>
      </c>
      <c r="AN140" s="472">
        <f t="shared" si="39"/>
        <v>0</v>
      </c>
      <c r="AO140" s="472">
        <f t="shared" si="39"/>
        <v>0</v>
      </c>
      <c r="AP140" s="472">
        <f t="shared" si="39"/>
        <v>0</v>
      </c>
      <c r="AQ140" s="472">
        <f t="shared" si="39"/>
        <v>0</v>
      </c>
      <c r="AR140" s="472">
        <f t="shared" si="39"/>
        <v>0</v>
      </c>
    </row>
    <row r="141" spans="1:45">
      <c r="G141" s="439"/>
      <c r="H141" s="439"/>
      <c r="J141" s="478">
        <f t="shared" si="36"/>
        <v>0</v>
      </c>
      <c r="K141" s="478">
        <f t="shared" si="36"/>
        <v>3</v>
      </c>
      <c r="L141" s="648" t="s">
        <v>233</v>
      </c>
      <c r="M141" s="648"/>
      <c r="N141" s="472">
        <f t="shared" si="37"/>
        <v>3</v>
      </c>
      <c r="O141" s="472">
        <f t="shared" si="37"/>
        <v>0</v>
      </c>
      <c r="P141" s="472">
        <f t="shared" si="37"/>
        <v>0</v>
      </c>
      <c r="Q141" s="472">
        <f t="shared" si="37"/>
        <v>0</v>
      </c>
      <c r="R141" s="472">
        <f t="shared" si="37"/>
        <v>0</v>
      </c>
      <c r="S141" s="472">
        <f t="shared" si="37"/>
        <v>0</v>
      </c>
      <c r="T141" s="472">
        <f t="shared" si="37"/>
        <v>0</v>
      </c>
      <c r="U141" s="472">
        <f t="shared" si="37"/>
        <v>0</v>
      </c>
      <c r="V141" s="472">
        <f t="shared" si="37"/>
        <v>0</v>
      </c>
      <c r="W141" s="472">
        <f t="shared" si="37"/>
        <v>0</v>
      </c>
      <c r="X141" s="472">
        <f t="shared" si="38"/>
        <v>0</v>
      </c>
      <c r="Y141" s="472">
        <f t="shared" si="38"/>
        <v>0</v>
      </c>
      <c r="Z141" s="472">
        <f t="shared" si="38"/>
        <v>0</v>
      </c>
      <c r="AA141" s="472">
        <f t="shared" si="38"/>
        <v>0</v>
      </c>
      <c r="AB141" s="472">
        <f t="shared" si="38"/>
        <v>0</v>
      </c>
      <c r="AC141" s="472">
        <f t="shared" si="38"/>
        <v>0</v>
      </c>
      <c r="AD141" s="472">
        <f t="shared" si="38"/>
        <v>0</v>
      </c>
      <c r="AE141" s="472">
        <f t="shared" si="38"/>
        <v>0</v>
      </c>
      <c r="AF141" s="472">
        <f t="shared" si="38"/>
        <v>0</v>
      </c>
      <c r="AG141" s="472">
        <f t="shared" si="38"/>
        <v>0</v>
      </c>
      <c r="AH141" s="472">
        <f t="shared" si="39"/>
        <v>0</v>
      </c>
      <c r="AI141" s="472">
        <f t="shared" si="39"/>
        <v>0</v>
      </c>
      <c r="AJ141" s="472">
        <f t="shared" si="39"/>
        <v>0</v>
      </c>
      <c r="AK141" s="472">
        <f t="shared" si="39"/>
        <v>0</v>
      </c>
      <c r="AL141" s="472">
        <f t="shared" si="39"/>
        <v>0</v>
      </c>
      <c r="AM141" s="472">
        <f t="shared" si="39"/>
        <v>0</v>
      </c>
      <c r="AN141" s="472">
        <f t="shared" si="39"/>
        <v>0</v>
      </c>
      <c r="AO141" s="472">
        <f t="shared" si="39"/>
        <v>0</v>
      </c>
      <c r="AP141" s="472">
        <f t="shared" si="39"/>
        <v>0</v>
      </c>
      <c r="AQ141" s="472">
        <f t="shared" si="39"/>
        <v>0</v>
      </c>
      <c r="AR141" s="472">
        <f t="shared" si="39"/>
        <v>0</v>
      </c>
    </row>
    <row r="142" spans="1:45">
      <c r="G142" s="439"/>
      <c r="H142" s="439"/>
      <c r="J142" s="478">
        <f t="shared" si="36"/>
        <v>0</v>
      </c>
      <c r="K142" s="478">
        <f t="shared" si="36"/>
        <v>94</v>
      </c>
      <c r="L142" s="648" t="s">
        <v>77</v>
      </c>
      <c r="M142" s="648"/>
      <c r="N142" s="472">
        <f t="shared" si="37"/>
        <v>3</v>
      </c>
      <c r="O142" s="472">
        <f t="shared" si="37"/>
        <v>8</v>
      </c>
      <c r="P142" s="472">
        <f t="shared" si="37"/>
        <v>8</v>
      </c>
      <c r="Q142" s="472">
        <f t="shared" si="37"/>
        <v>0</v>
      </c>
      <c r="R142" s="472">
        <f t="shared" si="37"/>
        <v>8</v>
      </c>
      <c r="S142" s="472">
        <f t="shared" si="37"/>
        <v>8</v>
      </c>
      <c r="T142" s="472">
        <f t="shared" si="37"/>
        <v>8</v>
      </c>
      <c r="U142" s="472">
        <f t="shared" si="37"/>
        <v>8</v>
      </c>
      <c r="V142" s="472">
        <f t="shared" si="37"/>
        <v>8</v>
      </c>
      <c r="W142" s="472">
        <f t="shared" si="37"/>
        <v>8</v>
      </c>
      <c r="X142" s="472">
        <f t="shared" si="38"/>
        <v>0</v>
      </c>
      <c r="Y142" s="472">
        <f t="shared" si="38"/>
        <v>0</v>
      </c>
      <c r="Z142" s="472">
        <f t="shared" si="38"/>
        <v>5</v>
      </c>
      <c r="AA142" s="472">
        <f t="shared" si="38"/>
        <v>8</v>
      </c>
      <c r="AB142" s="472">
        <f t="shared" si="38"/>
        <v>0</v>
      </c>
      <c r="AC142" s="472">
        <f t="shared" si="38"/>
        <v>0</v>
      </c>
      <c r="AD142" s="472">
        <f t="shared" si="38"/>
        <v>4</v>
      </c>
      <c r="AE142" s="472">
        <f t="shared" si="38"/>
        <v>0</v>
      </c>
      <c r="AF142" s="472">
        <f t="shared" si="38"/>
        <v>0</v>
      </c>
      <c r="AG142" s="472">
        <f t="shared" si="38"/>
        <v>8</v>
      </c>
      <c r="AH142" s="472">
        <f t="shared" si="39"/>
        <v>8</v>
      </c>
      <c r="AI142" s="472">
        <f t="shared" si="39"/>
        <v>2</v>
      </c>
      <c r="AJ142" s="472">
        <f t="shared" si="39"/>
        <v>0</v>
      </c>
      <c r="AK142" s="472">
        <f t="shared" si="39"/>
        <v>0</v>
      </c>
      <c r="AL142" s="472">
        <f t="shared" si="39"/>
        <v>0</v>
      </c>
      <c r="AM142" s="472">
        <f t="shared" si="39"/>
        <v>0</v>
      </c>
      <c r="AN142" s="472">
        <f t="shared" si="39"/>
        <v>8</v>
      </c>
      <c r="AO142" s="472">
        <f t="shared" si="39"/>
        <v>8</v>
      </c>
      <c r="AP142" s="472">
        <f t="shared" si="39"/>
        <v>8</v>
      </c>
      <c r="AQ142" s="472">
        <f t="shared" si="39"/>
        <v>8</v>
      </c>
      <c r="AR142" s="472">
        <f t="shared" si="39"/>
        <v>8</v>
      </c>
    </row>
    <row r="143" spans="1:45">
      <c r="G143" s="439"/>
      <c r="H143" s="439"/>
      <c r="J143" s="478">
        <f>SUMPRODUCT(($F$4:$F$126=K143)*(J$4:J$126))</f>
        <v>0</v>
      </c>
      <c r="K143" s="478">
        <f>SUMPRODUCT(($F$4:$F$126=L143)*(K$4:K$126))</f>
        <v>3</v>
      </c>
      <c r="L143" s="648" t="s">
        <v>82</v>
      </c>
      <c r="M143" s="648"/>
      <c r="N143" s="472">
        <f t="shared" ref="N143:AR143" si="40">SUMPRODUCT(($F$4:$F$131=$L143)*(N$4:N$131))</f>
        <v>3</v>
      </c>
      <c r="O143" s="472">
        <f t="shared" si="40"/>
        <v>0</v>
      </c>
      <c r="P143" s="472">
        <f t="shared" si="40"/>
        <v>0</v>
      </c>
      <c r="Q143" s="472">
        <f t="shared" si="40"/>
        <v>0</v>
      </c>
      <c r="R143" s="472">
        <f t="shared" si="40"/>
        <v>0</v>
      </c>
      <c r="S143" s="472">
        <f t="shared" si="40"/>
        <v>0</v>
      </c>
      <c r="T143" s="472">
        <f t="shared" si="40"/>
        <v>0</v>
      </c>
      <c r="U143" s="472">
        <f t="shared" si="40"/>
        <v>0</v>
      </c>
      <c r="V143" s="472">
        <f t="shared" si="40"/>
        <v>0</v>
      </c>
      <c r="W143" s="472">
        <f t="shared" si="40"/>
        <v>0</v>
      </c>
      <c r="X143" s="472">
        <f t="shared" si="40"/>
        <v>0</v>
      </c>
      <c r="Y143" s="472">
        <f t="shared" si="40"/>
        <v>0</v>
      </c>
      <c r="Z143" s="472">
        <f t="shared" si="40"/>
        <v>0</v>
      </c>
      <c r="AA143" s="472">
        <f t="shared" si="40"/>
        <v>0</v>
      </c>
      <c r="AB143" s="472">
        <f t="shared" si="40"/>
        <v>0</v>
      </c>
      <c r="AC143" s="472">
        <f t="shared" si="40"/>
        <v>0</v>
      </c>
      <c r="AD143" s="472">
        <f t="shared" si="40"/>
        <v>0</v>
      </c>
      <c r="AE143" s="472">
        <f t="shared" si="40"/>
        <v>0</v>
      </c>
      <c r="AF143" s="472">
        <f t="shared" si="40"/>
        <v>0</v>
      </c>
      <c r="AG143" s="472">
        <f t="shared" si="40"/>
        <v>0</v>
      </c>
      <c r="AH143" s="472">
        <f t="shared" si="40"/>
        <v>0</v>
      </c>
      <c r="AI143" s="472">
        <f t="shared" si="40"/>
        <v>0</v>
      </c>
      <c r="AJ143" s="472">
        <f t="shared" si="40"/>
        <v>0</v>
      </c>
      <c r="AK143" s="472">
        <f t="shared" si="40"/>
        <v>0</v>
      </c>
      <c r="AL143" s="472">
        <f t="shared" si="40"/>
        <v>0</v>
      </c>
      <c r="AM143" s="472">
        <f t="shared" si="40"/>
        <v>0</v>
      </c>
      <c r="AN143" s="472">
        <f t="shared" si="40"/>
        <v>0</v>
      </c>
      <c r="AO143" s="472">
        <f t="shared" si="40"/>
        <v>0</v>
      </c>
      <c r="AP143" s="472">
        <f t="shared" si="40"/>
        <v>0</v>
      </c>
      <c r="AQ143" s="472">
        <f t="shared" si="40"/>
        <v>0</v>
      </c>
      <c r="AR143" s="472">
        <f t="shared" si="40"/>
        <v>0</v>
      </c>
    </row>
    <row r="144" spans="1:45">
      <c r="G144" s="439"/>
      <c r="H144" s="439"/>
      <c r="L144" s="581" t="s">
        <v>625</v>
      </c>
      <c r="M144" s="104"/>
      <c r="N144" s="472"/>
      <c r="O144" s="472"/>
      <c r="P144" s="472"/>
      <c r="Q144" s="472"/>
      <c r="R144" s="472"/>
      <c r="S144" s="472"/>
      <c r="T144" s="472"/>
      <c r="U144" s="472"/>
      <c r="V144" s="472"/>
      <c r="W144" s="472"/>
      <c r="X144" s="472"/>
      <c r="Y144" s="472"/>
      <c r="Z144" s="472"/>
      <c r="AA144" s="472"/>
      <c r="AB144" s="472"/>
      <c r="AC144" s="472"/>
      <c r="AD144" s="472"/>
      <c r="AE144" s="472"/>
      <c r="AF144" s="472"/>
      <c r="AG144" s="472"/>
      <c r="AH144" s="472"/>
      <c r="AI144" s="472"/>
      <c r="AJ144" s="472"/>
      <c r="AK144" s="472"/>
      <c r="AL144" s="472"/>
      <c r="AM144" s="472"/>
      <c r="AN144" s="472"/>
      <c r="AO144" s="472"/>
      <c r="AP144" s="472"/>
      <c r="AQ144" s="472"/>
      <c r="AR144" s="472"/>
    </row>
    <row r="145" spans="1:55">
      <c r="G145" s="439"/>
      <c r="H145" s="439"/>
      <c r="L145" s="581"/>
      <c r="M145" s="104"/>
      <c r="N145" s="472"/>
      <c r="O145" s="472"/>
      <c r="P145" s="472"/>
      <c r="Q145" s="472"/>
      <c r="R145" s="472"/>
      <c r="S145" s="472"/>
      <c r="T145" s="472"/>
      <c r="U145" s="472"/>
      <c r="V145" s="472"/>
      <c r="W145" s="472"/>
      <c r="X145" s="472"/>
      <c r="Y145" s="472"/>
      <c r="Z145" s="472"/>
      <c r="AA145" s="472"/>
      <c r="AB145" s="472"/>
      <c r="AC145" s="472"/>
      <c r="AD145" s="472"/>
      <c r="AE145" s="472"/>
      <c r="AF145" s="472"/>
      <c r="AG145" s="472"/>
      <c r="AH145" s="472"/>
      <c r="AI145" s="472"/>
      <c r="AJ145" s="472"/>
      <c r="AK145" s="472"/>
      <c r="AL145" s="472"/>
      <c r="AM145" s="472"/>
      <c r="AN145" s="472"/>
      <c r="AO145" s="472"/>
      <c r="AP145" s="472"/>
      <c r="AQ145" s="472"/>
      <c r="AR145" s="472"/>
    </row>
    <row r="146" spans="1:55">
      <c r="G146" s="439"/>
      <c r="H146" s="439"/>
      <c r="L146" s="581"/>
      <c r="M146" s="104"/>
      <c r="N146" s="472"/>
      <c r="O146" s="472"/>
      <c r="P146" s="472"/>
      <c r="Q146" s="472"/>
      <c r="R146" s="472"/>
      <c r="S146" s="472"/>
      <c r="T146" s="472"/>
      <c r="U146" s="472"/>
      <c r="V146" s="472"/>
      <c r="W146" s="472"/>
      <c r="X146" s="472"/>
      <c r="Y146" s="472"/>
      <c r="Z146" s="472"/>
      <c r="AA146" s="472"/>
      <c r="AB146" s="472"/>
      <c r="AC146" s="472"/>
      <c r="AD146" s="472"/>
      <c r="AE146" s="472"/>
      <c r="AF146" s="472"/>
      <c r="AG146" s="472"/>
      <c r="AH146" s="472"/>
      <c r="AI146" s="472"/>
      <c r="AJ146" s="472"/>
      <c r="AK146" s="472"/>
      <c r="AL146" s="472"/>
      <c r="AM146" s="472"/>
      <c r="AN146" s="472"/>
      <c r="AO146" s="472"/>
      <c r="AP146" s="472"/>
      <c r="AQ146" s="472"/>
      <c r="AR146" s="472"/>
    </row>
    <row r="147" spans="1:55">
      <c r="L147" s="581"/>
      <c r="M147" s="104"/>
      <c r="N147" s="472"/>
      <c r="O147" s="472"/>
      <c r="P147" s="472"/>
      <c r="Q147" s="472"/>
      <c r="R147" s="472"/>
      <c r="S147" s="472"/>
      <c r="T147" s="472"/>
      <c r="U147" s="472"/>
      <c r="V147" s="472"/>
      <c r="W147" s="472"/>
      <c r="X147" s="472"/>
      <c r="Y147" s="472"/>
      <c r="Z147" s="472"/>
      <c r="AA147" s="472"/>
      <c r="AB147" s="472"/>
      <c r="AC147" s="472"/>
      <c r="AD147" s="472"/>
      <c r="AE147" s="472"/>
      <c r="AF147" s="472"/>
      <c r="AG147" s="472"/>
      <c r="AH147" s="472"/>
      <c r="AI147" s="472"/>
      <c r="AJ147" s="472"/>
      <c r="AK147" s="472"/>
      <c r="AL147" s="472"/>
      <c r="AM147" s="472"/>
      <c r="AN147" s="472"/>
      <c r="AO147" s="472"/>
      <c r="AP147" s="472"/>
      <c r="AQ147" s="472"/>
      <c r="AR147" s="472"/>
    </row>
    <row r="148" spans="1:55">
      <c r="L148" s="581"/>
      <c r="M148" s="104"/>
      <c r="N148" s="472"/>
      <c r="O148" s="472"/>
      <c r="P148" s="472"/>
      <c r="Q148" s="472"/>
      <c r="R148" s="472"/>
      <c r="S148" s="472"/>
      <c r="T148" s="472"/>
      <c r="U148" s="472"/>
      <c r="V148" s="472"/>
      <c r="W148" s="472"/>
      <c r="X148" s="472"/>
      <c r="Y148" s="472"/>
      <c r="Z148" s="472"/>
      <c r="AA148" s="472"/>
      <c r="AB148" s="472"/>
      <c r="AC148" s="472"/>
      <c r="AD148" s="472"/>
      <c r="AE148" s="472"/>
      <c r="AF148" s="472"/>
      <c r="AG148" s="472"/>
      <c r="AH148" s="472"/>
      <c r="AI148" s="472"/>
      <c r="AJ148" s="472"/>
      <c r="AK148" s="472"/>
      <c r="AL148" s="472"/>
      <c r="AM148" s="472"/>
      <c r="AN148" s="472"/>
      <c r="AO148" s="472"/>
      <c r="AP148" s="472"/>
      <c r="AQ148" s="472"/>
      <c r="AR148" s="472"/>
    </row>
    <row r="149" spans="1:55">
      <c r="L149" s="581"/>
      <c r="M149" s="104"/>
      <c r="N149" s="472"/>
      <c r="O149" s="472"/>
      <c r="P149" s="472"/>
      <c r="Q149" s="472"/>
      <c r="R149" s="472"/>
      <c r="S149" s="472"/>
      <c r="T149" s="472"/>
      <c r="U149" s="472"/>
      <c r="V149" s="472"/>
      <c r="W149" s="472"/>
      <c r="X149" s="472"/>
      <c r="Y149" s="472"/>
      <c r="Z149" s="472"/>
      <c r="AA149" s="472"/>
      <c r="AB149" s="472"/>
      <c r="AC149" s="472"/>
      <c r="AD149" s="472"/>
      <c r="AE149" s="472"/>
      <c r="AF149" s="472"/>
      <c r="AG149" s="472"/>
      <c r="AH149" s="472"/>
      <c r="AI149" s="472"/>
      <c r="AJ149" s="472"/>
      <c r="AK149" s="472"/>
      <c r="AL149" s="472"/>
      <c r="AM149" s="472"/>
      <c r="AN149" s="472"/>
      <c r="AO149" s="472"/>
      <c r="AP149" s="472"/>
      <c r="AQ149" s="472"/>
      <c r="AR149" s="472"/>
    </row>
    <row r="150" spans="1:55">
      <c r="P150" s="474"/>
      <c r="Q150" s="474"/>
      <c r="R150" s="474"/>
      <c r="S150" s="474"/>
      <c r="T150" s="474"/>
      <c r="U150" s="474"/>
      <c r="V150" s="474"/>
      <c r="W150" s="474"/>
      <c r="X150" s="474"/>
      <c r="Y150" s="474"/>
      <c r="Z150" s="474"/>
      <c r="AA150" s="474"/>
      <c r="AB150" s="474"/>
      <c r="AC150" s="474"/>
      <c r="AD150" s="474"/>
      <c r="AE150" s="474"/>
      <c r="AF150" s="474"/>
      <c r="AG150" s="474"/>
      <c r="AH150" s="474"/>
      <c r="AI150" s="474"/>
      <c r="AJ150" s="474"/>
      <c r="AK150" s="474"/>
      <c r="AL150" s="474"/>
      <c r="AM150" s="474"/>
      <c r="AN150" s="474"/>
      <c r="AO150" s="474"/>
      <c r="AP150" s="474"/>
      <c r="AQ150" s="474"/>
      <c r="AR150" s="474"/>
    </row>
    <row r="151" spans="1:55">
      <c r="P151" s="474"/>
      <c r="Q151" s="474"/>
      <c r="R151" s="474"/>
      <c r="S151" s="474"/>
      <c r="T151" s="474"/>
      <c r="U151" s="474"/>
      <c r="V151" s="474"/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474"/>
      <c r="AI151" s="474"/>
      <c r="AJ151" s="474"/>
      <c r="AK151" s="474"/>
      <c r="AL151" s="474"/>
      <c r="AM151" s="474"/>
      <c r="AN151" s="474"/>
      <c r="AO151" s="474"/>
      <c r="AP151" s="474"/>
      <c r="AQ151" s="474"/>
      <c r="AR151" s="474"/>
    </row>
    <row r="152" spans="1:55">
      <c r="P152" s="474"/>
      <c r="Q152" s="474"/>
      <c r="R152" s="474"/>
      <c r="S152" s="474"/>
      <c r="T152" s="474"/>
      <c r="U152" s="474"/>
      <c r="V152" s="474"/>
      <c r="W152" s="474"/>
      <c r="X152" s="474"/>
      <c r="Y152" s="474"/>
      <c r="Z152" s="474"/>
      <c r="AA152" s="474"/>
      <c r="AB152" s="474"/>
      <c r="AC152" s="474"/>
      <c r="AD152" s="474"/>
      <c r="AE152" s="474"/>
      <c r="AF152" s="474"/>
      <c r="AG152" s="474"/>
      <c r="AH152" s="474"/>
      <c r="AI152" s="474"/>
      <c r="AJ152" s="474"/>
      <c r="AK152" s="474"/>
      <c r="AL152" s="474"/>
      <c r="AM152" s="474"/>
      <c r="AN152" s="474"/>
      <c r="AO152" s="474"/>
      <c r="AP152" s="474"/>
      <c r="AQ152" s="474"/>
      <c r="AR152" s="474"/>
    </row>
    <row r="153" spans="1:55">
      <c r="P153" s="474"/>
      <c r="Q153" s="474"/>
      <c r="R153" s="474"/>
      <c r="S153" s="474"/>
      <c r="T153" s="474"/>
      <c r="U153" s="474"/>
      <c r="V153" s="474"/>
      <c r="W153" s="474"/>
      <c r="X153" s="474"/>
      <c r="Y153" s="474"/>
      <c r="Z153" s="474"/>
      <c r="AA153" s="474"/>
      <c r="AB153" s="474"/>
      <c r="AC153" s="474"/>
      <c r="AD153" s="474"/>
      <c r="AE153" s="474"/>
      <c r="AF153" s="474"/>
      <c r="AG153" s="474"/>
      <c r="AH153" s="474"/>
      <c r="AI153" s="474"/>
      <c r="AJ153" s="474"/>
      <c r="AK153" s="474"/>
      <c r="AL153" s="474"/>
      <c r="AM153" s="474"/>
      <c r="AN153" s="474"/>
      <c r="AO153" s="474"/>
      <c r="AP153" s="474"/>
      <c r="AQ153" s="474"/>
      <c r="AR153" s="474"/>
    </row>
    <row r="154" spans="1:55">
      <c r="P154" s="474"/>
      <c r="Q154" s="474"/>
      <c r="R154" s="474"/>
      <c r="S154" s="474"/>
      <c r="T154" s="474"/>
      <c r="U154" s="474"/>
      <c r="V154" s="474"/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74"/>
      <c r="AL154" s="474"/>
      <c r="AM154" s="474"/>
      <c r="AN154" s="474"/>
      <c r="AO154" s="474"/>
      <c r="AP154" s="474"/>
      <c r="AQ154" s="474"/>
      <c r="AR154" s="474"/>
    </row>
    <row r="155" spans="1:55">
      <c r="N155" s="474"/>
      <c r="O155" s="474"/>
      <c r="P155" s="474"/>
      <c r="Q155" s="474"/>
      <c r="R155" s="474"/>
      <c r="S155" s="474"/>
      <c r="T155" s="474"/>
      <c r="U155" s="474"/>
      <c r="V155" s="474"/>
      <c r="W155" s="474"/>
      <c r="X155" s="474"/>
      <c r="Y155" s="474"/>
      <c r="Z155" s="474"/>
      <c r="AA155" s="474"/>
      <c r="AB155" s="474"/>
      <c r="AC155" s="474"/>
      <c r="AD155" s="474"/>
      <c r="AE155" s="474"/>
      <c r="AF155" s="474"/>
      <c r="AG155" s="474"/>
      <c r="AH155" s="474"/>
      <c r="AI155" s="474"/>
      <c r="AJ155" s="474"/>
      <c r="AK155" s="474"/>
      <c r="AL155" s="474"/>
      <c r="AM155" s="474"/>
      <c r="AN155" s="474"/>
      <c r="AO155" s="474"/>
      <c r="AP155" s="474"/>
      <c r="AQ155" s="474"/>
      <c r="AR155" s="474"/>
    </row>
    <row r="156" spans="1:55">
      <c r="N156" s="474"/>
      <c r="O156" s="474"/>
      <c r="P156" s="474"/>
      <c r="Q156" s="474"/>
      <c r="R156" s="474"/>
      <c r="S156" s="474"/>
      <c r="T156" s="474"/>
      <c r="U156" s="474"/>
      <c r="V156" s="474"/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74"/>
      <c r="AL156" s="474"/>
      <c r="AM156" s="474"/>
      <c r="AN156" s="474"/>
      <c r="AO156" s="474"/>
      <c r="AP156" s="474"/>
      <c r="AQ156" s="474"/>
      <c r="AR156" s="474"/>
    </row>
    <row r="157" spans="1:55">
      <c r="N157" s="474"/>
      <c r="O157" s="474"/>
      <c r="P157" s="474"/>
      <c r="Q157" s="474"/>
      <c r="R157" s="474"/>
      <c r="S157" s="474"/>
      <c r="T157" s="474"/>
      <c r="U157" s="474"/>
      <c r="V157" s="474"/>
      <c r="W157" s="474"/>
      <c r="X157" s="474"/>
      <c r="Y157" s="474"/>
      <c r="Z157" s="474"/>
      <c r="AA157" s="474"/>
      <c r="AB157" s="474"/>
      <c r="AC157" s="474"/>
      <c r="AD157" s="474"/>
      <c r="AE157" s="474"/>
      <c r="AF157" s="474"/>
      <c r="AG157" s="474"/>
      <c r="AH157" s="474"/>
      <c r="AI157" s="474"/>
      <c r="AJ157" s="474"/>
      <c r="AK157" s="474"/>
      <c r="AL157" s="474"/>
      <c r="AM157" s="474"/>
      <c r="AN157" s="474"/>
      <c r="AO157" s="474"/>
      <c r="AP157" s="474"/>
      <c r="AQ157" s="474"/>
      <c r="AR157" s="474"/>
    </row>
    <row r="158" spans="1:55" s="440" customFormat="1">
      <c r="A158" s="438"/>
      <c r="B158" s="438"/>
      <c r="D158" s="438"/>
      <c r="E158" s="438"/>
      <c r="G158" s="438"/>
      <c r="H158" s="438"/>
      <c r="I158" s="438"/>
      <c r="J158" s="474"/>
      <c r="K158" s="474"/>
      <c r="L158" s="438"/>
      <c r="M158" s="438"/>
      <c r="N158" s="474"/>
      <c r="O158" s="474"/>
      <c r="P158" s="474"/>
      <c r="Q158" s="474"/>
      <c r="R158" s="474"/>
      <c r="S158" s="474"/>
      <c r="T158" s="474"/>
      <c r="U158" s="474"/>
      <c r="V158" s="474"/>
      <c r="W158" s="474"/>
      <c r="X158" s="474"/>
      <c r="Y158" s="474"/>
      <c r="Z158" s="474"/>
      <c r="AA158" s="474"/>
      <c r="AB158" s="474"/>
      <c r="AC158" s="474"/>
      <c r="AD158" s="474"/>
      <c r="AE158" s="474"/>
      <c r="AF158" s="474"/>
      <c r="AG158" s="474"/>
      <c r="AH158" s="474"/>
      <c r="AI158" s="474"/>
      <c r="AJ158" s="474"/>
      <c r="AK158" s="474"/>
      <c r="AL158" s="474"/>
      <c r="AM158" s="474"/>
      <c r="AN158" s="474"/>
      <c r="AO158" s="474"/>
      <c r="AP158" s="474"/>
      <c r="AQ158" s="474"/>
      <c r="AR158" s="474"/>
      <c r="AS158" s="438"/>
      <c r="AT158" s="438"/>
      <c r="AU158" s="438"/>
      <c r="AV158" s="438"/>
      <c r="AW158" s="438"/>
      <c r="AX158" s="438"/>
      <c r="AY158" s="438"/>
      <c r="AZ158" s="438"/>
      <c r="BA158" s="438"/>
      <c r="BB158" s="438"/>
      <c r="BC158" s="438"/>
    </row>
    <row r="159" spans="1:55">
      <c r="N159" s="474"/>
      <c r="O159" s="474"/>
      <c r="P159" s="474"/>
      <c r="Q159" s="474"/>
      <c r="R159" s="474"/>
      <c r="S159" s="474"/>
      <c r="T159" s="474"/>
      <c r="U159" s="474"/>
      <c r="V159" s="474"/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474"/>
      <c r="AH159" s="474"/>
      <c r="AI159" s="474"/>
      <c r="AJ159" s="474"/>
      <c r="AK159" s="474"/>
      <c r="AL159" s="474"/>
      <c r="AM159" s="474"/>
      <c r="AN159" s="474"/>
      <c r="AO159" s="474"/>
      <c r="AP159" s="474"/>
      <c r="AQ159" s="474"/>
      <c r="AR159" s="474"/>
    </row>
    <row r="160" spans="1:55">
      <c r="N160" s="474"/>
      <c r="O160" s="474"/>
      <c r="P160" s="474"/>
      <c r="Q160" s="474"/>
      <c r="R160" s="474"/>
      <c r="S160" s="474"/>
      <c r="T160" s="474"/>
      <c r="U160" s="474"/>
      <c r="V160" s="474"/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474"/>
      <c r="AH160" s="474"/>
      <c r="AI160" s="474"/>
      <c r="AJ160" s="474"/>
      <c r="AK160" s="474"/>
      <c r="AL160" s="474"/>
      <c r="AM160" s="474"/>
      <c r="AN160" s="474"/>
      <c r="AO160" s="474"/>
      <c r="AP160" s="474"/>
      <c r="AQ160" s="474"/>
      <c r="AR160" s="474"/>
    </row>
    <row r="161" spans="14:44">
      <c r="N161" s="474"/>
      <c r="O161" s="474"/>
      <c r="P161" s="474"/>
      <c r="Q161" s="474"/>
      <c r="R161" s="474"/>
      <c r="S161" s="474"/>
      <c r="T161" s="474"/>
      <c r="U161" s="474"/>
      <c r="V161" s="474"/>
      <c r="W161" s="474"/>
      <c r="X161" s="474"/>
      <c r="Y161" s="474"/>
      <c r="Z161" s="474"/>
      <c r="AA161" s="474"/>
      <c r="AB161" s="474"/>
      <c r="AC161" s="474"/>
      <c r="AD161" s="474"/>
      <c r="AE161" s="474"/>
      <c r="AF161" s="474"/>
      <c r="AG161" s="474"/>
      <c r="AH161" s="474"/>
      <c r="AI161" s="474"/>
      <c r="AJ161" s="474"/>
      <c r="AK161" s="474"/>
      <c r="AL161" s="474"/>
      <c r="AM161" s="474"/>
      <c r="AN161" s="474"/>
      <c r="AO161" s="474"/>
      <c r="AP161" s="474"/>
      <c r="AQ161" s="474"/>
      <c r="AR161" s="474"/>
    </row>
    <row r="162" spans="14:44">
      <c r="N162" s="474"/>
      <c r="O162" s="474"/>
      <c r="P162" s="474"/>
      <c r="Q162" s="474"/>
      <c r="R162" s="474"/>
      <c r="S162" s="474"/>
      <c r="T162" s="474"/>
      <c r="U162" s="474"/>
      <c r="V162" s="474"/>
      <c r="W162" s="474"/>
      <c r="X162" s="474"/>
      <c r="Y162" s="474"/>
      <c r="Z162" s="474"/>
      <c r="AA162" s="474"/>
      <c r="AB162" s="474"/>
      <c r="AC162" s="474"/>
      <c r="AD162" s="474"/>
      <c r="AE162" s="474"/>
      <c r="AF162" s="474"/>
      <c r="AG162" s="474"/>
      <c r="AH162" s="474"/>
      <c r="AI162" s="474"/>
      <c r="AJ162" s="474"/>
      <c r="AK162" s="474"/>
      <c r="AL162" s="474"/>
      <c r="AM162" s="474"/>
      <c r="AN162" s="474"/>
      <c r="AO162" s="474"/>
      <c r="AP162" s="474"/>
      <c r="AQ162" s="474"/>
      <c r="AR162" s="474"/>
    </row>
    <row r="163" spans="14:44">
      <c r="N163" s="474"/>
      <c r="O163" s="474"/>
      <c r="P163" s="474"/>
      <c r="Q163" s="474"/>
      <c r="R163" s="474"/>
      <c r="S163" s="474"/>
      <c r="T163" s="474"/>
      <c r="U163" s="474"/>
      <c r="V163" s="474"/>
      <c r="W163" s="474"/>
      <c r="X163" s="474"/>
      <c r="Y163" s="474"/>
      <c r="Z163" s="474"/>
      <c r="AA163" s="474"/>
      <c r="AB163" s="474"/>
      <c r="AC163" s="474"/>
      <c r="AD163" s="474"/>
      <c r="AE163" s="474"/>
      <c r="AF163" s="474"/>
      <c r="AG163" s="474"/>
      <c r="AH163" s="474"/>
      <c r="AI163" s="474"/>
      <c r="AJ163" s="474"/>
      <c r="AK163" s="474"/>
      <c r="AL163" s="474"/>
      <c r="AM163" s="474"/>
      <c r="AN163" s="474"/>
      <c r="AO163" s="474"/>
      <c r="AP163" s="474"/>
      <c r="AQ163" s="474"/>
      <c r="AR163" s="474"/>
    </row>
    <row r="164" spans="14:44">
      <c r="N164" s="474"/>
      <c r="O164" s="474"/>
      <c r="P164" s="474"/>
      <c r="Q164" s="474"/>
      <c r="R164" s="474"/>
      <c r="S164" s="474"/>
      <c r="T164" s="474"/>
      <c r="U164" s="474"/>
      <c r="V164" s="474"/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474"/>
      <c r="AH164" s="474"/>
      <c r="AI164" s="474"/>
      <c r="AJ164" s="474"/>
      <c r="AK164" s="474"/>
      <c r="AL164" s="474"/>
      <c r="AM164" s="474"/>
      <c r="AN164" s="474"/>
      <c r="AO164" s="474"/>
      <c r="AP164" s="474"/>
      <c r="AQ164" s="474"/>
      <c r="AR164" s="474"/>
    </row>
    <row r="165" spans="14:44">
      <c r="N165" s="474"/>
      <c r="O165" s="474"/>
      <c r="P165" s="474"/>
      <c r="Q165" s="474"/>
      <c r="R165" s="474"/>
      <c r="S165" s="474"/>
      <c r="T165" s="474"/>
      <c r="U165" s="474"/>
      <c r="V165" s="474"/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474"/>
      <c r="AI165" s="474"/>
      <c r="AJ165" s="474"/>
      <c r="AK165" s="474"/>
      <c r="AL165" s="474"/>
      <c r="AM165" s="474"/>
      <c r="AN165" s="474"/>
      <c r="AO165" s="474"/>
      <c r="AP165" s="474"/>
      <c r="AQ165" s="474"/>
      <c r="AR165" s="474"/>
    </row>
    <row r="166" spans="14:44">
      <c r="N166" s="474"/>
      <c r="O166" s="474"/>
      <c r="P166" s="474"/>
      <c r="Q166" s="474"/>
      <c r="R166" s="474"/>
      <c r="S166" s="474"/>
      <c r="T166" s="474"/>
      <c r="U166" s="474"/>
      <c r="V166" s="474"/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474"/>
      <c r="AH166" s="474"/>
      <c r="AI166" s="474"/>
      <c r="AJ166" s="474"/>
      <c r="AK166" s="474"/>
      <c r="AL166" s="474"/>
      <c r="AM166" s="474"/>
      <c r="AN166" s="474"/>
      <c r="AO166" s="474"/>
      <c r="AP166" s="474"/>
      <c r="AQ166" s="474"/>
      <c r="AR166" s="474"/>
    </row>
    <row r="167" spans="14:44">
      <c r="N167" s="474"/>
      <c r="O167" s="474"/>
      <c r="P167" s="474"/>
      <c r="Q167" s="474"/>
      <c r="R167" s="474"/>
      <c r="S167" s="474"/>
      <c r="T167" s="474"/>
      <c r="U167" s="474"/>
      <c r="V167" s="474"/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474"/>
      <c r="AH167" s="474"/>
      <c r="AI167" s="474"/>
      <c r="AJ167" s="474"/>
      <c r="AK167" s="474"/>
      <c r="AL167" s="474"/>
      <c r="AM167" s="474"/>
      <c r="AN167" s="474"/>
      <c r="AO167" s="474"/>
      <c r="AP167" s="474"/>
      <c r="AQ167" s="474"/>
      <c r="AR167" s="474"/>
    </row>
    <row r="168" spans="14:44">
      <c r="N168" s="474"/>
      <c r="O168" s="474"/>
      <c r="P168" s="474"/>
      <c r="Q168" s="474"/>
      <c r="R168" s="474"/>
      <c r="S168" s="474"/>
      <c r="T168" s="474"/>
      <c r="U168" s="474"/>
      <c r="V168" s="474"/>
      <c r="W168" s="474"/>
      <c r="X168" s="474"/>
      <c r="Y168" s="474"/>
      <c r="Z168" s="474"/>
      <c r="AA168" s="474"/>
      <c r="AB168" s="474"/>
      <c r="AC168" s="474"/>
      <c r="AD168" s="474"/>
      <c r="AE168" s="474"/>
      <c r="AF168" s="474"/>
      <c r="AG168" s="474"/>
      <c r="AH168" s="474"/>
      <c r="AI168" s="474"/>
      <c r="AJ168" s="474"/>
      <c r="AK168" s="474"/>
      <c r="AL168" s="474"/>
      <c r="AM168" s="474"/>
      <c r="AN168" s="474"/>
      <c r="AO168" s="474"/>
      <c r="AP168" s="474"/>
      <c r="AQ168" s="474"/>
      <c r="AR168" s="474"/>
    </row>
    <row r="169" spans="14:44">
      <c r="N169" s="474"/>
      <c r="O169" s="474"/>
      <c r="P169" s="474"/>
      <c r="Q169" s="474"/>
      <c r="R169" s="474"/>
      <c r="S169" s="474"/>
      <c r="T169" s="474"/>
      <c r="U169" s="474"/>
      <c r="V169" s="474"/>
      <c r="W169" s="474"/>
      <c r="X169" s="474"/>
      <c r="Y169" s="474"/>
      <c r="Z169" s="474"/>
      <c r="AA169" s="474"/>
      <c r="AB169" s="474"/>
      <c r="AC169" s="474"/>
      <c r="AD169" s="474"/>
      <c r="AE169" s="474"/>
      <c r="AF169" s="474"/>
      <c r="AG169" s="474"/>
      <c r="AH169" s="474"/>
      <c r="AI169" s="474"/>
      <c r="AJ169" s="474"/>
      <c r="AK169" s="474"/>
      <c r="AL169" s="474"/>
      <c r="AM169" s="474"/>
      <c r="AN169" s="474"/>
      <c r="AO169" s="474"/>
      <c r="AP169" s="474"/>
      <c r="AQ169" s="474"/>
      <c r="AR169" s="474"/>
    </row>
    <row r="170" spans="14:44">
      <c r="N170" s="474"/>
      <c r="O170" s="474"/>
      <c r="P170" s="474"/>
      <c r="Q170" s="474"/>
      <c r="R170" s="474"/>
      <c r="S170" s="474"/>
      <c r="T170" s="474"/>
      <c r="U170" s="474"/>
      <c r="V170" s="474"/>
      <c r="W170" s="474"/>
      <c r="X170" s="474"/>
      <c r="Y170" s="474"/>
      <c r="Z170" s="474"/>
      <c r="AA170" s="474"/>
      <c r="AB170" s="474"/>
      <c r="AC170" s="474"/>
      <c r="AD170" s="474"/>
      <c r="AE170" s="474"/>
      <c r="AF170" s="474"/>
      <c r="AG170" s="474"/>
      <c r="AH170" s="474"/>
      <c r="AI170" s="474"/>
      <c r="AJ170" s="474"/>
      <c r="AK170" s="474"/>
      <c r="AL170" s="474"/>
      <c r="AM170" s="474"/>
      <c r="AN170" s="474"/>
      <c r="AO170" s="474"/>
      <c r="AP170" s="474"/>
      <c r="AQ170" s="474"/>
      <c r="AR170" s="474"/>
    </row>
    <row r="171" spans="14:44">
      <c r="N171" s="474"/>
      <c r="O171" s="474"/>
      <c r="P171" s="474"/>
      <c r="Q171" s="474"/>
      <c r="R171" s="474"/>
      <c r="S171" s="474"/>
      <c r="T171" s="474"/>
      <c r="U171" s="474"/>
      <c r="V171" s="474"/>
      <c r="W171" s="474"/>
      <c r="X171" s="474"/>
      <c r="Y171" s="474"/>
      <c r="Z171" s="474"/>
      <c r="AA171" s="474"/>
      <c r="AB171" s="474"/>
      <c r="AC171" s="474"/>
      <c r="AD171" s="474"/>
      <c r="AE171" s="474"/>
      <c r="AF171" s="474"/>
      <c r="AG171" s="474"/>
      <c r="AH171" s="474"/>
      <c r="AI171" s="474"/>
      <c r="AJ171" s="474"/>
      <c r="AK171" s="474"/>
      <c r="AL171" s="474"/>
      <c r="AM171" s="474"/>
      <c r="AN171" s="474"/>
      <c r="AO171" s="474"/>
      <c r="AP171" s="474"/>
      <c r="AQ171" s="474"/>
      <c r="AR171" s="474"/>
    </row>
    <row r="172" spans="14:44">
      <c r="N172" s="474"/>
      <c r="O172" s="474"/>
      <c r="P172" s="474"/>
      <c r="Q172" s="474"/>
      <c r="R172" s="474"/>
      <c r="S172" s="474"/>
      <c r="T172" s="474"/>
      <c r="U172" s="474"/>
      <c r="V172" s="474"/>
      <c r="W172" s="474"/>
      <c r="X172" s="474"/>
      <c r="Y172" s="474"/>
      <c r="Z172" s="474"/>
      <c r="AA172" s="474"/>
      <c r="AB172" s="474"/>
      <c r="AC172" s="474"/>
      <c r="AD172" s="474"/>
      <c r="AE172" s="474"/>
      <c r="AF172" s="474"/>
      <c r="AG172" s="474"/>
      <c r="AH172" s="474"/>
      <c r="AI172" s="474"/>
      <c r="AJ172" s="474"/>
      <c r="AK172" s="474"/>
      <c r="AL172" s="474"/>
      <c r="AM172" s="474"/>
      <c r="AN172" s="474"/>
      <c r="AO172" s="474"/>
      <c r="AP172" s="474"/>
      <c r="AQ172" s="474"/>
      <c r="AR172" s="474"/>
    </row>
    <row r="173" spans="14:44">
      <c r="N173" s="474"/>
      <c r="O173" s="474"/>
      <c r="P173" s="474"/>
      <c r="Q173" s="474"/>
      <c r="R173" s="474"/>
      <c r="S173" s="474"/>
      <c r="T173" s="474"/>
      <c r="U173" s="474"/>
      <c r="V173" s="474"/>
      <c r="W173" s="474"/>
      <c r="X173" s="474"/>
      <c r="Y173" s="474"/>
      <c r="Z173" s="474"/>
      <c r="AA173" s="474"/>
      <c r="AB173" s="474"/>
      <c r="AC173" s="474"/>
      <c r="AD173" s="474"/>
      <c r="AE173" s="474"/>
      <c r="AF173" s="474"/>
      <c r="AG173" s="474"/>
      <c r="AH173" s="474"/>
      <c r="AI173" s="474"/>
      <c r="AJ173" s="474"/>
      <c r="AK173" s="474"/>
      <c r="AL173" s="474"/>
      <c r="AM173" s="474"/>
      <c r="AN173" s="474"/>
      <c r="AO173" s="474"/>
      <c r="AP173" s="474"/>
      <c r="AQ173" s="474"/>
      <c r="AR173" s="474"/>
    </row>
    <row r="174" spans="14:44">
      <c r="N174" s="474"/>
      <c r="O174" s="474"/>
      <c r="P174" s="474"/>
      <c r="Q174" s="474"/>
      <c r="R174" s="474"/>
      <c r="S174" s="474"/>
      <c r="T174" s="474"/>
      <c r="U174" s="474"/>
      <c r="V174" s="474"/>
      <c r="W174" s="474"/>
      <c r="X174" s="474"/>
      <c r="Y174" s="474"/>
      <c r="Z174" s="474"/>
      <c r="AA174" s="474"/>
      <c r="AB174" s="474"/>
      <c r="AC174" s="474"/>
      <c r="AD174" s="474"/>
      <c r="AE174" s="474"/>
      <c r="AF174" s="474"/>
      <c r="AG174" s="474"/>
      <c r="AH174" s="474"/>
      <c r="AI174" s="474"/>
      <c r="AJ174" s="474"/>
      <c r="AK174" s="474"/>
      <c r="AL174" s="474"/>
      <c r="AM174" s="474"/>
      <c r="AN174" s="474"/>
      <c r="AO174" s="474"/>
      <c r="AP174" s="474"/>
      <c r="AQ174" s="474"/>
      <c r="AR174" s="474"/>
    </row>
    <row r="175" spans="14:44">
      <c r="N175" s="474"/>
      <c r="O175" s="474"/>
      <c r="P175" s="474"/>
      <c r="Q175" s="474"/>
      <c r="R175" s="474"/>
      <c r="S175" s="474"/>
      <c r="T175" s="474"/>
      <c r="U175" s="474"/>
      <c r="V175" s="474"/>
      <c r="W175" s="474"/>
      <c r="X175" s="474"/>
      <c r="Y175" s="474"/>
      <c r="Z175" s="474"/>
      <c r="AA175" s="474"/>
      <c r="AB175" s="474"/>
      <c r="AC175" s="474"/>
      <c r="AD175" s="474"/>
      <c r="AE175" s="474"/>
      <c r="AF175" s="474"/>
      <c r="AG175" s="474"/>
      <c r="AH175" s="474"/>
      <c r="AI175" s="474"/>
      <c r="AJ175" s="474"/>
      <c r="AK175" s="474"/>
      <c r="AL175" s="474"/>
      <c r="AM175" s="474"/>
      <c r="AN175" s="474"/>
      <c r="AO175" s="474"/>
      <c r="AP175" s="474"/>
      <c r="AQ175" s="474"/>
      <c r="AR175" s="474"/>
    </row>
    <row r="176" spans="14:44">
      <c r="N176" s="474"/>
      <c r="O176" s="474"/>
      <c r="P176" s="474"/>
      <c r="Q176" s="474"/>
      <c r="R176" s="474"/>
      <c r="S176" s="474"/>
      <c r="T176" s="474"/>
      <c r="U176" s="474"/>
      <c r="V176" s="474"/>
      <c r="W176" s="474"/>
      <c r="X176" s="474"/>
      <c r="Y176" s="474"/>
      <c r="Z176" s="474"/>
      <c r="AA176" s="474"/>
      <c r="AB176" s="474"/>
      <c r="AC176" s="474"/>
      <c r="AD176" s="474"/>
      <c r="AE176" s="474"/>
      <c r="AF176" s="474"/>
      <c r="AG176" s="474"/>
      <c r="AH176" s="474"/>
      <c r="AI176" s="474"/>
      <c r="AJ176" s="474"/>
      <c r="AK176" s="474"/>
      <c r="AL176" s="474"/>
      <c r="AM176" s="474"/>
      <c r="AN176" s="474"/>
      <c r="AO176" s="474"/>
      <c r="AP176" s="474"/>
      <c r="AQ176" s="474"/>
      <c r="AR176" s="474"/>
    </row>
    <row r="177" spans="14:44">
      <c r="N177" s="474"/>
      <c r="O177" s="474"/>
      <c r="P177" s="474"/>
      <c r="Q177" s="474"/>
      <c r="R177" s="474"/>
      <c r="S177" s="474"/>
      <c r="T177" s="474"/>
      <c r="U177" s="474"/>
      <c r="V177" s="474"/>
      <c r="W177" s="474"/>
      <c r="X177" s="474"/>
      <c r="Y177" s="474"/>
      <c r="Z177" s="474"/>
      <c r="AA177" s="474"/>
      <c r="AB177" s="474"/>
      <c r="AC177" s="474"/>
      <c r="AD177" s="474"/>
      <c r="AE177" s="474"/>
      <c r="AF177" s="474"/>
      <c r="AG177" s="474"/>
      <c r="AH177" s="474"/>
      <c r="AI177" s="474"/>
      <c r="AJ177" s="474"/>
      <c r="AK177" s="474"/>
      <c r="AL177" s="474"/>
      <c r="AM177" s="474"/>
      <c r="AN177" s="474"/>
      <c r="AO177" s="474"/>
      <c r="AP177" s="474"/>
      <c r="AQ177" s="474"/>
      <c r="AR177" s="474"/>
    </row>
    <row r="178" spans="14:44">
      <c r="N178" s="474"/>
      <c r="O178" s="474"/>
      <c r="P178" s="474"/>
      <c r="Q178" s="474"/>
      <c r="R178" s="474"/>
      <c r="S178" s="474"/>
      <c r="T178" s="474"/>
      <c r="U178" s="474"/>
      <c r="V178" s="474"/>
      <c r="W178" s="474"/>
      <c r="X178" s="474"/>
      <c r="Y178" s="474"/>
      <c r="Z178" s="474"/>
      <c r="AA178" s="474"/>
      <c r="AB178" s="474"/>
      <c r="AC178" s="474"/>
      <c r="AD178" s="474"/>
      <c r="AE178" s="474"/>
      <c r="AF178" s="474"/>
      <c r="AG178" s="474"/>
      <c r="AH178" s="474"/>
      <c r="AI178" s="474"/>
      <c r="AJ178" s="474"/>
      <c r="AK178" s="474"/>
      <c r="AL178" s="474"/>
      <c r="AM178" s="474"/>
      <c r="AN178" s="474"/>
      <c r="AO178" s="474"/>
      <c r="AP178" s="474"/>
      <c r="AQ178" s="474"/>
      <c r="AR178" s="474"/>
    </row>
    <row r="179" spans="14:44">
      <c r="N179" s="474"/>
      <c r="O179" s="474"/>
      <c r="P179" s="474"/>
      <c r="Q179" s="474"/>
      <c r="R179" s="474"/>
      <c r="S179" s="474"/>
      <c r="T179" s="474"/>
      <c r="U179" s="474"/>
      <c r="V179" s="474"/>
      <c r="W179" s="474"/>
      <c r="X179" s="474"/>
      <c r="Y179" s="474"/>
      <c r="Z179" s="474"/>
      <c r="AA179" s="474"/>
      <c r="AB179" s="474"/>
      <c r="AC179" s="474"/>
      <c r="AD179" s="474"/>
      <c r="AE179" s="474"/>
      <c r="AF179" s="474"/>
      <c r="AG179" s="474"/>
      <c r="AH179" s="474"/>
      <c r="AI179" s="474"/>
      <c r="AJ179" s="474"/>
      <c r="AK179" s="474"/>
      <c r="AL179" s="474"/>
      <c r="AM179" s="474"/>
      <c r="AN179" s="474"/>
      <c r="AO179" s="474"/>
      <c r="AP179" s="474"/>
      <c r="AQ179" s="474"/>
      <c r="AR179" s="474"/>
    </row>
    <row r="180" spans="14:44">
      <c r="N180" s="474"/>
      <c r="O180" s="474"/>
      <c r="P180" s="474"/>
      <c r="Q180" s="474"/>
      <c r="R180" s="474"/>
      <c r="S180" s="474"/>
      <c r="T180" s="474"/>
      <c r="U180" s="474"/>
      <c r="V180" s="474"/>
      <c r="W180" s="474"/>
      <c r="X180" s="474"/>
      <c r="Y180" s="474"/>
      <c r="Z180" s="474"/>
      <c r="AA180" s="474"/>
      <c r="AB180" s="474"/>
      <c r="AC180" s="474"/>
      <c r="AD180" s="474"/>
      <c r="AE180" s="474"/>
      <c r="AF180" s="474"/>
      <c r="AG180" s="474"/>
      <c r="AH180" s="474"/>
      <c r="AI180" s="474"/>
      <c r="AJ180" s="474"/>
      <c r="AK180" s="474"/>
      <c r="AL180" s="474"/>
      <c r="AM180" s="474"/>
      <c r="AN180" s="474"/>
      <c r="AO180" s="474"/>
      <c r="AP180" s="474"/>
      <c r="AQ180" s="474"/>
      <c r="AR180" s="474"/>
    </row>
    <row r="181" spans="14:44">
      <c r="N181" s="474"/>
      <c r="O181" s="474"/>
      <c r="P181" s="474"/>
      <c r="Q181" s="474"/>
      <c r="R181" s="474"/>
      <c r="S181" s="474"/>
      <c r="T181" s="474"/>
      <c r="U181" s="474"/>
      <c r="V181" s="474"/>
      <c r="W181" s="474"/>
      <c r="X181" s="474"/>
      <c r="Y181" s="474"/>
      <c r="Z181" s="474"/>
      <c r="AA181" s="474"/>
      <c r="AB181" s="474"/>
      <c r="AC181" s="474"/>
      <c r="AD181" s="474"/>
      <c r="AE181" s="474"/>
      <c r="AF181" s="474"/>
      <c r="AG181" s="474"/>
      <c r="AH181" s="474"/>
      <c r="AI181" s="474"/>
      <c r="AJ181" s="474"/>
      <c r="AK181" s="474"/>
      <c r="AL181" s="474"/>
      <c r="AM181" s="474"/>
      <c r="AN181" s="474"/>
      <c r="AO181" s="474"/>
      <c r="AP181" s="474"/>
      <c r="AQ181" s="474"/>
      <c r="AR181" s="474"/>
    </row>
    <row r="182" spans="14:44">
      <c r="N182" s="474"/>
      <c r="O182" s="474"/>
      <c r="P182" s="474"/>
      <c r="Q182" s="474"/>
      <c r="R182" s="474"/>
      <c r="S182" s="474"/>
      <c r="T182" s="474"/>
      <c r="U182" s="474"/>
      <c r="V182" s="474"/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74"/>
      <c r="AL182" s="474"/>
      <c r="AM182" s="474"/>
      <c r="AN182" s="474"/>
      <c r="AO182" s="474"/>
      <c r="AP182" s="474"/>
      <c r="AQ182" s="474"/>
      <c r="AR182" s="474"/>
    </row>
    <row r="183" spans="14:44">
      <c r="N183" s="474"/>
      <c r="O183" s="474"/>
      <c r="P183" s="474"/>
      <c r="Q183" s="474"/>
      <c r="R183" s="474"/>
      <c r="S183" s="474"/>
      <c r="T183" s="474"/>
      <c r="U183" s="474"/>
      <c r="V183" s="474"/>
      <c r="W183" s="474"/>
      <c r="X183" s="474"/>
      <c r="Y183" s="474"/>
      <c r="Z183" s="474"/>
      <c r="AA183" s="474"/>
      <c r="AB183" s="474"/>
      <c r="AC183" s="474"/>
      <c r="AD183" s="474"/>
      <c r="AE183" s="474"/>
      <c r="AF183" s="474"/>
      <c r="AG183" s="474"/>
      <c r="AH183" s="474"/>
      <c r="AI183" s="474"/>
      <c r="AJ183" s="474"/>
      <c r="AK183" s="474"/>
      <c r="AL183" s="474"/>
      <c r="AM183" s="474"/>
      <c r="AN183" s="474"/>
      <c r="AO183" s="474"/>
      <c r="AP183" s="474"/>
      <c r="AQ183" s="474"/>
      <c r="AR183" s="474"/>
    </row>
    <row r="184" spans="14:44">
      <c r="N184" s="474"/>
      <c r="O184" s="474"/>
      <c r="P184" s="474"/>
      <c r="Q184" s="474"/>
      <c r="R184" s="474"/>
      <c r="S184" s="474"/>
      <c r="T184" s="474"/>
      <c r="U184" s="474"/>
      <c r="V184" s="474"/>
      <c r="W184" s="474"/>
      <c r="X184" s="474"/>
      <c r="Y184" s="474"/>
      <c r="Z184" s="474"/>
      <c r="AA184" s="474"/>
      <c r="AB184" s="474"/>
      <c r="AC184" s="474"/>
      <c r="AD184" s="474"/>
      <c r="AE184" s="474"/>
      <c r="AF184" s="474"/>
      <c r="AG184" s="474"/>
      <c r="AH184" s="474"/>
      <c r="AI184" s="474"/>
      <c r="AJ184" s="474"/>
      <c r="AK184" s="474"/>
      <c r="AL184" s="474"/>
      <c r="AM184" s="474"/>
      <c r="AN184" s="474"/>
      <c r="AO184" s="474"/>
      <c r="AP184" s="474"/>
      <c r="AQ184" s="474"/>
      <c r="AR184" s="474"/>
    </row>
    <row r="185" spans="14:44">
      <c r="N185" s="474"/>
      <c r="O185" s="474"/>
      <c r="P185" s="474"/>
      <c r="Q185" s="474"/>
      <c r="R185" s="474"/>
      <c r="S185" s="474"/>
      <c r="T185" s="474"/>
      <c r="U185" s="474"/>
      <c r="V185" s="474"/>
      <c r="W185" s="474"/>
      <c r="X185" s="474"/>
      <c r="Y185" s="474"/>
      <c r="Z185" s="474"/>
      <c r="AA185" s="474"/>
      <c r="AB185" s="474"/>
      <c r="AC185" s="474"/>
      <c r="AD185" s="474"/>
      <c r="AE185" s="474"/>
      <c r="AF185" s="474"/>
      <c r="AG185" s="474"/>
      <c r="AH185" s="474"/>
      <c r="AI185" s="474"/>
      <c r="AJ185" s="474"/>
      <c r="AK185" s="474"/>
      <c r="AL185" s="474"/>
      <c r="AM185" s="474"/>
      <c r="AN185" s="474"/>
      <c r="AO185" s="474"/>
      <c r="AP185" s="474"/>
      <c r="AQ185" s="474"/>
      <c r="AR185" s="474"/>
    </row>
    <row r="186" spans="14:44">
      <c r="N186" s="474"/>
      <c r="O186" s="474"/>
      <c r="P186" s="474"/>
      <c r="Q186" s="474"/>
      <c r="R186" s="474"/>
      <c r="S186" s="474"/>
      <c r="T186" s="474"/>
      <c r="U186" s="474"/>
      <c r="V186" s="474"/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74"/>
      <c r="AL186" s="474"/>
      <c r="AM186" s="474"/>
      <c r="AN186" s="474"/>
      <c r="AO186" s="474"/>
      <c r="AP186" s="474"/>
      <c r="AQ186" s="474"/>
      <c r="AR186" s="474"/>
    </row>
    <row r="187" spans="14:44">
      <c r="N187" s="474"/>
      <c r="O187" s="474"/>
      <c r="P187" s="474"/>
      <c r="Q187" s="474"/>
      <c r="R187" s="474"/>
      <c r="S187" s="474"/>
      <c r="T187" s="474"/>
      <c r="U187" s="474"/>
      <c r="V187" s="474"/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74"/>
      <c r="AJ187" s="474"/>
      <c r="AK187" s="474"/>
      <c r="AL187" s="474"/>
      <c r="AM187" s="474"/>
      <c r="AN187" s="474"/>
      <c r="AO187" s="474"/>
      <c r="AP187" s="474"/>
      <c r="AQ187" s="474"/>
      <c r="AR187" s="474"/>
    </row>
    <row r="188" spans="14:44">
      <c r="N188" s="474"/>
      <c r="O188" s="474"/>
      <c r="P188" s="474"/>
      <c r="Q188" s="474"/>
      <c r="R188" s="474"/>
      <c r="S188" s="474"/>
      <c r="T188" s="474"/>
      <c r="U188" s="474"/>
      <c r="V188" s="474"/>
      <c r="W188" s="474"/>
      <c r="X188" s="474"/>
      <c r="Y188" s="474"/>
      <c r="Z188" s="474"/>
      <c r="AA188" s="474"/>
      <c r="AB188" s="474"/>
      <c r="AC188" s="474"/>
      <c r="AD188" s="474"/>
      <c r="AE188" s="474"/>
      <c r="AF188" s="474"/>
      <c r="AG188" s="474"/>
      <c r="AH188" s="474"/>
      <c r="AI188" s="474"/>
      <c r="AJ188" s="474"/>
      <c r="AK188" s="474"/>
      <c r="AL188" s="474"/>
      <c r="AM188" s="474"/>
      <c r="AN188" s="474"/>
      <c r="AO188" s="474"/>
      <c r="AP188" s="474"/>
      <c r="AQ188" s="474"/>
      <c r="AR188" s="474"/>
    </row>
    <row r="189" spans="14:44">
      <c r="N189" s="474"/>
      <c r="O189" s="474"/>
      <c r="P189" s="474"/>
      <c r="Q189" s="474"/>
      <c r="R189" s="474"/>
      <c r="S189" s="474"/>
      <c r="T189" s="474"/>
      <c r="U189" s="474"/>
      <c r="V189" s="474"/>
      <c r="W189" s="474"/>
      <c r="X189" s="474"/>
      <c r="Y189" s="474"/>
      <c r="Z189" s="474"/>
      <c r="AA189" s="474"/>
      <c r="AB189" s="474"/>
      <c r="AC189" s="474"/>
      <c r="AD189" s="474"/>
      <c r="AE189" s="474"/>
      <c r="AF189" s="474"/>
      <c r="AG189" s="474"/>
      <c r="AH189" s="474"/>
      <c r="AI189" s="474"/>
      <c r="AJ189" s="474"/>
      <c r="AK189" s="474"/>
      <c r="AL189" s="474"/>
      <c r="AM189" s="474"/>
      <c r="AN189" s="474"/>
      <c r="AO189" s="474"/>
      <c r="AP189" s="474"/>
      <c r="AQ189" s="474"/>
      <c r="AR189" s="474"/>
    </row>
    <row r="190" spans="14:44">
      <c r="N190" s="474"/>
      <c r="O190" s="474"/>
      <c r="P190" s="474"/>
      <c r="Q190" s="474"/>
      <c r="R190" s="474"/>
      <c r="S190" s="474"/>
      <c r="T190" s="474"/>
      <c r="U190" s="474"/>
      <c r="V190" s="474"/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74"/>
      <c r="AK190" s="474"/>
      <c r="AL190" s="474"/>
      <c r="AM190" s="474"/>
      <c r="AN190" s="474"/>
      <c r="AO190" s="474"/>
      <c r="AP190" s="474"/>
      <c r="AQ190" s="474"/>
      <c r="AR190" s="474"/>
    </row>
    <row r="191" spans="14:44">
      <c r="N191" s="474"/>
      <c r="O191" s="474"/>
      <c r="P191" s="474"/>
      <c r="Q191" s="474"/>
      <c r="T191" s="474"/>
      <c r="U191" s="474"/>
      <c r="V191" s="474"/>
    </row>
    <row r="192" spans="14:44">
      <c r="N192" s="474"/>
      <c r="O192" s="474"/>
      <c r="P192" s="474"/>
      <c r="Q192" s="474"/>
      <c r="T192" s="474"/>
      <c r="U192" s="474"/>
      <c r="V192" s="474"/>
    </row>
    <row r="193" spans="14:22">
      <c r="N193" s="474"/>
      <c r="O193" s="474"/>
      <c r="P193" s="474"/>
      <c r="Q193" s="474"/>
      <c r="T193" s="474"/>
      <c r="U193" s="474"/>
      <c r="V193" s="474"/>
    </row>
    <row r="194" spans="14:22">
      <c r="N194" s="474"/>
      <c r="O194" s="474"/>
      <c r="P194" s="474"/>
      <c r="Q194" s="474"/>
      <c r="T194" s="474"/>
      <c r="U194" s="474"/>
      <c r="V194" s="474"/>
    </row>
    <row r="195" spans="14:22">
      <c r="N195" s="474"/>
      <c r="O195" s="474"/>
      <c r="P195" s="474"/>
      <c r="Q195" s="474"/>
      <c r="T195" s="474"/>
      <c r="U195" s="474"/>
      <c r="V195" s="474"/>
    </row>
    <row r="196" spans="14:22">
      <c r="N196" s="474"/>
      <c r="O196" s="474"/>
      <c r="P196" s="474"/>
      <c r="Q196" s="474"/>
      <c r="T196" s="474"/>
      <c r="U196" s="474"/>
      <c r="V196" s="474"/>
    </row>
    <row r="197" spans="14:22">
      <c r="N197" s="474"/>
      <c r="O197" s="474"/>
      <c r="P197" s="474"/>
      <c r="Q197" s="474"/>
      <c r="T197" s="474"/>
      <c r="U197" s="474"/>
      <c r="V197" s="474"/>
    </row>
    <row r="198" spans="14:22">
      <c r="N198" s="474"/>
      <c r="O198" s="474"/>
      <c r="P198" s="474"/>
      <c r="Q198" s="474"/>
      <c r="T198" s="474"/>
      <c r="U198" s="474"/>
      <c r="V198" s="474"/>
    </row>
    <row r="199" spans="14:22">
      <c r="N199" s="474"/>
      <c r="O199" s="474"/>
      <c r="P199" s="474"/>
      <c r="Q199" s="474"/>
      <c r="T199" s="474"/>
      <c r="U199" s="474"/>
      <c r="V199" s="474"/>
    </row>
    <row r="200" spans="14:22">
      <c r="N200" s="474"/>
      <c r="O200" s="474"/>
      <c r="P200" s="474"/>
      <c r="Q200" s="474"/>
      <c r="T200" s="474"/>
      <c r="U200" s="474"/>
      <c r="V200" s="474"/>
    </row>
    <row r="201" spans="14:22">
      <c r="N201" s="474"/>
      <c r="O201" s="474"/>
      <c r="P201" s="474"/>
      <c r="Q201" s="474"/>
      <c r="T201" s="474"/>
      <c r="U201" s="474"/>
      <c r="V201" s="474"/>
    </row>
    <row r="202" spans="14:22">
      <c r="N202" s="474"/>
      <c r="O202" s="474"/>
      <c r="P202" s="474"/>
      <c r="Q202" s="474"/>
      <c r="T202" s="474"/>
      <c r="U202" s="474"/>
      <c r="V202" s="474"/>
    </row>
    <row r="203" spans="14:22">
      <c r="N203" s="474"/>
      <c r="O203" s="474"/>
      <c r="P203" s="474"/>
      <c r="Q203" s="474"/>
      <c r="T203" s="474"/>
      <c r="U203" s="474"/>
      <c r="V203" s="474"/>
    </row>
    <row r="204" spans="14:22">
      <c r="N204" s="474"/>
      <c r="O204" s="474"/>
      <c r="P204" s="474"/>
      <c r="Q204" s="474"/>
      <c r="T204" s="474"/>
      <c r="U204" s="474"/>
      <c r="V204" s="474"/>
    </row>
    <row r="205" spans="14:22">
      <c r="N205" s="474"/>
      <c r="O205" s="474"/>
      <c r="P205" s="474"/>
      <c r="Q205" s="474"/>
      <c r="T205" s="474"/>
      <c r="U205" s="474"/>
      <c r="V205" s="474"/>
    </row>
    <row r="206" spans="14:22">
      <c r="N206" s="474"/>
      <c r="O206" s="474"/>
      <c r="P206" s="474"/>
      <c r="Q206" s="474"/>
      <c r="T206" s="474"/>
      <c r="U206" s="474"/>
      <c r="V206" s="474"/>
    </row>
    <row r="207" spans="14:22">
      <c r="N207" s="474"/>
      <c r="O207" s="474"/>
      <c r="P207" s="474"/>
      <c r="Q207" s="474"/>
      <c r="T207" s="474"/>
      <c r="U207" s="474"/>
      <c r="V207" s="474"/>
    </row>
    <row r="208" spans="14:22">
      <c r="N208" s="474"/>
      <c r="O208" s="474"/>
      <c r="P208" s="474"/>
      <c r="Q208" s="474"/>
      <c r="T208" s="474"/>
      <c r="U208" s="474"/>
      <c r="V208" s="474"/>
    </row>
    <row r="209" spans="14:22">
      <c r="N209" s="474"/>
      <c r="O209" s="474"/>
      <c r="P209" s="474"/>
      <c r="Q209" s="474"/>
      <c r="T209" s="474"/>
      <c r="U209" s="474"/>
      <c r="V209" s="474"/>
    </row>
    <row r="210" spans="14:22">
      <c r="N210" s="474"/>
      <c r="O210" s="474"/>
      <c r="P210" s="474"/>
      <c r="Q210" s="474"/>
      <c r="T210" s="474"/>
      <c r="U210" s="474"/>
      <c r="V210" s="474"/>
    </row>
    <row r="211" spans="14:22">
      <c r="N211" s="474"/>
      <c r="O211" s="474"/>
      <c r="P211" s="474"/>
      <c r="Q211" s="474"/>
      <c r="T211" s="474"/>
      <c r="U211" s="474"/>
      <c r="V211" s="474"/>
    </row>
    <row r="212" spans="14:22">
      <c r="N212" s="474"/>
      <c r="O212" s="474"/>
      <c r="P212" s="474"/>
      <c r="Q212" s="474"/>
      <c r="T212" s="474"/>
      <c r="U212" s="474"/>
      <c r="V212" s="474"/>
    </row>
    <row r="213" spans="14:22">
      <c r="N213" s="474"/>
      <c r="O213" s="474"/>
      <c r="P213" s="474"/>
      <c r="Q213" s="474"/>
      <c r="T213" s="474"/>
      <c r="U213" s="474"/>
      <c r="V213" s="474"/>
    </row>
    <row r="214" spans="14:22">
      <c r="N214" s="474"/>
      <c r="O214" s="474"/>
      <c r="P214" s="474"/>
      <c r="Q214" s="474"/>
      <c r="T214" s="474"/>
      <c r="U214" s="474"/>
      <c r="V214" s="474"/>
    </row>
    <row r="215" spans="14:22">
      <c r="N215" s="474"/>
      <c r="O215" s="474"/>
      <c r="P215" s="474"/>
      <c r="Q215" s="474"/>
      <c r="T215" s="474"/>
      <c r="U215" s="474"/>
      <c r="V215" s="474"/>
    </row>
    <row r="216" spans="14:22">
      <c r="N216" s="474"/>
      <c r="O216" s="474"/>
      <c r="P216" s="474"/>
      <c r="Q216" s="474"/>
      <c r="T216" s="474"/>
      <c r="U216" s="474"/>
      <c r="V216" s="474"/>
    </row>
    <row r="217" spans="14:22">
      <c r="N217" s="474"/>
      <c r="O217" s="474"/>
      <c r="P217" s="474"/>
      <c r="Q217" s="474"/>
      <c r="T217" s="474"/>
      <c r="U217" s="474"/>
      <c r="V217" s="474"/>
    </row>
    <row r="218" spans="14:22">
      <c r="N218" s="474"/>
      <c r="O218" s="474"/>
      <c r="P218" s="474"/>
      <c r="Q218" s="474"/>
      <c r="T218" s="474"/>
      <c r="U218" s="474"/>
      <c r="V218" s="474"/>
    </row>
    <row r="219" spans="14:22">
      <c r="N219" s="474"/>
      <c r="O219" s="474"/>
      <c r="P219" s="474"/>
      <c r="Q219" s="474"/>
      <c r="T219" s="474"/>
      <c r="U219" s="474"/>
      <c r="V219" s="474"/>
    </row>
    <row r="220" spans="14:22">
      <c r="N220" s="474"/>
      <c r="O220" s="474"/>
      <c r="P220" s="474"/>
      <c r="Q220" s="474"/>
      <c r="T220" s="474"/>
      <c r="U220" s="474"/>
      <c r="V220" s="474"/>
    </row>
    <row r="221" spans="14:22">
      <c r="N221" s="474"/>
      <c r="O221" s="474"/>
      <c r="P221" s="474"/>
      <c r="Q221" s="474"/>
      <c r="T221" s="474"/>
      <c r="U221" s="474"/>
      <c r="V221" s="474"/>
    </row>
    <row r="222" spans="14:22">
      <c r="N222" s="474"/>
      <c r="O222" s="474"/>
      <c r="P222" s="474"/>
      <c r="Q222" s="474"/>
      <c r="T222" s="474"/>
      <c r="U222" s="474"/>
      <c r="V222" s="474"/>
    </row>
    <row r="223" spans="14:22">
      <c r="N223" s="474"/>
      <c r="O223" s="474"/>
      <c r="P223" s="474"/>
      <c r="Q223" s="474"/>
      <c r="T223" s="474"/>
      <c r="U223" s="474"/>
      <c r="V223" s="474"/>
    </row>
    <row r="224" spans="14:22">
      <c r="N224" s="474"/>
      <c r="O224" s="474"/>
      <c r="P224" s="474"/>
      <c r="Q224" s="474"/>
      <c r="T224" s="474"/>
      <c r="U224" s="474"/>
      <c r="V224" s="474"/>
    </row>
    <row r="225" spans="14:22">
      <c r="N225" s="474"/>
      <c r="O225" s="474"/>
      <c r="P225" s="474"/>
      <c r="Q225" s="474"/>
      <c r="T225" s="474"/>
      <c r="U225" s="474"/>
      <c r="V225" s="474"/>
    </row>
    <row r="226" spans="14:22">
      <c r="N226" s="474"/>
      <c r="O226" s="474"/>
      <c r="P226" s="474"/>
      <c r="Q226" s="474"/>
      <c r="T226" s="474"/>
      <c r="U226" s="474"/>
      <c r="V226" s="474"/>
    </row>
    <row r="227" spans="14:22">
      <c r="N227" s="474"/>
      <c r="O227" s="474"/>
      <c r="P227" s="474"/>
      <c r="Q227" s="474"/>
      <c r="T227" s="474"/>
      <c r="U227" s="474"/>
      <c r="V227" s="474"/>
    </row>
    <row r="228" spans="14:22">
      <c r="N228" s="474"/>
      <c r="O228" s="474"/>
      <c r="P228" s="474"/>
      <c r="Q228" s="474"/>
      <c r="T228" s="474"/>
      <c r="U228" s="474"/>
      <c r="V228" s="474"/>
    </row>
    <row r="229" spans="14:22">
      <c r="N229" s="474"/>
      <c r="O229" s="474"/>
      <c r="P229" s="474"/>
      <c r="Q229" s="474"/>
      <c r="T229" s="474"/>
      <c r="U229" s="474"/>
      <c r="V229" s="474"/>
    </row>
    <row r="230" spans="14:22">
      <c r="N230" s="474"/>
      <c r="O230" s="474"/>
      <c r="P230" s="474"/>
      <c r="Q230" s="474"/>
      <c r="T230" s="474"/>
      <c r="U230" s="474"/>
      <c r="V230" s="474"/>
    </row>
    <row r="231" spans="14:22">
      <c r="N231" s="474"/>
      <c r="O231" s="474"/>
      <c r="P231" s="474"/>
      <c r="Q231" s="474"/>
      <c r="T231" s="474"/>
      <c r="U231" s="474"/>
      <c r="V231" s="474"/>
    </row>
    <row r="232" spans="14:22">
      <c r="N232" s="474"/>
      <c r="O232" s="474"/>
      <c r="P232" s="474"/>
      <c r="Q232" s="474"/>
      <c r="T232" s="474"/>
      <c r="U232" s="474"/>
      <c r="V232" s="474"/>
    </row>
    <row r="233" spans="14:22">
      <c r="N233" s="474"/>
      <c r="O233" s="474"/>
      <c r="P233" s="474"/>
      <c r="Q233" s="474"/>
      <c r="T233" s="474"/>
      <c r="U233" s="474"/>
      <c r="V233" s="474"/>
    </row>
    <row r="234" spans="14:22">
      <c r="N234" s="474"/>
      <c r="O234" s="474"/>
      <c r="P234" s="474"/>
      <c r="Q234" s="474"/>
      <c r="T234" s="474"/>
      <c r="U234" s="474"/>
      <c r="V234" s="474"/>
    </row>
    <row r="235" spans="14:22">
      <c r="N235" s="474"/>
      <c r="O235" s="474"/>
      <c r="P235" s="474"/>
      <c r="Q235" s="474"/>
      <c r="T235" s="474"/>
      <c r="U235" s="474"/>
      <c r="V235" s="474"/>
    </row>
    <row r="236" spans="14:22">
      <c r="N236" s="474"/>
      <c r="O236" s="474"/>
      <c r="P236" s="474"/>
      <c r="Q236" s="474"/>
      <c r="T236" s="474"/>
      <c r="U236" s="474"/>
      <c r="V236" s="474"/>
    </row>
    <row r="237" spans="14:22">
      <c r="N237" s="474"/>
      <c r="O237" s="474"/>
      <c r="P237" s="474"/>
      <c r="Q237" s="474"/>
      <c r="T237" s="474"/>
      <c r="U237" s="474"/>
      <c r="V237" s="474"/>
    </row>
    <row r="238" spans="14:22">
      <c r="N238" s="474"/>
      <c r="O238" s="474"/>
      <c r="P238" s="474"/>
      <c r="Q238" s="474"/>
      <c r="T238" s="474"/>
      <c r="U238" s="474"/>
    </row>
    <row r="239" spans="14:22">
      <c r="N239" s="474"/>
      <c r="O239" s="474"/>
      <c r="P239" s="474"/>
      <c r="Q239" s="474"/>
      <c r="T239" s="474"/>
      <c r="U239" s="474"/>
    </row>
    <row r="240" spans="14:22">
      <c r="N240" s="474"/>
      <c r="O240" s="474"/>
      <c r="P240" s="474"/>
      <c r="Q240" s="474"/>
      <c r="T240" s="474"/>
      <c r="U240" s="474"/>
    </row>
    <row r="241" spans="14:21">
      <c r="N241" s="474"/>
      <c r="O241" s="474"/>
      <c r="P241" s="474"/>
      <c r="Q241" s="474"/>
      <c r="T241" s="474"/>
      <c r="U241" s="474"/>
    </row>
    <row r="242" spans="14:21">
      <c r="N242" s="474"/>
      <c r="O242" s="474"/>
      <c r="P242" s="474"/>
      <c r="Q242" s="474"/>
      <c r="T242" s="474"/>
      <c r="U242" s="474"/>
    </row>
    <row r="243" spans="14:21">
      <c r="N243" s="474"/>
      <c r="O243" s="474"/>
      <c r="P243" s="474"/>
      <c r="Q243" s="474"/>
      <c r="T243" s="474"/>
      <c r="U243" s="474"/>
    </row>
    <row r="244" spans="14:21">
      <c r="N244" s="474"/>
      <c r="O244" s="474"/>
      <c r="P244" s="474"/>
      <c r="Q244" s="474"/>
      <c r="T244" s="474"/>
      <c r="U244" s="474"/>
    </row>
    <row r="245" spans="14:21">
      <c r="N245" s="474"/>
      <c r="O245" s="474"/>
      <c r="P245" s="474"/>
      <c r="Q245" s="474"/>
      <c r="T245" s="474"/>
      <c r="U245" s="474"/>
    </row>
    <row r="246" spans="14:21">
      <c r="N246" s="474"/>
      <c r="O246" s="474"/>
      <c r="P246" s="474"/>
      <c r="Q246" s="474"/>
      <c r="T246" s="474"/>
      <c r="U246" s="474"/>
    </row>
    <row r="247" spans="14:21">
      <c r="N247" s="474"/>
      <c r="O247" s="474"/>
      <c r="P247" s="474"/>
      <c r="Q247" s="474"/>
      <c r="T247" s="474"/>
      <c r="U247" s="474"/>
    </row>
    <row r="248" spans="14:21">
      <c r="N248" s="474"/>
      <c r="O248" s="474"/>
      <c r="P248" s="474"/>
      <c r="Q248" s="474"/>
      <c r="T248" s="474"/>
      <c r="U248" s="474"/>
    </row>
    <row r="249" spans="14:21">
      <c r="N249" s="474"/>
      <c r="O249" s="474"/>
      <c r="P249" s="474"/>
      <c r="Q249" s="474"/>
      <c r="T249" s="474"/>
      <c r="U249" s="474"/>
    </row>
    <row r="250" spans="14:21">
      <c r="N250" s="474"/>
      <c r="O250" s="474"/>
      <c r="P250" s="474"/>
      <c r="Q250" s="474"/>
      <c r="T250" s="474"/>
      <c r="U250" s="474"/>
    </row>
    <row r="251" spans="14:21">
      <c r="N251" s="474"/>
      <c r="O251" s="474"/>
      <c r="P251" s="474"/>
      <c r="Q251" s="474"/>
      <c r="T251" s="474"/>
      <c r="U251" s="474"/>
    </row>
    <row r="252" spans="14:21">
      <c r="N252" s="474"/>
      <c r="O252" s="474"/>
      <c r="P252" s="474"/>
      <c r="Q252" s="474"/>
      <c r="T252" s="474"/>
      <c r="U252" s="474"/>
    </row>
    <row r="253" spans="14:21">
      <c r="N253" s="474"/>
      <c r="O253" s="474"/>
      <c r="P253" s="474"/>
      <c r="Q253" s="474"/>
      <c r="T253" s="474"/>
      <c r="U253" s="474"/>
    </row>
    <row r="254" spans="14:21">
      <c r="N254" s="474"/>
      <c r="O254" s="474"/>
      <c r="P254" s="474"/>
      <c r="Q254" s="474"/>
      <c r="T254" s="474"/>
      <c r="U254" s="474"/>
    </row>
    <row r="255" spans="14:21">
      <c r="N255" s="474"/>
      <c r="O255" s="474"/>
      <c r="P255" s="474"/>
      <c r="Q255" s="474"/>
      <c r="T255" s="474"/>
      <c r="U255" s="474"/>
    </row>
    <row r="256" spans="14:21">
      <c r="N256" s="474"/>
      <c r="O256" s="474"/>
      <c r="P256" s="474"/>
      <c r="Q256" s="474"/>
      <c r="T256" s="474"/>
      <c r="U256" s="474"/>
    </row>
    <row r="257" spans="14:21">
      <c r="N257" s="474"/>
      <c r="O257" s="474"/>
      <c r="P257" s="474"/>
      <c r="Q257" s="474"/>
      <c r="T257" s="474"/>
      <c r="U257" s="474"/>
    </row>
    <row r="258" spans="14:21">
      <c r="N258" s="474"/>
      <c r="O258" s="474"/>
      <c r="P258" s="474"/>
      <c r="Q258" s="474"/>
      <c r="T258" s="474"/>
      <c r="U258" s="474"/>
    </row>
    <row r="259" spans="14:21">
      <c r="N259" s="474"/>
      <c r="O259" s="474"/>
      <c r="P259" s="474"/>
      <c r="Q259" s="474"/>
      <c r="T259" s="474"/>
      <c r="U259" s="474"/>
    </row>
    <row r="260" spans="14:21">
      <c r="N260" s="474"/>
      <c r="O260" s="474"/>
      <c r="P260" s="474"/>
      <c r="Q260" s="474"/>
      <c r="T260" s="474"/>
    </row>
    <row r="261" spans="14:21">
      <c r="N261" s="474"/>
      <c r="O261" s="474"/>
      <c r="P261" s="474"/>
      <c r="Q261" s="474"/>
      <c r="T261" s="474"/>
    </row>
    <row r="262" spans="14:21">
      <c r="N262" s="474"/>
      <c r="O262" s="474"/>
      <c r="P262" s="474"/>
      <c r="Q262" s="474"/>
      <c r="T262" s="474"/>
    </row>
    <row r="263" spans="14:21">
      <c r="N263" s="474"/>
      <c r="O263" s="474"/>
      <c r="P263" s="474"/>
      <c r="Q263" s="474"/>
      <c r="T263" s="474"/>
    </row>
    <row r="264" spans="14:21">
      <c r="N264" s="474"/>
      <c r="O264" s="474"/>
      <c r="P264" s="474"/>
      <c r="Q264" s="474"/>
      <c r="T264" s="474"/>
    </row>
    <row r="265" spans="14:21">
      <c r="N265" s="474"/>
      <c r="O265" s="474"/>
      <c r="P265" s="474"/>
      <c r="Q265" s="474"/>
      <c r="T265" s="474"/>
    </row>
    <row r="266" spans="14:21">
      <c r="N266" s="474"/>
      <c r="O266" s="474"/>
      <c r="P266" s="474"/>
      <c r="Q266" s="474"/>
      <c r="T266" s="474"/>
    </row>
    <row r="267" spans="14:21">
      <c r="N267" s="474"/>
      <c r="O267" s="474"/>
      <c r="P267" s="474"/>
      <c r="Q267" s="474"/>
      <c r="T267" s="474"/>
    </row>
    <row r="268" spans="14:21">
      <c r="N268" s="474"/>
      <c r="O268" s="474"/>
      <c r="P268" s="474"/>
      <c r="Q268" s="474"/>
      <c r="T268" s="474"/>
    </row>
    <row r="269" spans="14:21">
      <c r="N269" s="474"/>
      <c r="O269" s="474"/>
      <c r="P269" s="474"/>
      <c r="Q269" s="474"/>
      <c r="T269" s="474"/>
    </row>
    <row r="270" spans="14:21">
      <c r="N270" s="474"/>
      <c r="O270" s="474"/>
      <c r="P270" s="474"/>
      <c r="Q270" s="474"/>
      <c r="T270" s="474"/>
    </row>
    <row r="271" spans="14:21">
      <c r="N271" s="474"/>
      <c r="O271" s="474"/>
      <c r="P271" s="474"/>
      <c r="Q271" s="474"/>
      <c r="T271" s="474"/>
    </row>
    <row r="272" spans="14:21">
      <c r="N272" s="474"/>
      <c r="O272" s="474"/>
      <c r="P272" s="474"/>
      <c r="Q272" s="474"/>
      <c r="T272" s="474"/>
    </row>
    <row r="273" spans="14:20">
      <c r="N273" s="474"/>
      <c r="O273" s="474"/>
      <c r="P273" s="474"/>
      <c r="Q273" s="474"/>
      <c r="T273" s="474"/>
    </row>
    <row r="274" spans="14:20">
      <c r="N274" s="474"/>
      <c r="O274" s="474"/>
      <c r="P274" s="474"/>
      <c r="Q274" s="474"/>
      <c r="T274" s="474"/>
    </row>
    <row r="275" spans="14:20">
      <c r="N275" s="474"/>
      <c r="O275" s="474"/>
      <c r="P275" s="474"/>
      <c r="Q275" s="474"/>
      <c r="T275" s="474"/>
    </row>
    <row r="276" spans="14:20">
      <c r="N276" s="474"/>
      <c r="O276" s="474"/>
      <c r="P276" s="474"/>
      <c r="Q276" s="474"/>
      <c r="T276" s="474"/>
    </row>
    <row r="277" spans="14:20">
      <c r="N277" s="474"/>
      <c r="O277" s="474"/>
      <c r="P277" s="474"/>
      <c r="Q277" s="474"/>
      <c r="T277" s="474"/>
    </row>
    <row r="278" spans="14:20">
      <c r="N278" s="474"/>
      <c r="O278" s="474"/>
      <c r="P278" s="474"/>
      <c r="Q278" s="474"/>
      <c r="T278" s="474"/>
    </row>
    <row r="279" spans="14:20">
      <c r="N279" s="474"/>
      <c r="O279" s="474"/>
      <c r="P279" s="474"/>
      <c r="Q279" s="474"/>
      <c r="T279" s="474"/>
    </row>
    <row r="280" spans="14:20">
      <c r="N280" s="474"/>
      <c r="O280" s="474"/>
      <c r="P280" s="474"/>
      <c r="Q280" s="474"/>
      <c r="T280" s="474"/>
    </row>
    <row r="281" spans="14:20">
      <c r="N281" s="474"/>
      <c r="O281" s="474"/>
      <c r="P281" s="474"/>
      <c r="Q281" s="474"/>
      <c r="T281" s="474"/>
    </row>
    <row r="282" spans="14:20">
      <c r="N282" s="474"/>
      <c r="O282" s="474"/>
      <c r="P282" s="474"/>
      <c r="Q282" s="474"/>
      <c r="T282" s="474"/>
    </row>
    <row r="283" spans="14:20">
      <c r="N283" s="474"/>
      <c r="O283" s="474"/>
      <c r="P283" s="474"/>
      <c r="Q283" s="474"/>
      <c r="T283" s="474"/>
    </row>
    <row r="284" spans="14:20">
      <c r="N284" s="474"/>
      <c r="O284" s="474"/>
      <c r="P284" s="474"/>
      <c r="Q284" s="474"/>
      <c r="T284" s="474"/>
    </row>
    <row r="285" spans="14:20">
      <c r="N285" s="474"/>
      <c r="O285" s="474"/>
      <c r="P285" s="474"/>
      <c r="Q285" s="474"/>
      <c r="T285" s="474"/>
    </row>
    <row r="286" spans="14:20">
      <c r="N286" s="474"/>
      <c r="O286" s="474"/>
      <c r="P286" s="474"/>
      <c r="Q286" s="474"/>
      <c r="T286" s="474"/>
    </row>
    <row r="287" spans="14:20">
      <c r="N287" s="474"/>
      <c r="O287" s="474"/>
      <c r="P287" s="474"/>
      <c r="Q287" s="474"/>
      <c r="T287" s="474"/>
    </row>
    <row r="288" spans="14:20">
      <c r="N288" s="474"/>
      <c r="O288" s="474"/>
      <c r="P288" s="474"/>
      <c r="Q288" s="474"/>
      <c r="T288" s="474"/>
    </row>
    <row r="289" spans="14:20">
      <c r="N289" s="474"/>
      <c r="O289" s="474"/>
      <c r="P289" s="474"/>
      <c r="Q289" s="474"/>
      <c r="T289" s="474"/>
    </row>
    <row r="290" spans="14:20">
      <c r="N290" s="474"/>
      <c r="O290" s="474"/>
      <c r="P290" s="474"/>
      <c r="Q290" s="474"/>
      <c r="T290" s="474"/>
    </row>
    <row r="291" spans="14:20">
      <c r="N291" s="474"/>
      <c r="O291" s="474"/>
      <c r="P291" s="474"/>
      <c r="Q291" s="474"/>
      <c r="T291" s="474"/>
    </row>
    <row r="292" spans="14:20">
      <c r="N292" s="474"/>
      <c r="O292" s="474"/>
      <c r="P292" s="474"/>
      <c r="Q292" s="474"/>
      <c r="T292" s="474"/>
    </row>
    <row r="293" spans="14:20">
      <c r="N293" s="474"/>
      <c r="O293" s="474"/>
      <c r="P293" s="474"/>
      <c r="Q293" s="474"/>
      <c r="T293" s="474"/>
    </row>
    <row r="294" spans="14:20">
      <c r="N294" s="474"/>
      <c r="O294" s="474"/>
      <c r="P294" s="474"/>
      <c r="Q294" s="474"/>
      <c r="T294" s="474"/>
    </row>
    <row r="295" spans="14:20">
      <c r="N295" s="474"/>
      <c r="O295" s="474"/>
      <c r="P295" s="474"/>
      <c r="Q295" s="474"/>
      <c r="T295" s="474"/>
    </row>
    <row r="296" spans="14:20">
      <c r="N296" s="474"/>
      <c r="O296" s="474"/>
      <c r="P296" s="474"/>
      <c r="Q296" s="474"/>
      <c r="T296" s="474"/>
    </row>
    <row r="297" spans="14:20">
      <c r="N297" s="474"/>
      <c r="O297" s="474"/>
      <c r="P297" s="474"/>
      <c r="Q297" s="474"/>
      <c r="T297" s="474"/>
    </row>
    <row r="298" spans="14:20">
      <c r="N298" s="474"/>
      <c r="O298" s="474"/>
      <c r="P298" s="474"/>
      <c r="Q298" s="474"/>
      <c r="T298" s="474"/>
    </row>
    <row r="299" spans="14:20">
      <c r="N299" s="474"/>
      <c r="O299" s="474"/>
      <c r="P299" s="474"/>
      <c r="Q299" s="474"/>
      <c r="T299" s="474"/>
    </row>
    <row r="300" spans="14:20">
      <c r="N300" s="474"/>
      <c r="O300" s="474"/>
      <c r="P300" s="474"/>
      <c r="Q300" s="474"/>
      <c r="T300" s="474"/>
    </row>
    <row r="301" spans="14:20">
      <c r="N301" s="474"/>
      <c r="O301" s="474"/>
      <c r="P301" s="474"/>
      <c r="Q301" s="474"/>
      <c r="T301" s="474"/>
    </row>
    <row r="302" spans="14:20">
      <c r="N302" s="474"/>
      <c r="O302" s="474"/>
      <c r="P302" s="474"/>
      <c r="Q302" s="474"/>
      <c r="T302" s="474"/>
    </row>
    <row r="303" spans="14:20">
      <c r="N303" s="474"/>
      <c r="O303" s="474"/>
      <c r="P303" s="474"/>
      <c r="Q303" s="474"/>
      <c r="T303" s="474"/>
    </row>
    <row r="304" spans="14:20">
      <c r="N304" s="474"/>
      <c r="O304" s="474"/>
      <c r="P304" s="474"/>
      <c r="Q304" s="474"/>
      <c r="T304" s="474"/>
    </row>
    <row r="305" spans="14:20">
      <c r="N305" s="474"/>
      <c r="O305" s="474"/>
      <c r="P305" s="474"/>
      <c r="Q305" s="474"/>
      <c r="T305" s="474"/>
    </row>
    <row r="306" spans="14:20">
      <c r="N306" s="474"/>
      <c r="O306" s="474"/>
      <c r="P306" s="474"/>
      <c r="Q306" s="474"/>
      <c r="T306" s="474"/>
    </row>
    <row r="307" spans="14:20">
      <c r="N307" s="474"/>
      <c r="O307" s="474"/>
      <c r="P307" s="474"/>
      <c r="Q307" s="474"/>
      <c r="T307" s="474"/>
    </row>
    <row r="308" spans="14:20">
      <c r="N308" s="474"/>
      <c r="O308" s="474"/>
      <c r="P308" s="474"/>
      <c r="Q308" s="474"/>
      <c r="T308" s="474"/>
    </row>
    <row r="309" spans="14:20">
      <c r="N309" s="474"/>
      <c r="O309" s="474"/>
      <c r="P309" s="474"/>
      <c r="Q309" s="474"/>
      <c r="T309" s="474"/>
    </row>
    <row r="310" spans="14:20">
      <c r="N310" s="474"/>
      <c r="O310" s="474"/>
      <c r="P310" s="474"/>
      <c r="Q310" s="474"/>
      <c r="T310" s="474"/>
    </row>
    <row r="311" spans="14:20">
      <c r="N311" s="474"/>
      <c r="O311" s="474"/>
      <c r="P311" s="474"/>
      <c r="Q311" s="474"/>
      <c r="T311" s="474"/>
    </row>
    <row r="312" spans="14:20">
      <c r="N312" s="474"/>
      <c r="O312" s="474"/>
      <c r="P312" s="474"/>
      <c r="Q312" s="474"/>
      <c r="T312" s="474"/>
    </row>
    <row r="313" spans="14:20">
      <c r="N313" s="474"/>
      <c r="O313" s="474"/>
      <c r="P313" s="474"/>
      <c r="Q313" s="474"/>
      <c r="T313" s="474"/>
    </row>
    <row r="314" spans="14:20">
      <c r="N314" s="474"/>
      <c r="O314" s="474"/>
      <c r="P314" s="474"/>
      <c r="Q314" s="474"/>
      <c r="T314" s="474"/>
    </row>
    <row r="315" spans="14:20">
      <c r="N315" s="474"/>
      <c r="O315" s="474"/>
      <c r="P315" s="474"/>
      <c r="Q315" s="474"/>
      <c r="T315" s="474"/>
    </row>
    <row r="316" spans="14:20">
      <c r="N316" s="474"/>
      <c r="O316" s="474"/>
      <c r="P316" s="474"/>
      <c r="Q316" s="474"/>
      <c r="T316" s="474"/>
    </row>
    <row r="317" spans="14:20">
      <c r="N317" s="474"/>
      <c r="O317" s="474"/>
      <c r="P317" s="474"/>
      <c r="Q317" s="474"/>
      <c r="T317" s="474"/>
    </row>
    <row r="318" spans="14:20">
      <c r="N318" s="474"/>
      <c r="O318" s="474"/>
      <c r="P318" s="474"/>
      <c r="Q318" s="474"/>
      <c r="T318" s="474"/>
    </row>
    <row r="319" spans="14:20">
      <c r="N319" s="474"/>
      <c r="O319" s="474"/>
      <c r="P319" s="474"/>
      <c r="Q319" s="474"/>
      <c r="T319" s="474"/>
    </row>
    <row r="320" spans="14:20">
      <c r="N320" s="474"/>
      <c r="O320" s="474"/>
      <c r="P320" s="474"/>
      <c r="Q320" s="474"/>
      <c r="T320" s="474"/>
    </row>
    <row r="321" spans="14:20">
      <c r="N321" s="474"/>
      <c r="O321" s="474"/>
      <c r="P321" s="474"/>
      <c r="Q321" s="474"/>
      <c r="T321" s="474"/>
    </row>
    <row r="322" spans="14:20">
      <c r="N322" s="474"/>
      <c r="O322" s="474"/>
      <c r="P322" s="474"/>
      <c r="Q322" s="474"/>
      <c r="T322" s="474"/>
    </row>
    <row r="323" spans="14:20">
      <c r="N323" s="474"/>
      <c r="O323" s="474"/>
      <c r="P323" s="474"/>
      <c r="Q323" s="474"/>
      <c r="T323" s="474"/>
    </row>
    <row r="324" spans="14:20">
      <c r="N324" s="474"/>
      <c r="O324" s="474"/>
      <c r="P324" s="474"/>
      <c r="Q324" s="474"/>
      <c r="T324" s="474"/>
    </row>
    <row r="325" spans="14:20">
      <c r="N325" s="474"/>
      <c r="O325" s="474"/>
      <c r="P325" s="474"/>
      <c r="Q325" s="474"/>
      <c r="T325" s="474"/>
    </row>
    <row r="326" spans="14:20">
      <c r="N326" s="474"/>
      <c r="O326" s="474"/>
      <c r="P326" s="474"/>
      <c r="Q326" s="474"/>
      <c r="T326" s="474"/>
    </row>
    <row r="327" spans="14:20">
      <c r="N327" s="474"/>
      <c r="O327" s="474"/>
      <c r="P327" s="474"/>
      <c r="Q327" s="474"/>
      <c r="T327" s="474"/>
    </row>
    <row r="328" spans="14:20">
      <c r="N328" s="474"/>
      <c r="O328" s="474"/>
      <c r="P328" s="474"/>
      <c r="Q328" s="474"/>
      <c r="T328" s="474"/>
    </row>
    <row r="329" spans="14:20">
      <c r="N329" s="474"/>
      <c r="O329" s="474"/>
      <c r="P329" s="474"/>
      <c r="Q329" s="474"/>
      <c r="T329" s="474"/>
    </row>
    <row r="330" spans="14:20">
      <c r="N330" s="474"/>
      <c r="O330" s="474"/>
      <c r="P330" s="474"/>
      <c r="Q330" s="474"/>
      <c r="T330" s="474"/>
    </row>
    <row r="331" spans="14:20">
      <c r="N331" s="474"/>
      <c r="O331" s="474"/>
      <c r="P331" s="474"/>
      <c r="Q331" s="474"/>
      <c r="T331" s="474"/>
    </row>
    <row r="332" spans="14:20">
      <c r="N332" s="474"/>
      <c r="O332" s="474"/>
      <c r="P332" s="474"/>
      <c r="Q332" s="474"/>
      <c r="T332" s="474"/>
    </row>
    <row r="333" spans="14:20">
      <c r="N333" s="474"/>
      <c r="O333" s="474"/>
      <c r="P333" s="474"/>
      <c r="Q333" s="474"/>
      <c r="T333" s="474"/>
    </row>
    <row r="334" spans="14:20">
      <c r="N334" s="474"/>
      <c r="O334" s="474"/>
      <c r="P334" s="474"/>
      <c r="Q334" s="474"/>
      <c r="T334" s="474"/>
    </row>
    <row r="335" spans="14:20">
      <c r="N335" s="474"/>
      <c r="O335" s="474"/>
      <c r="P335" s="474"/>
      <c r="Q335" s="474"/>
      <c r="T335" s="474"/>
    </row>
    <row r="336" spans="14:20">
      <c r="N336" s="474"/>
      <c r="O336" s="474"/>
      <c r="P336" s="474"/>
      <c r="Q336" s="474"/>
      <c r="T336" s="474"/>
    </row>
    <row r="337" spans="14:20">
      <c r="N337" s="474"/>
      <c r="O337" s="474"/>
      <c r="P337" s="474"/>
      <c r="Q337" s="474"/>
      <c r="T337" s="474"/>
    </row>
    <row r="338" spans="14:20">
      <c r="N338" s="474"/>
      <c r="O338" s="474"/>
      <c r="P338" s="474"/>
      <c r="Q338" s="474"/>
      <c r="T338" s="474"/>
    </row>
    <row r="339" spans="14:20">
      <c r="N339" s="474"/>
      <c r="O339" s="474"/>
      <c r="P339" s="474"/>
      <c r="Q339" s="474"/>
      <c r="T339" s="474"/>
    </row>
    <row r="340" spans="14:20">
      <c r="N340" s="474"/>
      <c r="O340" s="474"/>
      <c r="P340" s="474"/>
      <c r="Q340" s="474"/>
      <c r="T340" s="474"/>
    </row>
    <row r="341" spans="14:20">
      <c r="N341" s="474"/>
      <c r="O341" s="474"/>
      <c r="P341" s="474"/>
      <c r="Q341" s="474"/>
      <c r="T341" s="474"/>
    </row>
    <row r="342" spans="14:20">
      <c r="N342" s="474"/>
      <c r="O342" s="474"/>
      <c r="P342" s="474"/>
      <c r="Q342" s="474"/>
      <c r="T342" s="474"/>
    </row>
    <row r="343" spans="14:20">
      <c r="N343" s="474"/>
      <c r="O343" s="474"/>
      <c r="P343" s="474"/>
      <c r="Q343" s="474"/>
      <c r="T343" s="474"/>
    </row>
    <row r="344" spans="14:20">
      <c r="N344" s="474"/>
      <c r="O344" s="474"/>
      <c r="P344" s="474"/>
      <c r="Q344" s="474"/>
      <c r="T344" s="474"/>
    </row>
    <row r="345" spans="14:20">
      <c r="N345" s="474"/>
      <c r="O345" s="474"/>
      <c r="P345" s="474"/>
      <c r="Q345" s="474"/>
      <c r="T345" s="474"/>
    </row>
    <row r="346" spans="14:20">
      <c r="N346" s="474"/>
      <c r="O346" s="474"/>
      <c r="P346" s="474"/>
      <c r="Q346" s="474"/>
      <c r="T346" s="474"/>
    </row>
    <row r="347" spans="14:20">
      <c r="N347" s="474"/>
      <c r="O347" s="474"/>
      <c r="P347" s="474"/>
      <c r="Q347" s="474"/>
      <c r="T347" s="474"/>
    </row>
    <row r="348" spans="14:20">
      <c r="N348" s="474"/>
      <c r="O348" s="474"/>
      <c r="P348" s="474"/>
      <c r="Q348" s="474"/>
      <c r="T348" s="474"/>
    </row>
    <row r="349" spans="14:20">
      <c r="N349" s="474"/>
      <c r="O349" s="474"/>
      <c r="P349" s="474"/>
      <c r="Q349" s="474"/>
      <c r="T349" s="474"/>
    </row>
    <row r="350" spans="14:20">
      <c r="N350" s="474"/>
      <c r="O350" s="474"/>
      <c r="P350" s="474"/>
      <c r="Q350" s="474"/>
      <c r="T350" s="474"/>
    </row>
    <row r="351" spans="14:20">
      <c r="N351" s="474"/>
      <c r="O351" s="474"/>
      <c r="P351" s="474"/>
      <c r="Q351" s="474"/>
      <c r="T351" s="474"/>
    </row>
    <row r="352" spans="14:20">
      <c r="N352" s="474"/>
      <c r="O352" s="474"/>
      <c r="P352" s="474"/>
      <c r="Q352" s="474"/>
      <c r="T352" s="474"/>
    </row>
    <row r="353" spans="14:20">
      <c r="N353" s="474"/>
      <c r="O353" s="474"/>
      <c r="P353" s="474"/>
      <c r="Q353" s="474"/>
      <c r="T353" s="474"/>
    </row>
    <row r="354" spans="14:20">
      <c r="N354" s="474"/>
      <c r="O354" s="474"/>
      <c r="P354" s="474"/>
      <c r="Q354" s="474"/>
      <c r="T354" s="474"/>
    </row>
    <row r="355" spans="14:20">
      <c r="N355" s="474"/>
      <c r="O355" s="474"/>
      <c r="P355" s="474"/>
      <c r="Q355" s="474"/>
      <c r="T355" s="474"/>
    </row>
    <row r="356" spans="14:20">
      <c r="N356" s="474"/>
      <c r="O356" s="474"/>
      <c r="P356" s="474"/>
      <c r="Q356" s="474"/>
      <c r="T356" s="474"/>
    </row>
    <row r="357" spans="14:20">
      <c r="N357" s="474"/>
      <c r="O357" s="474"/>
      <c r="P357" s="474"/>
      <c r="Q357" s="474"/>
      <c r="T357" s="474"/>
    </row>
    <row r="358" spans="14:20">
      <c r="N358" s="474"/>
      <c r="O358" s="474"/>
      <c r="P358" s="474"/>
      <c r="Q358" s="474"/>
      <c r="T358" s="474"/>
    </row>
    <row r="359" spans="14:20">
      <c r="N359" s="474"/>
      <c r="O359" s="474"/>
      <c r="P359" s="474"/>
      <c r="Q359" s="474"/>
      <c r="T359" s="474"/>
    </row>
    <row r="360" spans="14:20">
      <c r="N360" s="474"/>
      <c r="O360" s="474"/>
      <c r="P360" s="474"/>
      <c r="Q360" s="474"/>
      <c r="T360" s="474"/>
    </row>
    <row r="361" spans="14:20">
      <c r="N361" s="474"/>
      <c r="O361" s="474"/>
      <c r="P361" s="474"/>
      <c r="Q361" s="474"/>
      <c r="T361" s="474"/>
    </row>
    <row r="362" spans="14:20">
      <c r="N362" s="474"/>
      <c r="O362" s="474"/>
      <c r="P362" s="474"/>
      <c r="Q362" s="474"/>
      <c r="T362" s="474"/>
    </row>
    <row r="363" spans="14:20">
      <c r="N363" s="474"/>
      <c r="O363" s="474"/>
      <c r="P363" s="474"/>
      <c r="Q363" s="474"/>
      <c r="T363" s="474"/>
    </row>
    <row r="364" spans="14:20">
      <c r="N364" s="474"/>
      <c r="O364" s="474"/>
      <c r="P364" s="474"/>
      <c r="Q364" s="474"/>
    </row>
    <row r="365" spans="14:20">
      <c r="N365" s="474"/>
      <c r="O365" s="474"/>
      <c r="P365" s="474"/>
      <c r="Q365" s="474"/>
    </row>
    <row r="366" spans="14:20">
      <c r="N366" s="474"/>
      <c r="O366" s="474"/>
      <c r="P366" s="474"/>
      <c r="Q366" s="474"/>
    </row>
    <row r="367" spans="14:20">
      <c r="N367" s="474"/>
      <c r="O367" s="474"/>
      <c r="P367" s="474"/>
      <c r="Q367" s="474"/>
    </row>
    <row r="368" spans="14:20">
      <c r="N368" s="474"/>
      <c r="O368" s="474"/>
      <c r="P368" s="474"/>
      <c r="Q368" s="474"/>
    </row>
    <row r="369" spans="14:17">
      <c r="N369" s="474"/>
      <c r="O369" s="474"/>
      <c r="P369" s="474"/>
      <c r="Q369" s="474"/>
    </row>
    <row r="370" spans="14:17">
      <c r="N370" s="474"/>
      <c r="O370" s="474"/>
      <c r="P370" s="474"/>
      <c r="Q370" s="474"/>
    </row>
    <row r="371" spans="14:17">
      <c r="N371" s="474"/>
      <c r="O371" s="474"/>
      <c r="P371" s="474"/>
      <c r="Q371" s="474"/>
    </row>
    <row r="372" spans="14:17">
      <c r="N372" s="474"/>
      <c r="O372" s="474"/>
      <c r="P372" s="474"/>
      <c r="Q372" s="474"/>
    </row>
    <row r="373" spans="14:17">
      <c r="N373" s="474"/>
      <c r="O373" s="474"/>
      <c r="P373" s="474"/>
      <c r="Q373" s="474"/>
    </row>
    <row r="374" spans="14:17">
      <c r="N374" s="474"/>
      <c r="O374" s="474"/>
      <c r="P374" s="474"/>
      <c r="Q374" s="474"/>
    </row>
    <row r="375" spans="14:17">
      <c r="N375" s="474"/>
      <c r="O375" s="474"/>
      <c r="P375" s="474"/>
      <c r="Q375" s="474"/>
    </row>
    <row r="376" spans="14:17">
      <c r="N376" s="474"/>
      <c r="O376" s="474"/>
      <c r="P376" s="474"/>
      <c r="Q376" s="474"/>
    </row>
    <row r="377" spans="14:17">
      <c r="N377" s="474"/>
      <c r="O377" s="474"/>
      <c r="P377" s="474"/>
      <c r="Q377" s="474"/>
    </row>
    <row r="378" spans="14:17">
      <c r="N378" s="474"/>
      <c r="O378" s="474"/>
      <c r="P378" s="474"/>
      <c r="Q378" s="474"/>
    </row>
    <row r="379" spans="14:17">
      <c r="N379" s="474"/>
      <c r="O379" s="474"/>
      <c r="P379" s="474"/>
      <c r="Q379" s="474"/>
    </row>
    <row r="380" spans="14:17">
      <c r="N380" s="474"/>
      <c r="O380" s="474"/>
      <c r="P380" s="474"/>
      <c r="Q380" s="474"/>
    </row>
    <row r="381" spans="14:17">
      <c r="N381" s="474"/>
      <c r="O381" s="474"/>
      <c r="P381" s="474"/>
      <c r="Q381" s="474"/>
    </row>
    <row r="382" spans="14:17">
      <c r="N382" s="474"/>
      <c r="O382" s="474"/>
      <c r="P382" s="474"/>
      <c r="Q382" s="474"/>
    </row>
    <row r="383" spans="14:17">
      <c r="N383" s="474"/>
      <c r="O383" s="474"/>
      <c r="P383" s="474"/>
      <c r="Q383" s="474"/>
    </row>
    <row r="384" spans="14:17">
      <c r="N384" s="474"/>
      <c r="O384" s="474"/>
      <c r="P384" s="474"/>
      <c r="Q384" s="474"/>
    </row>
    <row r="385" spans="14:17">
      <c r="N385" s="474"/>
      <c r="O385" s="474"/>
      <c r="P385" s="474"/>
      <c r="Q385" s="474"/>
    </row>
    <row r="386" spans="14:17">
      <c r="N386" s="474"/>
      <c r="O386" s="474"/>
      <c r="P386" s="474"/>
      <c r="Q386" s="474"/>
    </row>
    <row r="387" spans="14:17">
      <c r="N387" s="474"/>
      <c r="O387" s="474"/>
      <c r="P387" s="474"/>
      <c r="Q387" s="474"/>
    </row>
    <row r="388" spans="14:17">
      <c r="N388" s="474"/>
      <c r="O388" s="474"/>
      <c r="P388" s="474"/>
      <c r="Q388" s="474"/>
    </row>
    <row r="389" spans="14:17">
      <c r="N389" s="474"/>
      <c r="O389" s="474"/>
      <c r="P389" s="474"/>
      <c r="Q389" s="474"/>
    </row>
    <row r="390" spans="14:17">
      <c r="N390" s="474"/>
      <c r="O390" s="474"/>
      <c r="P390" s="474"/>
      <c r="Q390" s="474"/>
    </row>
    <row r="391" spans="14:17">
      <c r="N391" s="474"/>
      <c r="O391" s="474"/>
      <c r="P391" s="474"/>
      <c r="Q391" s="474"/>
    </row>
    <row r="392" spans="14:17">
      <c r="N392" s="474"/>
      <c r="O392" s="474"/>
      <c r="P392" s="474"/>
      <c r="Q392" s="474"/>
    </row>
    <row r="393" spans="14:17">
      <c r="N393" s="474"/>
      <c r="O393" s="474"/>
      <c r="P393" s="474"/>
      <c r="Q393" s="474"/>
    </row>
    <row r="394" spans="14:17">
      <c r="N394" s="474"/>
      <c r="O394" s="474"/>
      <c r="P394" s="474"/>
      <c r="Q394" s="474"/>
    </row>
    <row r="395" spans="14:17">
      <c r="N395" s="474"/>
      <c r="O395" s="474"/>
      <c r="P395" s="474"/>
      <c r="Q395" s="474"/>
    </row>
    <row r="396" spans="14:17">
      <c r="N396" s="474"/>
      <c r="O396" s="474"/>
      <c r="P396" s="474"/>
      <c r="Q396" s="474"/>
    </row>
    <row r="397" spans="14:17">
      <c r="N397" s="474"/>
      <c r="O397" s="474"/>
      <c r="P397" s="474"/>
      <c r="Q397" s="474"/>
    </row>
    <row r="398" spans="14:17">
      <c r="N398" s="474"/>
      <c r="O398" s="474"/>
      <c r="P398" s="474"/>
      <c r="Q398" s="474"/>
    </row>
    <row r="399" spans="14:17">
      <c r="N399" s="474"/>
      <c r="O399" s="474"/>
      <c r="P399" s="474"/>
      <c r="Q399" s="474"/>
    </row>
    <row r="400" spans="14:17">
      <c r="N400" s="474"/>
      <c r="O400" s="474"/>
      <c r="P400" s="474"/>
      <c r="Q400" s="474"/>
    </row>
    <row r="401" spans="14:17">
      <c r="N401" s="474"/>
      <c r="O401" s="474"/>
      <c r="P401" s="474"/>
      <c r="Q401" s="474"/>
    </row>
    <row r="402" spans="14:17">
      <c r="N402" s="474"/>
      <c r="O402" s="474"/>
      <c r="P402" s="474"/>
      <c r="Q402" s="474"/>
    </row>
    <row r="403" spans="14:17">
      <c r="N403" s="474"/>
      <c r="O403" s="474"/>
      <c r="P403" s="474"/>
      <c r="Q403" s="474"/>
    </row>
    <row r="404" spans="14:17">
      <c r="N404" s="474"/>
      <c r="O404" s="474"/>
      <c r="P404" s="474"/>
      <c r="Q404" s="474"/>
    </row>
    <row r="405" spans="14:17">
      <c r="N405" s="474"/>
      <c r="O405" s="474"/>
      <c r="P405" s="474"/>
      <c r="Q405" s="474"/>
    </row>
    <row r="406" spans="14:17">
      <c r="N406" s="474"/>
      <c r="O406" s="474"/>
      <c r="P406" s="474"/>
      <c r="Q406" s="474"/>
    </row>
    <row r="407" spans="14:17">
      <c r="N407" s="474"/>
      <c r="O407" s="474"/>
      <c r="P407" s="474"/>
      <c r="Q407" s="474"/>
    </row>
    <row r="408" spans="14:17">
      <c r="N408" s="474"/>
      <c r="O408" s="474"/>
      <c r="P408" s="474"/>
      <c r="Q408" s="474"/>
    </row>
    <row r="409" spans="14:17">
      <c r="N409" s="474"/>
      <c r="O409" s="474"/>
      <c r="P409" s="474"/>
      <c r="Q409" s="474"/>
    </row>
    <row r="410" spans="14:17">
      <c r="N410" s="474"/>
      <c r="O410" s="474"/>
      <c r="P410" s="474"/>
      <c r="Q410" s="474"/>
    </row>
    <row r="411" spans="14:17">
      <c r="N411" s="474"/>
      <c r="O411" s="474"/>
      <c r="P411" s="474"/>
      <c r="Q411" s="474"/>
    </row>
    <row r="412" spans="14:17">
      <c r="N412" s="474"/>
      <c r="O412" s="474"/>
      <c r="P412" s="474"/>
      <c r="Q412" s="474"/>
    </row>
    <row r="413" spans="14:17">
      <c r="N413" s="474"/>
      <c r="O413" s="474"/>
      <c r="P413" s="474"/>
      <c r="Q413" s="474"/>
    </row>
    <row r="414" spans="14:17">
      <c r="N414" s="474"/>
      <c r="O414" s="474"/>
      <c r="P414" s="474"/>
      <c r="Q414" s="474"/>
    </row>
    <row r="415" spans="14:17">
      <c r="N415" s="474"/>
      <c r="O415" s="474"/>
      <c r="P415" s="474"/>
      <c r="Q415" s="474"/>
    </row>
    <row r="416" spans="14:17">
      <c r="N416" s="474"/>
      <c r="O416" s="474"/>
      <c r="P416" s="474"/>
      <c r="Q416" s="474"/>
    </row>
    <row r="417" spans="14:17">
      <c r="N417" s="474"/>
      <c r="O417" s="474"/>
      <c r="P417" s="474"/>
      <c r="Q417" s="474"/>
    </row>
    <row r="418" spans="14:17">
      <c r="N418" s="474"/>
      <c r="O418" s="474"/>
      <c r="P418" s="474"/>
      <c r="Q418" s="474"/>
    </row>
    <row r="419" spans="14:17">
      <c r="N419" s="474"/>
      <c r="O419" s="474"/>
      <c r="P419" s="474"/>
      <c r="Q419" s="474"/>
    </row>
    <row r="420" spans="14:17">
      <c r="N420" s="474"/>
      <c r="O420" s="474"/>
      <c r="P420" s="474"/>
      <c r="Q420" s="474"/>
    </row>
    <row r="421" spans="14:17">
      <c r="N421" s="474"/>
      <c r="O421" s="474"/>
      <c r="P421" s="474"/>
      <c r="Q421" s="474"/>
    </row>
    <row r="422" spans="14:17">
      <c r="N422" s="474"/>
      <c r="O422" s="474"/>
      <c r="P422" s="474"/>
      <c r="Q422" s="474"/>
    </row>
    <row r="423" spans="14:17">
      <c r="N423" s="474"/>
      <c r="O423" s="474"/>
      <c r="P423" s="474"/>
      <c r="Q423" s="474"/>
    </row>
    <row r="424" spans="14:17">
      <c r="N424" s="474"/>
      <c r="O424" s="474"/>
      <c r="P424" s="474"/>
      <c r="Q424" s="474"/>
    </row>
    <row r="425" spans="14:17">
      <c r="N425" s="474"/>
      <c r="O425" s="474"/>
      <c r="P425" s="474"/>
      <c r="Q425" s="474"/>
    </row>
    <row r="426" spans="14:17">
      <c r="N426" s="474"/>
      <c r="O426" s="474"/>
      <c r="P426" s="474"/>
      <c r="Q426" s="474"/>
    </row>
    <row r="427" spans="14:17">
      <c r="N427" s="474"/>
      <c r="O427" s="474"/>
      <c r="P427" s="474"/>
      <c r="Q427" s="474"/>
    </row>
    <row r="428" spans="14:17">
      <c r="N428" s="474"/>
      <c r="O428" s="474"/>
      <c r="P428" s="474"/>
      <c r="Q428" s="474"/>
    </row>
    <row r="429" spans="14:17">
      <c r="N429" s="474"/>
      <c r="O429" s="474"/>
      <c r="P429" s="474"/>
      <c r="Q429" s="474"/>
    </row>
    <row r="430" spans="14:17">
      <c r="N430" s="474"/>
      <c r="O430" s="474"/>
      <c r="P430" s="474"/>
      <c r="Q430" s="474"/>
    </row>
    <row r="431" spans="14:17">
      <c r="N431" s="474"/>
      <c r="O431" s="474"/>
      <c r="P431" s="474"/>
      <c r="Q431" s="474"/>
    </row>
    <row r="432" spans="14:17">
      <c r="N432" s="474"/>
      <c r="O432" s="474"/>
      <c r="P432" s="474"/>
      <c r="Q432" s="474"/>
    </row>
    <row r="433" spans="14:17">
      <c r="N433" s="474"/>
      <c r="O433" s="474"/>
      <c r="P433" s="474"/>
      <c r="Q433" s="474"/>
    </row>
    <row r="434" spans="14:17">
      <c r="N434" s="474"/>
      <c r="O434" s="474"/>
      <c r="P434" s="474"/>
    </row>
    <row r="435" spans="14:17">
      <c r="N435" s="474"/>
      <c r="O435" s="474"/>
      <c r="P435" s="474"/>
    </row>
    <row r="436" spans="14:17">
      <c r="N436" s="474"/>
      <c r="O436" s="474"/>
      <c r="P436" s="474"/>
    </row>
    <row r="437" spans="14:17">
      <c r="N437" s="474"/>
      <c r="O437" s="474"/>
      <c r="P437" s="474"/>
    </row>
    <row r="438" spans="14:17">
      <c r="N438" s="474"/>
      <c r="O438" s="474"/>
      <c r="P438" s="474"/>
    </row>
    <row r="439" spans="14:17">
      <c r="N439" s="474"/>
      <c r="O439" s="474"/>
      <c r="P439" s="474"/>
    </row>
    <row r="440" spans="14:17">
      <c r="N440" s="474"/>
      <c r="O440" s="474"/>
      <c r="P440" s="474"/>
    </row>
    <row r="441" spans="14:17">
      <c r="N441" s="474"/>
      <c r="O441" s="474"/>
      <c r="P441" s="474"/>
    </row>
    <row r="442" spans="14:17">
      <c r="N442" s="474"/>
      <c r="O442" s="474"/>
      <c r="P442" s="474"/>
    </row>
    <row r="443" spans="14:17">
      <c r="N443" s="474"/>
      <c r="O443" s="474"/>
      <c r="P443" s="474"/>
    </row>
    <row r="444" spans="14:17">
      <c r="N444" s="474"/>
      <c r="O444" s="474"/>
      <c r="P444" s="474"/>
    </row>
    <row r="445" spans="14:17">
      <c r="N445" s="474"/>
      <c r="O445" s="474"/>
      <c r="P445" s="474"/>
    </row>
    <row r="446" spans="14:17">
      <c r="N446" s="474"/>
      <c r="O446" s="474"/>
    </row>
    <row r="447" spans="14:17">
      <c r="N447" s="474"/>
      <c r="O447" s="474"/>
    </row>
    <row r="448" spans="14:17">
      <c r="N448" s="474"/>
      <c r="O448" s="474"/>
    </row>
    <row r="449" spans="14:15">
      <c r="N449" s="474"/>
      <c r="O449" s="474"/>
    </row>
    <row r="450" spans="14:15">
      <c r="N450" s="474"/>
      <c r="O450" s="474"/>
    </row>
    <row r="451" spans="14:15">
      <c r="N451" s="474"/>
      <c r="O451" s="474"/>
    </row>
    <row r="452" spans="14:15">
      <c r="N452" s="474"/>
      <c r="O452" s="474"/>
    </row>
    <row r="453" spans="14:15">
      <c r="N453" s="474"/>
      <c r="O453" s="474"/>
    </row>
    <row r="454" spans="14:15">
      <c r="N454" s="474"/>
      <c r="O454" s="474"/>
    </row>
    <row r="455" spans="14:15">
      <c r="N455" s="474"/>
      <c r="O455" s="474"/>
    </row>
    <row r="456" spans="14:15">
      <c r="N456" s="474"/>
      <c r="O456" s="474"/>
    </row>
    <row r="457" spans="14:15">
      <c r="N457" s="474"/>
      <c r="O457" s="474"/>
    </row>
    <row r="458" spans="14:15">
      <c r="N458" s="474"/>
      <c r="O458" s="474"/>
    </row>
    <row r="459" spans="14:15">
      <c r="N459" s="474"/>
      <c r="O459" s="474"/>
    </row>
    <row r="460" spans="14:15">
      <c r="N460" s="474"/>
      <c r="O460" s="474"/>
    </row>
    <row r="461" spans="14:15">
      <c r="N461" s="474"/>
      <c r="O461" s="474"/>
    </row>
    <row r="462" spans="14:15">
      <c r="N462" s="474"/>
      <c r="O462" s="474"/>
    </row>
    <row r="463" spans="14:15">
      <c r="N463" s="474"/>
      <c r="O463" s="474"/>
    </row>
    <row r="464" spans="14:15">
      <c r="N464" s="474"/>
      <c r="O464" s="474"/>
    </row>
    <row r="465" spans="14:15">
      <c r="N465" s="474"/>
      <c r="O465" s="474"/>
    </row>
    <row r="466" spans="14:15">
      <c r="N466" s="474"/>
      <c r="O466" s="474"/>
    </row>
    <row r="467" spans="14:15">
      <c r="N467" s="474"/>
      <c r="O467" s="474"/>
    </row>
    <row r="468" spans="14:15">
      <c r="N468" s="474"/>
      <c r="O468" s="474"/>
    </row>
    <row r="469" spans="14:15">
      <c r="N469" s="474"/>
      <c r="O469" s="474"/>
    </row>
    <row r="470" spans="14:15">
      <c r="N470" s="474"/>
      <c r="O470" s="474"/>
    </row>
    <row r="471" spans="14:15">
      <c r="N471" s="474"/>
      <c r="O471" s="474"/>
    </row>
    <row r="472" spans="14:15">
      <c r="N472" s="474"/>
      <c r="O472" s="474"/>
    </row>
    <row r="473" spans="14:15">
      <c r="N473" s="474"/>
      <c r="O473" s="474"/>
    </row>
    <row r="474" spans="14:15">
      <c r="N474" s="474"/>
      <c r="O474" s="474"/>
    </row>
    <row r="475" spans="14:15">
      <c r="N475" s="474"/>
      <c r="O475" s="474"/>
    </row>
    <row r="476" spans="14:15">
      <c r="N476" s="474"/>
      <c r="O476" s="474"/>
    </row>
    <row r="477" spans="14:15">
      <c r="N477" s="474"/>
      <c r="O477" s="474"/>
    </row>
    <row r="478" spans="14:15">
      <c r="N478" s="474"/>
      <c r="O478" s="474"/>
    </row>
    <row r="479" spans="14:15">
      <c r="N479" s="474"/>
      <c r="O479" s="474"/>
    </row>
    <row r="480" spans="14:15">
      <c r="N480" s="474"/>
      <c r="O480" s="474"/>
    </row>
    <row r="481" spans="14:15">
      <c r="N481" s="474"/>
      <c r="O481" s="474"/>
    </row>
    <row r="482" spans="14:15">
      <c r="N482" s="474"/>
      <c r="O482" s="474"/>
    </row>
    <row r="483" spans="14:15">
      <c r="N483" s="474"/>
      <c r="O483" s="474"/>
    </row>
    <row r="484" spans="14:15">
      <c r="N484" s="474"/>
      <c r="O484" s="474"/>
    </row>
    <row r="485" spans="14:15">
      <c r="N485" s="474"/>
      <c r="O485" s="474"/>
    </row>
    <row r="486" spans="14:15">
      <c r="N486" s="474"/>
      <c r="O486" s="474"/>
    </row>
    <row r="487" spans="14:15">
      <c r="N487" s="474"/>
      <c r="O487" s="474"/>
    </row>
    <row r="488" spans="14:15">
      <c r="N488" s="474"/>
      <c r="O488" s="474"/>
    </row>
    <row r="489" spans="14:15">
      <c r="N489" s="474"/>
      <c r="O489" s="474"/>
    </row>
    <row r="490" spans="14:15">
      <c r="N490" s="474"/>
      <c r="O490" s="474"/>
    </row>
    <row r="491" spans="14:15">
      <c r="N491" s="474"/>
      <c r="O491" s="474"/>
    </row>
    <row r="492" spans="14:15">
      <c r="N492" s="474"/>
      <c r="O492" s="474"/>
    </row>
    <row r="493" spans="14:15">
      <c r="N493" s="474"/>
      <c r="O493" s="474"/>
    </row>
    <row r="494" spans="14:15">
      <c r="N494" s="474"/>
      <c r="O494" s="474"/>
    </row>
    <row r="495" spans="14:15">
      <c r="N495" s="474"/>
      <c r="O495" s="474"/>
    </row>
    <row r="496" spans="14:15">
      <c r="N496" s="474"/>
      <c r="O496" s="474"/>
    </row>
    <row r="497" spans="14:15">
      <c r="N497" s="474"/>
      <c r="O497" s="474"/>
    </row>
    <row r="498" spans="14:15">
      <c r="N498" s="474"/>
      <c r="O498" s="474"/>
    </row>
    <row r="499" spans="14:15">
      <c r="N499" s="474"/>
      <c r="O499" s="474"/>
    </row>
    <row r="500" spans="14:15">
      <c r="N500" s="474"/>
      <c r="O500" s="474"/>
    </row>
    <row r="501" spans="14:15">
      <c r="N501" s="474"/>
      <c r="O501" s="474"/>
    </row>
    <row r="502" spans="14:15">
      <c r="N502" s="474"/>
      <c r="O502" s="474"/>
    </row>
    <row r="503" spans="14:15">
      <c r="N503" s="474"/>
      <c r="O503" s="474"/>
    </row>
    <row r="504" spans="14:15">
      <c r="N504" s="474"/>
      <c r="O504" s="474"/>
    </row>
    <row r="505" spans="14:15">
      <c r="N505" s="474"/>
      <c r="O505" s="474"/>
    </row>
    <row r="506" spans="14:15">
      <c r="N506" s="474"/>
      <c r="O506" s="474"/>
    </row>
    <row r="507" spans="14:15">
      <c r="N507" s="474"/>
      <c r="O507" s="474"/>
    </row>
    <row r="508" spans="14:15">
      <c r="N508" s="474"/>
      <c r="O508" s="474"/>
    </row>
    <row r="509" spans="14:15">
      <c r="N509" s="474"/>
      <c r="O509" s="474"/>
    </row>
    <row r="510" spans="14:15">
      <c r="N510" s="474"/>
      <c r="O510" s="474"/>
    </row>
    <row r="511" spans="14:15">
      <c r="N511" s="474"/>
      <c r="O511" s="474"/>
    </row>
    <row r="512" spans="14:15">
      <c r="N512" s="474"/>
      <c r="O512" s="474"/>
    </row>
    <row r="513" spans="14:15">
      <c r="N513" s="474"/>
      <c r="O513" s="474"/>
    </row>
    <row r="514" spans="14:15">
      <c r="N514" s="474"/>
      <c r="O514" s="474"/>
    </row>
    <row r="515" spans="14:15">
      <c r="N515" s="474"/>
      <c r="O515" s="474"/>
    </row>
    <row r="516" spans="14:15">
      <c r="N516" s="474"/>
      <c r="O516" s="474"/>
    </row>
    <row r="517" spans="14:15">
      <c r="N517" s="474"/>
      <c r="O517" s="474"/>
    </row>
    <row r="518" spans="14:15">
      <c r="N518" s="474"/>
      <c r="O518" s="474"/>
    </row>
    <row r="519" spans="14:15">
      <c r="N519" s="474"/>
      <c r="O519" s="474"/>
    </row>
    <row r="520" spans="14:15">
      <c r="N520" s="474"/>
      <c r="O520" s="474"/>
    </row>
    <row r="521" spans="14:15">
      <c r="N521" s="474"/>
      <c r="O521" s="474"/>
    </row>
    <row r="522" spans="14:15">
      <c r="N522" s="474"/>
      <c r="O522" s="474"/>
    </row>
    <row r="523" spans="14:15">
      <c r="N523" s="474"/>
      <c r="O523" s="474"/>
    </row>
    <row r="524" spans="14:15">
      <c r="N524" s="474"/>
      <c r="O524" s="474"/>
    </row>
    <row r="525" spans="14:15">
      <c r="N525" s="474"/>
      <c r="O525" s="474"/>
    </row>
    <row r="526" spans="14:15">
      <c r="N526" s="474"/>
      <c r="O526" s="474"/>
    </row>
    <row r="527" spans="14:15">
      <c r="N527" s="474"/>
      <c r="O527" s="474"/>
    </row>
    <row r="528" spans="14:15">
      <c r="N528" s="474"/>
      <c r="O528" s="474"/>
    </row>
    <row r="529" spans="14:15">
      <c r="N529" s="474"/>
      <c r="O529" s="474"/>
    </row>
    <row r="530" spans="14:15">
      <c r="N530" s="474"/>
      <c r="O530" s="474"/>
    </row>
    <row r="531" spans="14:15">
      <c r="N531" s="474"/>
      <c r="O531" s="474"/>
    </row>
    <row r="532" spans="14:15">
      <c r="N532" s="474"/>
      <c r="O532" s="474"/>
    </row>
    <row r="533" spans="14:15">
      <c r="N533" s="474"/>
      <c r="O533" s="474"/>
    </row>
    <row r="534" spans="14:15">
      <c r="N534" s="474"/>
      <c r="O534" s="474"/>
    </row>
    <row r="535" spans="14:15">
      <c r="N535" s="474"/>
      <c r="O535" s="474"/>
    </row>
    <row r="536" spans="14:15">
      <c r="N536" s="474"/>
      <c r="O536" s="474"/>
    </row>
    <row r="537" spans="14:15">
      <c r="N537" s="474"/>
      <c r="O537" s="474"/>
    </row>
    <row r="538" spans="14:15">
      <c r="N538" s="474"/>
      <c r="O538" s="474"/>
    </row>
    <row r="539" spans="14:15">
      <c r="N539" s="474"/>
      <c r="O539" s="474"/>
    </row>
    <row r="540" spans="14:15">
      <c r="N540" s="474"/>
      <c r="O540" s="474"/>
    </row>
    <row r="541" spans="14:15">
      <c r="N541" s="474"/>
      <c r="O541" s="474"/>
    </row>
    <row r="542" spans="14:15">
      <c r="N542" s="474"/>
      <c r="O542" s="474"/>
    </row>
    <row r="543" spans="14:15">
      <c r="N543" s="474"/>
      <c r="O543" s="474"/>
    </row>
    <row r="544" spans="14:15">
      <c r="N544" s="474"/>
      <c r="O544" s="474"/>
    </row>
    <row r="545" spans="14:15">
      <c r="N545" s="474"/>
      <c r="O545" s="474"/>
    </row>
    <row r="546" spans="14:15">
      <c r="N546" s="474"/>
      <c r="O546" s="474"/>
    </row>
    <row r="547" spans="14:15">
      <c r="N547" s="474"/>
      <c r="O547" s="474"/>
    </row>
    <row r="548" spans="14:15">
      <c r="N548" s="474"/>
      <c r="O548" s="474"/>
    </row>
    <row r="549" spans="14:15">
      <c r="N549" s="474"/>
      <c r="O549" s="474"/>
    </row>
    <row r="550" spans="14:15">
      <c r="N550" s="474"/>
      <c r="O550" s="474"/>
    </row>
    <row r="551" spans="14:15">
      <c r="N551" s="474"/>
      <c r="O551" s="474"/>
    </row>
    <row r="552" spans="14:15">
      <c r="N552" s="474"/>
      <c r="O552" s="474"/>
    </row>
    <row r="553" spans="14:15">
      <c r="N553" s="474"/>
      <c r="O553" s="474"/>
    </row>
    <row r="554" spans="14:15">
      <c r="N554" s="474"/>
      <c r="O554" s="474"/>
    </row>
    <row r="555" spans="14:15">
      <c r="N555" s="474"/>
      <c r="O555" s="474"/>
    </row>
    <row r="556" spans="14:15">
      <c r="N556" s="474"/>
      <c r="O556" s="474"/>
    </row>
    <row r="557" spans="14:15">
      <c r="N557" s="474"/>
      <c r="O557" s="474"/>
    </row>
    <row r="558" spans="14:15">
      <c r="N558" s="474"/>
      <c r="O558" s="474"/>
    </row>
    <row r="559" spans="14:15">
      <c r="N559" s="474"/>
    </row>
    <row r="560" spans="14:15">
      <c r="N560" s="474"/>
    </row>
    <row r="561" spans="14:14">
      <c r="N561" s="474"/>
    </row>
    <row r="562" spans="14:14">
      <c r="N562" s="474"/>
    </row>
    <row r="563" spans="14:14">
      <c r="N563" s="474"/>
    </row>
    <row r="564" spans="14:14">
      <c r="N564" s="474"/>
    </row>
    <row r="565" spans="14:14">
      <c r="N565" s="474"/>
    </row>
    <row r="566" spans="14:14">
      <c r="N566" s="474"/>
    </row>
    <row r="567" spans="14:14">
      <c r="N567" s="474"/>
    </row>
    <row r="568" spans="14:14">
      <c r="N568" s="474"/>
    </row>
    <row r="569" spans="14:14">
      <c r="N569" s="474"/>
    </row>
    <row r="570" spans="14:14">
      <c r="N570" s="474"/>
    </row>
    <row r="571" spans="14:14">
      <c r="N571" s="474"/>
    </row>
    <row r="572" spans="14:14">
      <c r="N572" s="474"/>
    </row>
    <row r="573" spans="14:14">
      <c r="N573" s="474"/>
    </row>
    <row r="574" spans="14:14">
      <c r="N574" s="474"/>
    </row>
    <row r="575" spans="14:14">
      <c r="N575" s="474"/>
    </row>
    <row r="576" spans="14:14">
      <c r="N576" s="474"/>
    </row>
    <row r="577" spans="14:14">
      <c r="N577" s="474"/>
    </row>
    <row r="578" spans="14:14">
      <c r="N578" s="474"/>
    </row>
    <row r="579" spans="14:14">
      <c r="N579" s="474"/>
    </row>
    <row r="580" spans="14:14">
      <c r="N580" s="474"/>
    </row>
    <row r="581" spans="14:14">
      <c r="N581" s="474"/>
    </row>
    <row r="582" spans="14:14">
      <c r="N582" s="474"/>
    </row>
    <row r="583" spans="14:14">
      <c r="N583" s="474"/>
    </row>
    <row r="584" spans="14:14">
      <c r="N584" s="474"/>
    </row>
    <row r="585" spans="14:14">
      <c r="N585" s="474"/>
    </row>
    <row r="586" spans="14:14">
      <c r="N586" s="474"/>
    </row>
    <row r="587" spans="14:14">
      <c r="N587" s="474"/>
    </row>
    <row r="588" spans="14:14">
      <c r="N588" s="474"/>
    </row>
    <row r="589" spans="14:14">
      <c r="N589" s="474"/>
    </row>
    <row r="590" spans="14:14">
      <c r="N590" s="474"/>
    </row>
    <row r="591" spans="14:14">
      <c r="N591" s="474"/>
    </row>
    <row r="592" spans="14:14">
      <c r="N592" s="474"/>
    </row>
    <row r="593" spans="14:14">
      <c r="N593" s="474"/>
    </row>
    <row r="594" spans="14:14">
      <c r="N594" s="474"/>
    </row>
    <row r="595" spans="14:14">
      <c r="N595" s="474"/>
    </row>
    <row r="596" spans="14:14">
      <c r="N596" s="474"/>
    </row>
    <row r="597" spans="14:14">
      <c r="N597" s="474"/>
    </row>
    <row r="598" spans="14:14">
      <c r="N598" s="474"/>
    </row>
    <row r="599" spans="14:14">
      <c r="N599" s="474"/>
    </row>
    <row r="600" spans="14:14">
      <c r="N600" s="474"/>
    </row>
    <row r="601" spans="14:14">
      <c r="N601" s="474"/>
    </row>
    <row r="602" spans="14:14">
      <c r="N602" s="474"/>
    </row>
    <row r="603" spans="14:14">
      <c r="N603" s="474"/>
    </row>
    <row r="604" spans="14:14">
      <c r="N604" s="474"/>
    </row>
    <row r="605" spans="14:14">
      <c r="N605" s="474"/>
    </row>
    <row r="606" spans="14:14">
      <c r="N606" s="474"/>
    </row>
    <row r="607" spans="14:14">
      <c r="N607" s="474"/>
    </row>
    <row r="608" spans="14:14">
      <c r="N608" s="474"/>
    </row>
    <row r="609" spans="14:14">
      <c r="N609" s="474"/>
    </row>
    <row r="610" spans="14:14">
      <c r="N610" s="474"/>
    </row>
    <row r="611" spans="14:14">
      <c r="N611" s="474"/>
    </row>
    <row r="612" spans="14:14">
      <c r="N612" s="474"/>
    </row>
    <row r="613" spans="14:14">
      <c r="N613" s="474"/>
    </row>
    <row r="614" spans="14:14">
      <c r="N614" s="474"/>
    </row>
    <row r="615" spans="14:14">
      <c r="N615" s="474"/>
    </row>
    <row r="616" spans="14:14">
      <c r="N616" s="474"/>
    </row>
    <row r="617" spans="14:14">
      <c r="N617" s="474"/>
    </row>
    <row r="618" spans="14:14">
      <c r="N618" s="474"/>
    </row>
    <row r="619" spans="14:14">
      <c r="N619" s="474"/>
    </row>
    <row r="620" spans="14:14">
      <c r="N620" s="474"/>
    </row>
    <row r="621" spans="14:14">
      <c r="N621" s="474"/>
    </row>
    <row r="622" spans="14:14">
      <c r="N622" s="474"/>
    </row>
    <row r="623" spans="14:14">
      <c r="N623" s="474"/>
    </row>
    <row r="624" spans="14:14">
      <c r="N624" s="474"/>
    </row>
    <row r="625" spans="14:14">
      <c r="N625" s="474"/>
    </row>
    <row r="626" spans="14:14">
      <c r="N626" s="474"/>
    </row>
    <row r="627" spans="14:14">
      <c r="N627" s="474"/>
    </row>
    <row r="628" spans="14:14">
      <c r="N628" s="474"/>
    </row>
    <row r="629" spans="14:14">
      <c r="N629" s="474"/>
    </row>
    <row r="630" spans="14:14">
      <c r="N630" s="474"/>
    </row>
    <row r="631" spans="14:14">
      <c r="N631" s="474"/>
    </row>
    <row r="632" spans="14:14">
      <c r="N632" s="474"/>
    </row>
    <row r="633" spans="14:14">
      <c r="N633" s="474"/>
    </row>
    <row r="634" spans="14:14">
      <c r="N634" s="474"/>
    </row>
    <row r="635" spans="14:14">
      <c r="N635" s="474"/>
    </row>
    <row r="636" spans="14:14">
      <c r="N636" s="474"/>
    </row>
    <row r="637" spans="14:14">
      <c r="N637" s="474"/>
    </row>
    <row r="638" spans="14:14">
      <c r="N638" s="474"/>
    </row>
    <row r="639" spans="14:14">
      <c r="N639" s="474"/>
    </row>
    <row r="640" spans="14:14">
      <c r="N640" s="474"/>
    </row>
    <row r="641" spans="14:14">
      <c r="N641" s="474"/>
    </row>
    <row r="642" spans="14:14">
      <c r="N642" s="474"/>
    </row>
    <row r="643" spans="14:14">
      <c r="N643" s="474"/>
    </row>
    <row r="644" spans="14:14">
      <c r="N644" s="474"/>
    </row>
    <row r="645" spans="14:14">
      <c r="N645" s="474"/>
    </row>
    <row r="646" spans="14:14">
      <c r="N646" s="474"/>
    </row>
    <row r="647" spans="14:14">
      <c r="N647" s="474"/>
    </row>
    <row r="648" spans="14:14">
      <c r="N648" s="474"/>
    </row>
    <row r="649" spans="14:14">
      <c r="N649" s="474"/>
    </row>
    <row r="650" spans="14:14">
      <c r="N650" s="474"/>
    </row>
    <row r="651" spans="14:14">
      <c r="N651" s="474"/>
    </row>
    <row r="652" spans="14:14">
      <c r="N652" s="474"/>
    </row>
    <row r="653" spans="14:14">
      <c r="N653" s="474"/>
    </row>
    <row r="654" spans="14:14">
      <c r="N654" s="474"/>
    </row>
    <row r="655" spans="14:14">
      <c r="N655" s="474"/>
    </row>
    <row r="656" spans="14:14">
      <c r="N656" s="474"/>
    </row>
    <row r="657" spans="14:14">
      <c r="N657" s="474"/>
    </row>
    <row r="658" spans="14:14">
      <c r="N658" s="474"/>
    </row>
    <row r="659" spans="14:14">
      <c r="N659" s="474"/>
    </row>
    <row r="660" spans="14:14">
      <c r="N660" s="474"/>
    </row>
    <row r="661" spans="14:14">
      <c r="N661" s="474"/>
    </row>
    <row r="662" spans="14:14">
      <c r="N662" s="474"/>
    </row>
    <row r="663" spans="14:14">
      <c r="N663" s="474"/>
    </row>
    <row r="664" spans="14:14">
      <c r="N664" s="474"/>
    </row>
    <row r="665" spans="14:14">
      <c r="N665" s="474"/>
    </row>
    <row r="666" spans="14:14">
      <c r="N666" s="474"/>
    </row>
    <row r="667" spans="14:14">
      <c r="N667" s="474"/>
    </row>
    <row r="668" spans="14:14">
      <c r="N668" s="474"/>
    </row>
    <row r="669" spans="14:14">
      <c r="N669" s="474"/>
    </row>
    <row r="670" spans="14:14">
      <c r="N670" s="474"/>
    </row>
    <row r="671" spans="14:14">
      <c r="N671" s="474"/>
    </row>
    <row r="672" spans="14:14">
      <c r="N672" s="474"/>
    </row>
    <row r="673" spans="14:14">
      <c r="N673" s="474"/>
    </row>
    <row r="674" spans="14:14">
      <c r="N674" s="474"/>
    </row>
    <row r="675" spans="14:14">
      <c r="N675" s="474"/>
    </row>
    <row r="676" spans="14:14">
      <c r="N676" s="474"/>
    </row>
    <row r="677" spans="14:14">
      <c r="N677" s="474"/>
    </row>
    <row r="678" spans="14:14">
      <c r="N678" s="474"/>
    </row>
    <row r="679" spans="14:14">
      <c r="N679" s="474"/>
    </row>
    <row r="680" spans="14:14">
      <c r="N680" s="474"/>
    </row>
    <row r="681" spans="14:14">
      <c r="N681" s="474"/>
    </row>
    <row r="682" spans="14:14">
      <c r="N682" s="474"/>
    </row>
    <row r="683" spans="14:14">
      <c r="N683" s="474"/>
    </row>
    <row r="684" spans="14:14">
      <c r="N684" s="474"/>
    </row>
    <row r="685" spans="14:14">
      <c r="N685" s="474"/>
    </row>
    <row r="686" spans="14:14">
      <c r="N686" s="474"/>
    </row>
    <row r="687" spans="14:14">
      <c r="N687" s="474"/>
    </row>
    <row r="688" spans="14:14">
      <c r="N688" s="474"/>
    </row>
    <row r="689" spans="14:14">
      <c r="N689" s="474"/>
    </row>
    <row r="690" spans="14:14">
      <c r="N690" s="474"/>
    </row>
    <row r="691" spans="14:14">
      <c r="N691" s="474"/>
    </row>
    <row r="692" spans="14:14">
      <c r="N692" s="474"/>
    </row>
    <row r="693" spans="14:14">
      <c r="N693" s="474"/>
    </row>
    <row r="694" spans="14:14">
      <c r="N694" s="474"/>
    </row>
    <row r="695" spans="14:14">
      <c r="N695" s="474"/>
    </row>
    <row r="696" spans="14:14">
      <c r="N696" s="474"/>
    </row>
    <row r="697" spans="14:14">
      <c r="N697" s="474"/>
    </row>
    <row r="698" spans="14:14">
      <c r="N698" s="474"/>
    </row>
    <row r="699" spans="14:14">
      <c r="N699" s="474"/>
    </row>
    <row r="700" spans="14:14">
      <c r="N700" s="474"/>
    </row>
    <row r="701" spans="14:14">
      <c r="N701" s="474"/>
    </row>
    <row r="702" spans="14:14">
      <c r="N702" s="474"/>
    </row>
    <row r="703" spans="14:14">
      <c r="N703" s="474"/>
    </row>
    <row r="704" spans="14:14">
      <c r="N704" s="474"/>
    </row>
    <row r="705" spans="14:14">
      <c r="N705" s="474"/>
    </row>
    <row r="706" spans="14:14">
      <c r="N706" s="474"/>
    </row>
    <row r="707" spans="14:14">
      <c r="N707" s="474"/>
    </row>
    <row r="708" spans="14:14">
      <c r="N708" s="474"/>
    </row>
    <row r="709" spans="14:14">
      <c r="N709" s="474"/>
    </row>
    <row r="710" spans="14:14">
      <c r="N710" s="474"/>
    </row>
    <row r="711" spans="14:14">
      <c r="N711" s="474"/>
    </row>
  </sheetData>
  <autoFilter ref="A2:M143" xr:uid="{00000000-0009-0000-0000-00001D000000}"/>
  <mergeCells count="28">
    <mergeCell ref="F2:F3"/>
    <mergeCell ref="L144:L149"/>
    <mergeCell ref="M2:M3"/>
    <mergeCell ref="L136:M136"/>
    <mergeCell ref="L139:M139"/>
    <mergeCell ref="L141:M141"/>
    <mergeCell ref="L142:M142"/>
    <mergeCell ref="L143:M143"/>
    <mergeCell ref="L140:M140"/>
    <mergeCell ref="L137:M137"/>
    <mergeCell ref="L135:M135"/>
    <mergeCell ref="L138:M138"/>
    <mergeCell ref="AS2:AS3"/>
    <mergeCell ref="A132:I132"/>
    <mergeCell ref="L132:M132"/>
    <mergeCell ref="L133:M133"/>
    <mergeCell ref="L134:M134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Q3 T3:AR3">
    <cfRule type="containsText" dxfId="3154" priority="930" operator="containsText" text="日">
      <formula>NOT(ISERROR(SEARCH("日",N3)))</formula>
    </cfRule>
    <cfRule type="containsText" dxfId="3153" priority="931" operator="containsText" text="六">
      <formula>NOT(ISERROR(SEARCH("六",N3)))</formula>
    </cfRule>
  </conditionalFormatting>
  <conditionalFormatting sqref="N132:Q132 T132:AR132">
    <cfRule type="containsText" dxfId="3152" priority="926" operator="containsText" text="日">
      <formula>NOT(ISERROR(SEARCH("日",N132)))</formula>
    </cfRule>
    <cfRule type="containsText" dxfId="3151" priority="927" operator="containsText" text="六">
      <formula>NOT(ISERROR(SEARCH("六",N132)))</formula>
    </cfRule>
  </conditionalFormatting>
  <conditionalFormatting sqref="N143:AR143">
    <cfRule type="cellIs" dxfId="3150" priority="913" operator="greaterThan">
      <formula>0</formula>
    </cfRule>
  </conditionalFormatting>
  <conditionalFormatting sqref="G4 G42:G43 G23:G24 G7 G52:G65 G72:G74 G84:G85 G45 G17:G18 G28:G29 G96:G98 G112:G121 G126 G68:G69 G102:G110 G31:G34">
    <cfRule type="cellIs" dxfId="3149" priority="919" operator="equal">
      <formula>"重要不紧急"</formula>
    </cfRule>
    <cfRule type="cellIs" dxfId="3148" priority="920" operator="equal">
      <formula>"重要且紧急"</formula>
    </cfRule>
    <cfRule type="cellIs" dxfId="3147" priority="921" operator="equal">
      <formula>"紧急不重要"</formula>
    </cfRule>
  </conditionalFormatting>
  <conditionalFormatting sqref="L4 L42:L43 L32:L34 L23:L24 L7 L52:L65 L72:L74 L84:L85 L45 L17:L18 L28:L29 L96:L98 L68:L69 L102:L110 L112:L122">
    <cfRule type="containsText" dxfId="3146" priority="922" operator="containsText" text="进行中">
      <formula>NOT(ISERROR(SEARCH("进行中",L4)))</formula>
    </cfRule>
    <cfRule type="containsText" dxfId="3145" priority="923" operator="containsText" text="延迟">
      <formula>NOT(ISERROR(SEARCH("延迟",L4)))</formula>
    </cfRule>
    <cfRule type="containsText" dxfId="3144" priority="924" operator="containsText" text="已完成">
      <formula>NOT(ISERROR(SEARCH("已完成",L4)))</formula>
    </cfRule>
    <cfRule type="containsText" dxfId="3143" priority="925" operator="containsText" text="已中止">
      <formula>NOT(ISERROR(SEARCH("已中止",L4)))</formula>
    </cfRule>
  </conditionalFormatting>
  <conditionalFormatting sqref="B18:Q18 A104:Q109 B103:Q103 B4:Q4 A23:Q24 A7:Q7 A112:Q112 A113:D113 F113:Q113 A17:Q17 A102:Q102 J143:K143 T7:AS7 T23:AS24 T4:AS4 T17:AS18 A110:D110 F110:Q110 R112:AS121 A126:D126 F126:K126 D111:E111 A114:Q119 B28:Q28 B33:Q33 A34:Q34 A32:D32 F32:Q32 R28:AS34 A35:AS38 B42:Q42 A40:AS40 A43:Q46 R42:AS46 B52:Q52 A53:C56 E53:Q56 R52:AS65 A57:Q65 A51:AS51 A49:AS49 B68:Q68 R102:AS110 A96:D96 F96:Q97 A98:Q98 B97:D97 A85:Q85 B84:Q84 A74:Q74 B73:Q73 A69:Q72 R68:AS74 A76:AS81 A83:Q83 R83:AS85 A87:AS88 A94:Q94 B95:Q95 R94:AS98 L113:L118 A120:K121 M120:Q121 L120:L122 M126:AS126 A29:Q31">
    <cfRule type="expression" dxfId="3142" priority="916">
      <formula>CELL("row")=ROW()</formula>
    </cfRule>
    <cfRule type="expression" dxfId="3141" priority="917">
      <formula>$A4&lt;&gt;""</formula>
    </cfRule>
  </conditionalFormatting>
  <conditionalFormatting sqref="N4:Q4 N42:Q43 N32:Q34 N23:Q24 N7:Q7 N52:Q65 N72:Q74 N84:Q85 N45:Q45 N17:Q18 N28:Q29 T28:AR29 T17:AR18 T45:AR45 T84:AR85 T72:AR74 T52:AR65 T7:AR7 T23:AR24 T32:AR34 T42:AR43 T4:AR4 N96:AR98 N112:AR121 N126:AR126 T68:AR69 N68:Q69 N102:AR110">
    <cfRule type="cellIs" dxfId="3140" priority="918" operator="greaterThan">
      <formula>0</formula>
    </cfRule>
  </conditionalFormatting>
  <conditionalFormatting sqref="J133:K134 J141:K142 J139:K139 J136:K136">
    <cfRule type="expression" dxfId="3139" priority="911">
      <formula>CELL("row")=ROW()</formula>
    </cfRule>
    <cfRule type="expression" dxfId="3138" priority="912">
      <formula>$A133&lt;&gt;""</formula>
    </cfRule>
  </conditionalFormatting>
  <conditionalFormatting sqref="N133:AR142">
    <cfRule type="cellIs" dxfId="3137" priority="928" operator="greaterThanOrEqual">
      <formula>8</formula>
    </cfRule>
    <cfRule type="cellIs" dxfId="3136" priority="929" operator="between">
      <formula>0.01</formula>
      <formula>7.99</formula>
    </cfRule>
  </conditionalFormatting>
  <conditionalFormatting sqref="N712:Q1048576 O559:Q711 P446:Q558 Q434:Q445 U260:AR363 V238:AR259 W191:AR237 T364:AR1048576">
    <cfRule type="cellIs" dxfId="3135" priority="932" operator="between">
      <formula>6</formula>
      <formula>24</formula>
    </cfRule>
    <cfRule type="cellIs" dxfId="3134" priority="933" operator="between">
      <formula>4</formula>
      <formula>6</formula>
    </cfRule>
    <cfRule type="cellIs" dxfId="3133" priority="934" operator="between">
      <formula>0.01</formula>
      <formula>3</formula>
    </cfRule>
  </conditionalFormatting>
  <conditionalFormatting sqref="N144:Q149 T144:AR149">
    <cfRule type="cellIs" dxfId="3132" priority="910" operator="greaterThan">
      <formula>0</formula>
    </cfRule>
  </conditionalFormatting>
  <conditionalFormatting sqref="A4">
    <cfRule type="expression" dxfId="3131" priority="881">
      <formula>MOD(ROW(),2)=1</formula>
    </cfRule>
  </conditionalFormatting>
  <conditionalFormatting sqref="A18">
    <cfRule type="expression" dxfId="3130" priority="880">
      <formula>MOD(ROW(),2)=1</formula>
    </cfRule>
  </conditionalFormatting>
  <conditionalFormatting sqref="A28">
    <cfRule type="expression" dxfId="3129" priority="879">
      <formula>MOD(ROW(),2)=1</formula>
    </cfRule>
  </conditionalFormatting>
  <conditionalFormatting sqref="A33">
    <cfRule type="expression" dxfId="3128" priority="878">
      <formula>MOD(ROW(),2)=1</formula>
    </cfRule>
  </conditionalFormatting>
  <conditionalFormatting sqref="A68">
    <cfRule type="expression" dxfId="3127" priority="873">
      <formula>MOD(ROW(),2)=1</formula>
    </cfRule>
  </conditionalFormatting>
  <conditionalFormatting sqref="A73">
    <cfRule type="expression" dxfId="3126" priority="872">
      <formula>MOD(ROW(),2)=1</formula>
    </cfRule>
  </conditionalFormatting>
  <conditionalFormatting sqref="A84">
    <cfRule type="expression" dxfId="3125" priority="871">
      <formula>MOD(ROW(),2)=1</formula>
    </cfRule>
  </conditionalFormatting>
  <conditionalFormatting sqref="A52">
    <cfRule type="expression" dxfId="3124" priority="868">
      <formula>MOD(ROW(),2)=1</formula>
    </cfRule>
  </conditionalFormatting>
  <conditionalFormatting sqref="D55:D56">
    <cfRule type="expression" dxfId="3123" priority="3953">
      <formula>CELL("row")=ROW()</formula>
    </cfRule>
    <cfRule type="expression" dxfId="3122" priority="3954">
      <formula>$A52&lt;&gt;""</formula>
    </cfRule>
  </conditionalFormatting>
  <conditionalFormatting sqref="A103">
    <cfRule type="expression" dxfId="3121" priority="866">
      <formula>CELL("row")=ROW()</formula>
    </cfRule>
    <cfRule type="expression" dxfId="3120" priority="867">
      <formula>$A103&lt;&gt;""</formula>
    </cfRule>
  </conditionalFormatting>
  <conditionalFormatting sqref="G36">
    <cfRule type="cellIs" dxfId="3119" priority="844" operator="equal">
      <formula>"重要不紧急"</formula>
    </cfRule>
    <cfRule type="cellIs" dxfId="3118" priority="845" operator="equal">
      <formula>"重要且紧急"</formula>
    </cfRule>
    <cfRule type="cellIs" dxfId="3117" priority="846" operator="equal">
      <formula>"紧急不重要"</formula>
    </cfRule>
  </conditionalFormatting>
  <conditionalFormatting sqref="L36">
    <cfRule type="containsText" dxfId="3116" priority="847" operator="containsText" text="进行中">
      <formula>NOT(ISERROR(SEARCH("进行中",L36)))</formula>
    </cfRule>
    <cfRule type="containsText" dxfId="3115" priority="848" operator="containsText" text="延迟">
      <formula>NOT(ISERROR(SEARCH("延迟",L36)))</formula>
    </cfRule>
    <cfRule type="containsText" dxfId="3114" priority="849" operator="containsText" text="已完成">
      <formula>NOT(ISERROR(SEARCH("已完成",L36)))</formula>
    </cfRule>
    <cfRule type="containsText" dxfId="3113" priority="850" operator="containsText" text="已中止">
      <formula>NOT(ISERROR(SEARCH("已中止",L36)))</formula>
    </cfRule>
  </conditionalFormatting>
  <conditionalFormatting sqref="N36:Q36 T36:AR36">
    <cfRule type="cellIs" dxfId="3112" priority="843" operator="greaterThan">
      <formula>0</formula>
    </cfRule>
  </conditionalFormatting>
  <conditionalFormatting sqref="A42">
    <cfRule type="expression" dxfId="3111" priority="853">
      <formula>MOD(ROW(),2)=1</formula>
    </cfRule>
  </conditionalFormatting>
  <conditionalFormatting sqref="M36">
    <cfRule type="dataBar" priority="85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{F3236014-DD6D-4F1E-BD01-61F52018AF3A}</x14:id>
        </ext>
      </extLst>
    </cfRule>
    <cfRule type="dataBar" priority="8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{7AA91BD1-F319-4F38-A9CD-B47F0D6E7165}</x14:id>
        </ext>
      </extLst>
    </cfRule>
  </conditionalFormatting>
  <conditionalFormatting sqref="G38">
    <cfRule type="cellIs" dxfId="3110" priority="832" operator="equal">
      <formula>"重要不紧急"</formula>
    </cfRule>
    <cfRule type="cellIs" dxfId="3109" priority="833" operator="equal">
      <formula>"重要且紧急"</formula>
    </cfRule>
    <cfRule type="cellIs" dxfId="3108" priority="834" operator="equal">
      <formula>"紧急不重要"</formula>
    </cfRule>
  </conditionalFormatting>
  <conditionalFormatting sqref="L38">
    <cfRule type="containsText" dxfId="3107" priority="835" operator="containsText" text="进行中">
      <formula>NOT(ISERROR(SEARCH("进行中",L38)))</formula>
    </cfRule>
    <cfRule type="containsText" dxfId="3106" priority="836" operator="containsText" text="延迟">
      <formula>NOT(ISERROR(SEARCH("延迟",L38)))</formula>
    </cfRule>
    <cfRule type="containsText" dxfId="3105" priority="837" operator="containsText" text="已完成">
      <formula>NOT(ISERROR(SEARCH("已完成",L38)))</formula>
    </cfRule>
    <cfRule type="containsText" dxfId="3104" priority="838" operator="containsText" text="已中止">
      <formula>NOT(ISERROR(SEARCH("已中止",L38)))</formula>
    </cfRule>
  </conditionalFormatting>
  <conditionalFormatting sqref="N38:Q38 T38:AR38">
    <cfRule type="cellIs" dxfId="3103" priority="831" operator="greaterThan">
      <formula>0</formula>
    </cfRule>
  </conditionalFormatting>
  <conditionalFormatting sqref="M38">
    <cfRule type="dataBar" priority="83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{B876A361-55F4-4A4F-BA5C-B357E57D50D5}</x14:id>
        </ext>
      </extLst>
    </cfRule>
    <cfRule type="dataBar" priority="84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{AA7A3292-47EA-4C9A-BF5D-08193722BBAD}</x14:id>
        </ext>
      </extLst>
    </cfRule>
  </conditionalFormatting>
  <conditionalFormatting sqref="G30">
    <cfRule type="cellIs" dxfId="3102" priority="820" operator="equal">
      <formula>"重要不紧急"</formula>
    </cfRule>
    <cfRule type="cellIs" dxfId="3101" priority="821" operator="equal">
      <formula>"重要且紧急"</formula>
    </cfRule>
    <cfRule type="cellIs" dxfId="3100" priority="822" operator="equal">
      <formula>"紧急不重要"</formula>
    </cfRule>
  </conditionalFormatting>
  <conditionalFormatting sqref="L30">
    <cfRule type="containsText" dxfId="3099" priority="823" operator="containsText" text="进行中">
      <formula>NOT(ISERROR(SEARCH("进行中",L30)))</formula>
    </cfRule>
    <cfRule type="containsText" dxfId="3098" priority="824" operator="containsText" text="延迟">
      <formula>NOT(ISERROR(SEARCH("延迟",L30)))</formula>
    </cfRule>
    <cfRule type="containsText" dxfId="3097" priority="825" operator="containsText" text="已完成">
      <formula>NOT(ISERROR(SEARCH("已完成",L30)))</formula>
    </cfRule>
    <cfRule type="containsText" dxfId="3096" priority="826" operator="containsText" text="已中止">
      <formula>NOT(ISERROR(SEARCH("已中止",L30)))</formula>
    </cfRule>
  </conditionalFormatting>
  <conditionalFormatting sqref="N30:Q30 T30:AR30">
    <cfRule type="cellIs" dxfId="3095" priority="819" operator="greaterThan">
      <formula>0</formula>
    </cfRule>
  </conditionalFormatting>
  <conditionalFormatting sqref="M30">
    <cfRule type="dataBar" priority="8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{B1C8BEBC-1333-476B-9019-4449DC2EA0E8}</x14:id>
        </ext>
      </extLst>
    </cfRule>
    <cfRule type="dataBar" priority="8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{A20ECE7D-0C3C-4C35-B0AD-171F90FB9974}</x14:id>
        </ext>
      </extLst>
    </cfRule>
  </conditionalFormatting>
  <conditionalFormatting sqref="G31">
    <cfRule type="cellIs" dxfId="3094" priority="808" operator="equal">
      <formula>"重要不紧急"</formula>
    </cfRule>
    <cfRule type="cellIs" dxfId="3093" priority="809" operator="equal">
      <formula>"重要且紧急"</formula>
    </cfRule>
    <cfRule type="cellIs" dxfId="3092" priority="810" operator="equal">
      <formula>"紧急不重要"</formula>
    </cfRule>
  </conditionalFormatting>
  <conditionalFormatting sqref="L31">
    <cfRule type="containsText" dxfId="3091" priority="811" operator="containsText" text="进行中">
      <formula>NOT(ISERROR(SEARCH("进行中",L31)))</formula>
    </cfRule>
    <cfRule type="containsText" dxfId="3090" priority="812" operator="containsText" text="延迟">
      <formula>NOT(ISERROR(SEARCH("延迟",L31)))</formula>
    </cfRule>
    <cfRule type="containsText" dxfId="3089" priority="813" operator="containsText" text="已完成">
      <formula>NOT(ISERROR(SEARCH("已完成",L31)))</formula>
    </cfRule>
    <cfRule type="containsText" dxfId="3088" priority="814" operator="containsText" text="已中止">
      <formula>NOT(ISERROR(SEARCH("已中止",L31)))</formula>
    </cfRule>
  </conditionalFormatting>
  <conditionalFormatting sqref="N31:Q31 T31:AR31">
    <cfRule type="cellIs" dxfId="3087" priority="807" operator="greaterThan">
      <formula>0</formula>
    </cfRule>
  </conditionalFormatting>
  <conditionalFormatting sqref="M31">
    <cfRule type="dataBar" priority="8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{522C173F-8B3D-4605-8793-E1BF504007E7}</x14:id>
        </ext>
      </extLst>
    </cfRule>
    <cfRule type="dataBar" priority="8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{D3120E3B-FD58-4320-92BB-C70302EB8B2A}</x14:id>
        </ext>
      </extLst>
    </cfRule>
  </conditionalFormatting>
  <conditionalFormatting sqref="G22">
    <cfRule type="cellIs" dxfId="3086" priority="796" operator="equal">
      <formula>"重要不紧急"</formula>
    </cfRule>
    <cfRule type="cellIs" dxfId="3085" priority="797" operator="equal">
      <formula>"重要且紧急"</formula>
    </cfRule>
    <cfRule type="cellIs" dxfId="3084" priority="798" operator="equal">
      <formula>"紧急不重要"</formula>
    </cfRule>
  </conditionalFormatting>
  <conditionalFormatting sqref="L22">
    <cfRule type="containsText" dxfId="3083" priority="799" operator="containsText" text="进行中">
      <formula>NOT(ISERROR(SEARCH("进行中",L22)))</formula>
    </cfRule>
    <cfRule type="containsText" dxfId="3082" priority="800" operator="containsText" text="延迟">
      <formula>NOT(ISERROR(SEARCH("延迟",L22)))</formula>
    </cfRule>
    <cfRule type="containsText" dxfId="3081" priority="801" operator="containsText" text="已完成">
      <formula>NOT(ISERROR(SEARCH("已完成",L22)))</formula>
    </cfRule>
    <cfRule type="containsText" dxfId="3080" priority="802" operator="containsText" text="已中止">
      <formula>NOT(ISERROR(SEARCH("已中止",L22)))</formula>
    </cfRule>
  </conditionalFormatting>
  <conditionalFormatting sqref="A22:Q22 T22:AS22">
    <cfRule type="expression" dxfId="3079" priority="793">
      <formula>CELL("row")=ROW()</formula>
    </cfRule>
    <cfRule type="expression" dxfId="3078" priority="794">
      <formula>$A22&lt;&gt;""</formula>
    </cfRule>
  </conditionalFormatting>
  <conditionalFormatting sqref="N22:Q22 T22:AR22">
    <cfRule type="cellIs" dxfId="3077" priority="795" operator="greaterThan">
      <formula>0</formula>
    </cfRule>
  </conditionalFormatting>
  <conditionalFormatting sqref="M22">
    <cfRule type="dataBar" priority="8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{7EDFB35A-0348-40AD-BF9F-4CEFCDEE6829}</x14:id>
        </ext>
      </extLst>
    </cfRule>
    <cfRule type="dataBar" priority="8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{DE719405-5629-4BC6-946E-CC968B0059DA}</x14:id>
        </ext>
      </extLst>
    </cfRule>
  </conditionalFormatting>
  <conditionalFormatting sqref="G21">
    <cfRule type="cellIs" dxfId="3076" priority="784" operator="equal">
      <formula>"重要不紧急"</formula>
    </cfRule>
    <cfRule type="cellIs" dxfId="3075" priority="785" operator="equal">
      <formula>"重要且紧急"</formula>
    </cfRule>
    <cfRule type="cellIs" dxfId="3074" priority="786" operator="equal">
      <formula>"紧急不重要"</formula>
    </cfRule>
  </conditionalFormatting>
  <conditionalFormatting sqref="L21">
    <cfRule type="containsText" dxfId="3073" priority="787" operator="containsText" text="进行中">
      <formula>NOT(ISERROR(SEARCH("进行中",L21)))</formula>
    </cfRule>
    <cfRule type="containsText" dxfId="3072" priority="788" operator="containsText" text="延迟">
      <formula>NOT(ISERROR(SEARCH("延迟",L21)))</formula>
    </cfRule>
    <cfRule type="containsText" dxfId="3071" priority="789" operator="containsText" text="已完成">
      <formula>NOT(ISERROR(SEARCH("已完成",L21)))</formula>
    </cfRule>
    <cfRule type="containsText" dxfId="3070" priority="790" operator="containsText" text="已中止">
      <formula>NOT(ISERROR(SEARCH("已中止",L21)))</formula>
    </cfRule>
  </conditionalFormatting>
  <conditionalFormatting sqref="A21:Q21 T21:AS21">
    <cfRule type="expression" dxfId="3069" priority="781">
      <formula>CELL("row")=ROW()</formula>
    </cfRule>
    <cfRule type="expression" dxfId="3068" priority="782">
      <formula>$A21&lt;&gt;""</formula>
    </cfRule>
  </conditionalFormatting>
  <conditionalFormatting sqref="N21:Q21 T21:AR21">
    <cfRule type="cellIs" dxfId="3067" priority="783" operator="greaterThan">
      <formula>0</formula>
    </cfRule>
  </conditionalFormatting>
  <conditionalFormatting sqref="M21">
    <cfRule type="dataBar" priority="79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{BE5A7043-F655-47FC-AFA2-AF86881A41CD}</x14:id>
        </ext>
      </extLst>
    </cfRule>
    <cfRule type="dataBar" priority="79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{F6985542-0348-4036-81C0-BA667624490E}</x14:id>
        </ext>
      </extLst>
    </cfRule>
  </conditionalFormatting>
  <conditionalFormatting sqref="G6">
    <cfRule type="cellIs" dxfId="3066" priority="772" operator="equal">
      <formula>"重要不紧急"</formula>
    </cfRule>
    <cfRule type="cellIs" dxfId="3065" priority="773" operator="equal">
      <formula>"重要且紧急"</formula>
    </cfRule>
    <cfRule type="cellIs" dxfId="3064" priority="774" operator="equal">
      <formula>"紧急不重要"</formula>
    </cfRule>
  </conditionalFormatting>
  <conditionalFormatting sqref="L6">
    <cfRule type="containsText" dxfId="3063" priority="775" operator="containsText" text="进行中">
      <formula>NOT(ISERROR(SEARCH("进行中",L6)))</formula>
    </cfRule>
    <cfRule type="containsText" dxfId="3062" priority="776" operator="containsText" text="延迟">
      <formula>NOT(ISERROR(SEARCH("延迟",L6)))</formula>
    </cfRule>
    <cfRule type="containsText" dxfId="3061" priority="777" operator="containsText" text="已完成">
      <formula>NOT(ISERROR(SEARCH("已完成",L6)))</formula>
    </cfRule>
    <cfRule type="containsText" dxfId="3060" priority="778" operator="containsText" text="已中止">
      <formula>NOT(ISERROR(SEARCH("已中止",L6)))</formula>
    </cfRule>
  </conditionalFormatting>
  <conditionalFormatting sqref="A6:Q6 T6:AS6">
    <cfRule type="expression" dxfId="3059" priority="769">
      <formula>CELL("row")=ROW()</formula>
    </cfRule>
    <cfRule type="expression" dxfId="3058" priority="770">
      <formula>$A6&lt;&gt;""</formula>
    </cfRule>
  </conditionalFormatting>
  <conditionalFormatting sqref="N6:Q6 T6:AR6">
    <cfRule type="cellIs" dxfId="3057" priority="771" operator="greaterThan">
      <formula>0</formula>
    </cfRule>
  </conditionalFormatting>
  <conditionalFormatting sqref="M6">
    <cfRule type="dataBar" priority="7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{957BD174-B794-4B75-90B8-8C2005A460EA}</x14:id>
        </ext>
      </extLst>
    </cfRule>
    <cfRule type="dataBar" priority="7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{60980A83-9994-4325-A4CD-CE6702AA692B}</x14:id>
        </ext>
      </extLst>
    </cfRule>
  </conditionalFormatting>
  <conditionalFormatting sqref="G5">
    <cfRule type="cellIs" dxfId="3056" priority="760" operator="equal">
      <formula>"重要不紧急"</formula>
    </cfRule>
    <cfRule type="cellIs" dxfId="3055" priority="761" operator="equal">
      <formula>"重要且紧急"</formula>
    </cfRule>
    <cfRule type="cellIs" dxfId="3054" priority="762" operator="equal">
      <formula>"紧急不重要"</formula>
    </cfRule>
  </conditionalFormatting>
  <conditionalFormatting sqref="L5">
    <cfRule type="containsText" dxfId="3053" priority="763" operator="containsText" text="进行中">
      <formula>NOT(ISERROR(SEARCH("进行中",L5)))</formula>
    </cfRule>
    <cfRule type="containsText" dxfId="3052" priority="764" operator="containsText" text="延迟">
      <formula>NOT(ISERROR(SEARCH("延迟",L5)))</formula>
    </cfRule>
    <cfRule type="containsText" dxfId="3051" priority="765" operator="containsText" text="已完成">
      <formula>NOT(ISERROR(SEARCH("已完成",L5)))</formula>
    </cfRule>
    <cfRule type="containsText" dxfId="3050" priority="766" operator="containsText" text="已中止">
      <formula>NOT(ISERROR(SEARCH("已中止",L5)))</formula>
    </cfRule>
  </conditionalFormatting>
  <conditionalFormatting sqref="A5:Q5 T5:AS5">
    <cfRule type="expression" dxfId="3049" priority="757">
      <formula>CELL("row")=ROW()</formula>
    </cfRule>
    <cfRule type="expression" dxfId="3048" priority="758">
      <formula>$A5&lt;&gt;""</formula>
    </cfRule>
  </conditionalFormatting>
  <conditionalFormatting sqref="N5:Q5 T5:AR5">
    <cfRule type="cellIs" dxfId="3047" priority="759" operator="greaterThan">
      <formula>0</formula>
    </cfRule>
  </conditionalFormatting>
  <conditionalFormatting sqref="M5">
    <cfRule type="dataBar" priority="76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{BF4110C5-3FE0-4E46-8450-C80295521D47}</x14:id>
        </ext>
      </extLst>
    </cfRule>
    <cfRule type="dataBar" priority="7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{A342432F-9A06-4B0D-BDFD-BB429DB425C8}</x14:id>
        </ext>
      </extLst>
    </cfRule>
  </conditionalFormatting>
  <conditionalFormatting sqref="D54">
    <cfRule type="expression" dxfId="3046" priority="3963">
      <formula>CELL("row")=ROW()</formula>
    </cfRule>
    <cfRule type="expression" dxfId="3045" priority="3964">
      <formula>$A45&lt;&gt;""</formula>
    </cfRule>
  </conditionalFormatting>
  <conditionalFormatting sqref="G71">
    <cfRule type="cellIs" dxfId="3044" priority="724" operator="equal">
      <formula>"重要不紧急"</formula>
    </cfRule>
    <cfRule type="cellIs" dxfId="3043" priority="725" operator="equal">
      <formula>"重要且紧急"</formula>
    </cfRule>
    <cfRule type="cellIs" dxfId="3042" priority="726" operator="equal">
      <formula>"紧急不重要"</formula>
    </cfRule>
  </conditionalFormatting>
  <conditionalFormatting sqref="L71">
    <cfRule type="containsText" dxfId="3041" priority="727" operator="containsText" text="进行中">
      <formula>NOT(ISERROR(SEARCH("进行中",L71)))</formula>
    </cfRule>
    <cfRule type="containsText" dxfId="3040" priority="728" operator="containsText" text="延迟">
      <formula>NOT(ISERROR(SEARCH("延迟",L71)))</formula>
    </cfRule>
    <cfRule type="containsText" dxfId="3039" priority="729" operator="containsText" text="已完成">
      <formula>NOT(ISERROR(SEARCH("已完成",L71)))</formula>
    </cfRule>
    <cfRule type="containsText" dxfId="3038" priority="730" operator="containsText" text="已中止">
      <formula>NOT(ISERROR(SEARCH("已中止",L71)))</formula>
    </cfRule>
  </conditionalFormatting>
  <conditionalFormatting sqref="N71:Q71 T71:AR71">
    <cfRule type="cellIs" dxfId="3037" priority="723" operator="greaterThan">
      <formula>0</formula>
    </cfRule>
  </conditionalFormatting>
  <conditionalFormatting sqref="M71">
    <cfRule type="dataBar" priority="73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{0744898F-A175-46D0-BB84-204E26090FF7}</x14:id>
        </ext>
      </extLst>
    </cfRule>
    <cfRule type="dataBar" priority="7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{AEFECD5B-A902-4856-840E-81CD525700D3}</x14:id>
        </ext>
      </extLst>
    </cfRule>
  </conditionalFormatting>
  <conditionalFormatting sqref="G70">
    <cfRule type="cellIs" dxfId="3036" priority="712" operator="equal">
      <formula>"重要不紧急"</formula>
    </cfRule>
    <cfRule type="cellIs" dxfId="3035" priority="713" operator="equal">
      <formula>"重要且紧急"</formula>
    </cfRule>
    <cfRule type="cellIs" dxfId="3034" priority="714" operator="equal">
      <formula>"紧急不重要"</formula>
    </cfRule>
  </conditionalFormatting>
  <conditionalFormatting sqref="L70">
    <cfRule type="containsText" dxfId="3033" priority="715" operator="containsText" text="进行中">
      <formula>NOT(ISERROR(SEARCH("进行中",L70)))</formula>
    </cfRule>
    <cfRule type="containsText" dxfId="3032" priority="716" operator="containsText" text="延迟">
      <formula>NOT(ISERROR(SEARCH("延迟",L70)))</formula>
    </cfRule>
    <cfRule type="containsText" dxfId="3031" priority="717" operator="containsText" text="已完成">
      <formula>NOT(ISERROR(SEARCH("已完成",L70)))</formula>
    </cfRule>
    <cfRule type="containsText" dxfId="3030" priority="718" operator="containsText" text="已中止">
      <formula>NOT(ISERROR(SEARCH("已中止",L70)))</formula>
    </cfRule>
  </conditionalFormatting>
  <conditionalFormatting sqref="N70:Q70 T70:AR70">
    <cfRule type="cellIs" dxfId="3029" priority="711" operator="greaterThan">
      <formula>0</formula>
    </cfRule>
  </conditionalFormatting>
  <conditionalFormatting sqref="M70">
    <cfRule type="dataBar" priority="7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{7B3CDBF7-B9E8-4BD2-B4F7-88581E456194}</x14:id>
        </ext>
      </extLst>
    </cfRule>
    <cfRule type="dataBar" priority="7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{F5E145AA-364B-4385-86BB-0131BF833CBE}</x14:id>
        </ext>
      </extLst>
    </cfRule>
  </conditionalFormatting>
  <conditionalFormatting sqref="G76:G80">
    <cfRule type="cellIs" dxfId="3028" priority="700" operator="equal">
      <formula>"重要不紧急"</formula>
    </cfRule>
    <cfRule type="cellIs" dxfId="3027" priority="701" operator="equal">
      <formula>"重要且紧急"</formula>
    </cfRule>
    <cfRule type="cellIs" dxfId="3026" priority="702" operator="equal">
      <formula>"紧急不重要"</formula>
    </cfRule>
  </conditionalFormatting>
  <conditionalFormatting sqref="L76:L80">
    <cfRule type="containsText" dxfId="3025" priority="703" operator="containsText" text="进行中">
      <formula>NOT(ISERROR(SEARCH("进行中",L76)))</formula>
    </cfRule>
    <cfRule type="containsText" dxfId="3024" priority="704" operator="containsText" text="延迟">
      <formula>NOT(ISERROR(SEARCH("延迟",L76)))</formula>
    </cfRule>
    <cfRule type="containsText" dxfId="3023" priority="705" operator="containsText" text="已完成">
      <formula>NOT(ISERROR(SEARCH("已完成",L76)))</formula>
    </cfRule>
    <cfRule type="containsText" dxfId="3022" priority="706" operator="containsText" text="已中止">
      <formula>NOT(ISERROR(SEARCH("已中止",L76)))</formula>
    </cfRule>
  </conditionalFormatting>
  <conditionalFormatting sqref="N76:Q80 T76:AR80">
    <cfRule type="cellIs" dxfId="3021" priority="699" operator="greaterThan">
      <formula>0</formula>
    </cfRule>
  </conditionalFormatting>
  <conditionalFormatting sqref="M76:M80">
    <cfRule type="dataBar" priority="7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{2D802095-C82A-4BE0-AC3F-8950D6C64821}</x14:id>
        </ext>
      </extLst>
    </cfRule>
    <cfRule type="dataBar" priority="7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{211842D8-B657-40AC-B77B-734BE2E7BD85}</x14:id>
        </ext>
      </extLst>
    </cfRule>
  </conditionalFormatting>
  <conditionalFormatting sqref="G83">
    <cfRule type="cellIs" dxfId="3020" priority="688" operator="equal">
      <formula>"重要不紧急"</formula>
    </cfRule>
    <cfRule type="cellIs" dxfId="3019" priority="689" operator="equal">
      <formula>"重要且紧急"</formula>
    </cfRule>
    <cfRule type="cellIs" dxfId="3018" priority="690" operator="equal">
      <formula>"紧急不重要"</formula>
    </cfRule>
  </conditionalFormatting>
  <conditionalFormatting sqref="L83">
    <cfRule type="containsText" dxfId="3017" priority="691" operator="containsText" text="进行中">
      <formula>NOT(ISERROR(SEARCH("进行中",L83)))</formula>
    </cfRule>
    <cfRule type="containsText" dxfId="3016" priority="692" operator="containsText" text="延迟">
      <formula>NOT(ISERROR(SEARCH("延迟",L83)))</formula>
    </cfRule>
    <cfRule type="containsText" dxfId="3015" priority="693" operator="containsText" text="已完成">
      <formula>NOT(ISERROR(SEARCH("已完成",L83)))</formula>
    </cfRule>
    <cfRule type="containsText" dxfId="3014" priority="694" operator="containsText" text="已中止">
      <formula>NOT(ISERROR(SEARCH("已中止",L83)))</formula>
    </cfRule>
  </conditionalFormatting>
  <conditionalFormatting sqref="N83:Q83 T83:AR83">
    <cfRule type="cellIs" dxfId="3013" priority="687" operator="greaterThan">
      <formula>0</formula>
    </cfRule>
  </conditionalFormatting>
  <conditionalFormatting sqref="M83">
    <cfRule type="dataBar" priority="6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{B55378BD-10F1-4FC9-8BCB-8A87014FD1F9}</x14:id>
        </ext>
      </extLst>
    </cfRule>
    <cfRule type="dataBar" priority="6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{D7227C72-7E31-49CE-AA2B-06437250D7E2}</x14:id>
        </ext>
      </extLst>
    </cfRule>
  </conditionalFormatting>
  <conditionalFormatting sqref="G87">
    <cfRule type="cellIs" dxfId="3012" priority="676" operator="equal">
      <formula>"重要不紧急"</formula>
    </cfRule>
    <cfRule type="cellIs" dxfId="3011" priority="677" operator="equal">
      <formula>"重要且紧急"</formula>
    </cfRule>
    <cfRule type="cellIs" dxfId="3010" priority="678" operator="equal">
      <formula>"紧急不重要"</formula>
    </cfRule>
  </conditionalFormatting>
  <conditionalFormatting sqref="L87">
    <cfRule type="containsText" dxfId="3009" priority="679" operator="containsText" text="进行中">
      <formula>NOT(ISERROR(SEARCH("进行中",L87)))</formula>
    </cfRule>
    <cfRule type="containsText" dxfId="3008" priority="680" operator="containsText" text="延迟">
      <formula>NOT(ISERROR(SEARCH("延迟",L87)))</formula>
    </cfRule>
    <cfRule type="containsText" dxfId="3007" priority="681" operator="containsText" text="已完成">
      <formula>NOT(ISERROR(SEARCH("已完成",L87)))</formula>
    </cfRule>
    <cfRule type="containsText" dxfId="3006" priority="682" operator="containsText" text="已中止">
      <formula>NOT(ISERROR(SEARCH("已中止",L87)))</formula>
    </cfRule>
  </conditionalFormatting>
  <conditionalFormatting sqref="N87:Q87 T87:AR87">
    <cfRule type="cellIs" dxfId="3005" priority="675" operator="greaterThan">
      <formula>0</formula>
    </cfRule>
  </conditionalFormatting>
  <conditionalFormatting sqref="M87">
    <cfRule type="dataBar" priority="6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{4EDEF31A-5679-41FD-8BA4-B95FBE13A56F}</x14:id>
        </ext>
      </extLst>
    </cfRule>
    <cfRule type="dataBar" priority="6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{1237C934-7FFA-49CB-8E30-67C81D5C825C}</x14:id>
        </ext>
      </extLst>
    </cfRule>
  </conditionalFormatting>
  <conditionalFormatting sqref="G88">
    <cfRule type="cellIs" dxfId="3004" priority="664" operator="equal">
      <formula>"重要不紧急"</formula>
    </cfRule>
    <cfRule type="cellIs" dxfId="3003" priority="665" operator="equal">
      <formula>"重要且紧急"</formula>
    </cfRule>
    <cfRule type="cellIs" dxfId="3002" priority="666" operator="equal">
      <formula>"紧急不重要"</formula>
    </cfRule>
  </conditionalFormatting>
  <conditionalFormatting sqref="L88">
    <cfRule type="containsText" dxfId="3001" priority="667" operator="containsText" text="进行中">
      <formula>NOT(ISERROR(SEARCH("进行中",L88)))</formula>
    </cfRule>
    <cfRule type="containsText" dxfId="3000" priority="668" operator="containsText" text="延迟">
      <formula>NOT(ISERROR(SEARCH("延迟",L88)))</formula>
    </cfRule>
    <cfRule type="containsText" dxfId="2999" priority="669" operator="containsText" text="已完成">
      <formula>NOT(ISERROR(SEARCH("已完成",L88)))</formula>
    </cfRule>
    <cfRule type="containsText" dxfId="2998" priority="670" operator="containsText" text="已中止">
      <formula>NOT(ISERROR(SEARCH("已中止",L88)))</formula>
    </cfRule>
  </conditionalFormatting>
  <conditionalFormatting sqref="N88:Q88 T88:AR88">
    <cfRule type="cellIs" dxfId="2997" priority="663" operator="greaterThan">
      <formula>0</formula>
    </cfRule>
  </conditionalFormatting>
  <conditionalFormatting sqref="M88">
    <cfRule type="dataBar" priority="67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{F8FE44C2-1878-4706-86CB-E282DF75ACA7}</x14:id>
        </ext>
      </extLst>
    </cfRule>
    <cfRule type="dataBar" priority="6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{2E5DCAA5-4A30-41EB-B4BE-F1AA67E1C3AE}</x14:id>
        </ext>
      </extLst>
    </cfRule>
  </conditionalFormatting>
  <conditionalFormatting sqref="G94">
    <cfRule type="cellIs" dxfId="2996" priority="652" operator="equal">
      <formula>"重要不紧急"</formula>
    </cfRule>
    <cfRule type="cellIs" dxfId="2995" priority="653" operator="equal">
      <formula>"重要且紧急"</formula>
    </cfRule>
    <cfRule type="cellIs" dxfId="2994" priority="654" operator="equal">
      <formula>"紧急不重要"</formula>
    </cfRule>
  </conditionalFormatting>
  <conditionalFormatting sqref="L94">
    <cfRule type="containsText" dxfId="2993" priority="655" operator="containsText" text="进行中">
      <formula>NOT(ISERROR(SEARCH("进行中",L94)))</formula>
    </cfRule>
    <cfRule type="containsText" dxfId="2992" priority="656" operator="containsText" text="延迟">
      <formula>NOT(ISERROR(SEARCH("延迟",L94)))</formula>
    </cfRule>
    <cfRule type="containsText" dxfId="2991" priority="657" operator="containsText" text="已完成">
      <formula>NOT(ISERROR(SEARCH("已完成",L94)))</formula>
    </cfRule>
    <cfRule type="containsText" dxfId="2990" priority="658" operator="containsText" text="已中止">
      <formula>NOT(ISERROR(SEARCH("已中止",L94)))</formula>
    </cfRule>
  </conditionalFormatting>
  <conditionalFormatting sqref="N94:Q94 T94:AR94">
    <cfRule type="cellIs" dxfId="2989" priority="651" operator="greaterThan">
      <formula>0</formula>
    </cfRule>
  </conditionalFormatting>
  <conditionalFormatting sqref="M94">
    <cfRule type="dataBar" priority="6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{62A85D17-2BB3-4AB3-846B-67E6F9571963}</x14:id>
        </ext>
      </extLst>
    </cfRule>
    <cfRule type="dataBar" priority="6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{7AE3DDE9-9E58-48EB-BE81-23974162DD0D}</x14:id>
        </ext>
      </extLst>
    </cfRule>
  </conditionalFormatting>
  <conditionalFormatting sqref="G95">
    <cfRule type="cellIs" dxfId="2988" priority="640" operator="equal">
      <formula>"重要不紧急"</formula>
    </cfRule>
    <cfRule type="cellIs" dxfId="2987" priority="641" operator="equal">
      <formula>"重要且紧急"</formula>
    </cfRule>
    <cfRule type="cellIs" dxfId="2986" priority="642" operator="equal">
      <formula>"紧急不重要"</formula>
    </cfRule>
  </conditionalFormatting>
  <conditionalFormatting sqref="L95">
    <cfRule type="containsText" dxfId="2985" priority="643" operator="containsText" text="进行中">
      <formula>NOT(ISERROR(SEARCH("进行中",L95)))</formula>
    </cfRule>
    <cfRule type="containsText" dxfId="2984" priority="644" operator="containsText" text="延迟">
      <formula>NOT(ISERROR(SEARCH("延迟",L95)))</formula>
    </cfRule>
    <cfRule type="containsText" dxfId="2983" priority="645" operator="containsText" text="已完成">
      <formula>NOT(ISERROR(SEARCH("已完成",L95)))</formula>
    </cfRule>
    <cfRule type="containsText" dxfId="2982" priority="646" operator="containsText" text="已中止">
      <formula>NOT(ISERROR(SEARCH("已中止",L95)))</formula>
    </cfRule>
  </conditionalFormatting>
  <conditionalFormatting sqref="N95:Q95 T95:AR95">
    <cfRule type="cellIs" dxfId="2981" priority="639" operator="greaterThan">
      <formula>0</formula>
    </cfRule>
  </conditionalFormatting>
  <conditionalFormatting sqref="M95">
    <cfRule type="dataBar" priority="64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{6C68DA59-6D7C-4D5B-8F23-C8B09731FFB9}</x14:id>
        </ext>
      </extLst>
    </cfRule>
    <cfRule type="dataBar" priority="6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{4AE44C53-5C62-4F6B-800E-B1D1DCBEA1F7}</x14:id>
        </ext>
      </extLst>
    </cfRule>
  </conditionalFormatting>
  <conditionalFormatting sqref="D53">
    <cfRule type="expression" dxfId="2980" priority="3983">
      <formula>CELL("row")=ROW()</formula>
    </cfRule>
    <cfRule type="expression" dxfId="2979" priority="3984">
      <formula>$A43&lt;&gt;""</formula>
    </cfRule>
  </conditionalFormatting>
  <conditionalFormatting sqref="G44">
    <cfRule type="cellIs" dxfId="2978" priority="628" operator="equal">
      <formula>"重要不紧急"</formula>
    </cfRule>
    <cfRule type="cellIs" dxfId="2977" priority="629" operator="equal">
      <formula>"重要且紧急"</formula>
    </cfRule>
    <cfRule type="cellIs" dxfId="2976" priority="630" operator="equal">
      <formula>"紧急不重要"</formula>
    </cfRule>
  </conditionalFormatting>
  <conditionalFormatting sqref="L44">
    <cfRule type="containsText" dxfId="2975" priority="631" operator="containsText" text="进行中">
      <formula>NOT(ISERROR(SEARCH("进行中",L44)))</formula>
    </cfRule>
    <cfRule type="containsText" dxfId="2974" priority="632" operator="containsText" text="延迟">
      <formula>NOT(ISERROR(SEARCH("延迟",L44)))</formula>
    </cfRule>
    <cfRule type="containsText" dxfId="2973" priority="633" operator="containsText" text="已完成">
      <formula>NOT(ISERROR(SEARCH("已完成",L44)))</formula>
    </cfRule>
    <cfRule type="containsText" dxfId="2972" priority="634" operator="containsText" text="已中止">
      <formula>NOT(ISERROR(SEARCH("已中止",L44)))</formula>
    </cfRule>
  </conditionalFormatting>
  <conditionalFormatting sqref="N44:Q44 T44:AR44">
    <cfRule type="cellIs" dxfId="2971" priority="627" operator="greaterThan">
      <formula>0</formula>
    </cfRule>
  </conditionalFormatting>
  <conditionalFormatting sqref="M44">
    <cfRule type="dataBar" priority="6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{0093941B-5124-43FF-9D97-A7615F936F6A}</x14:id>
        </ext>
      </extLst>
    </cfRule>
    <cfRule type="dataBar" priority="6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{156C604B-B356-4456-8688-4D7C241ACF86}</x14:id>
        </ext>
      </extLst>
    </cfRule>
  </conditionalFormatting>
  <conditionalFormatting sqref="E110">
    <cfRule type="expression" dxfId="2970" priority="617">
      <formula>CELL("row")=ROW()</formula>
    </cfRule>
    <cfRule type="expression" dxfId="2969" priority="618">
      <formula>$A119&lt;&gt;""</formula>
    </cfRule>
  </conditionalFormatting>
  <conditionalFormatting sqref="E96:E97">
    <cfRule type="expression" dxfId="2968" priority="613">
      <formula>CELL("row")=ROW()</formula>
    </cfRule>
    <cfRule type="expression" dxfId="2967" priority="614">
      <formula>$A97&lt;&gt;""</formula>
    </cfRule>
  </conditionalFormatting>
  <conditionalFormatting sqref="E113">
    <cfRule type="expression" dxfId="2966" priority="609">
      <formula>CELL("row")=ROW()</formula>
    </cfRule>
    <cfRule type="expression" dxfId="2965" priority="610">
      <formula>$A114&lt;&gt;""</formula>
    </cfRule>
  </conditionalFormatting>
  <conditionalFormatting sqref="G9">
    <cfRule type="cellIs" dxfId="2964" priority="600" operator="equal">
      <formula>"重要不紧急"</formula>
    </cfRule>
    <cfRule type="cellIs" dxfId="2963" priority="601" operator="equal">
      <formula>"重要且紧急"</formula>
    </cfRule>
    <cfRule type="cellIs" dxfId="2962" priority="602" operator="equal">
      <formula>"紧急不重要"</formula>
    </cfRule>
  </conditionalFormatting>
  <conditionalFormatting sqref="L9">
    <cfRule type="containsText" dxfId="2961" priority="603" operator="containsText" text="进行中">
      <formula>NOT(ISERROR(SEARCH("进行中",L9)))</formula>
    </cfRule>
    <cfRule type="containsText" dxfId="2960" priority="604" operator="containsText" text="延迟">
      <formula>NOT(ISERROR(SEARCH("延迟",L9)))</formula>
    </cfRule>
    <cfRule type="containsText" dxfId="2959" priority="605" operator="containsText" text="已完成">
      <formula>NOT(ISERROR(SEARCH("已完成",L9)))</formula>
    </cfRule>
    <cfRule type="containsText" dxfId="2958" priority="606" operator="containsText" text="已中止">
      <formula>NOT(ISERROR(SEARCH("已中止",L9)))</formula>
    </cfRule>
  </conditionalFormatting>
  <conditionalFormatting sqref="A9:Q9 T9:AS9">
    <cfRule type="expression" dxfId="2957" priority="597">
      <formula>CELL("row")=ROW()</formula>
    </cfRule>
    <cfRule type="expression" dxfId="2956" priority="598">
      <formula>$A9&lt;&gt;""</formula>
    </cfRule>
  </conditionalFormatting>
  <conditionalFormatting sqref="N9:Q9 T9:AR9">
    <cfRule type="cellIs" dxfId="2955" priority="599" operator="greaterThan">
      <formula>0</formula>
    </cfRule>
  </conditionalFormatting>
  <conditionalFormatting sqref="M9">
    <cfRule type="dataBar" priority="6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{EFEF1EFA-4994-4005-8564-8003FEA780E9}</x14:id>
        </ext>
      </extLst>
    </cfRule>
    <cfRule type="dataBar" priority="6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{6ECF80FE-2589-4D57-ACFB-1DBA3CFE4B40}</x14:id>
        </ext>
      </extLst>
    </cfRule>
  </conditionalFormatting>
  <conditionalFormatting sqref="G8">
    <cfRule type="cellIs" dxfId="2954" priority="588" operator="equal">
      <formula>"重要不紧急"</formula>
    </cfRule>
    <cfRule type="cellIs" dxfId="2953" priority="589" operator="equal">
      <formula>"重要且紧急"</formula>
    </cfRule>
    <cfRule type="cellIs" dxfId="2952" priority="590" operator="equal">
      <formula>"紧急不重要"</formula>
    </cfRule>
  </conditionalFormatting>
  <conditionalFormatting sqref="L8">
    <cfRule type="containsText" dxfId="2951" priority="591" operator="containsText" text="进行中">
      <formula>NOT(ISERROR(SEARCH("进行中",L8)))</formula>
    </cfRule>
    <cfRule type="containsText" dxfId="2950" priority="592" operator="containsText" text="延迟">
      <formula>NOT(ISERROR(SEARCH("延迟",L8)))</formula>
    </cfRule>
    <cfRule type="containsText" dxfId="2949" priority="593" operator="containsText" text="已完成">
      <formula>NOT(ISERROR(SEARCH("已完成",L8)))</formula>
    </cfRule>
    <cfRule type="containsText" dxfId="2948" priority="594" operator="containsText" text="已中止">
      <formula>NOT(ISERROR(SEARCH("已中止",L8)))</formula>
    </cfRule>
  </conditionalFormatting>
  <conditionalFormatting sqref="A8:Q8 T8:AS8">
    <cfRule type="expression" dxfId="2947" priority="585">
      <formula>CELL("row")=ROW()</formula>
    </cfRule>
    <cfRule type="expression" dxfId="2946" priority="586">
      <formula>$A8&lt;&gt;""</formula>
    </cfRule>
  </conditionalFormatting>
  <conditionalFormatting sqref="N8:Q8 T8:AR8">
    <cfRule type="cellIs" dxfId="2945" priority="587" operator="greaterThan">
      <formula>0</formula>
    </cfRule>
  </conditionalFormatting>
  <conditionalFormatting sqref="M8">
    <cfRule type="dataBar" priority="5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{A472ED54-F3C9-415E-B6A0-A2542ECA554B}</x14:id>
        </ext>
      </extLst>
    </cfRule>
    <cfRule type="dataBar" priority="5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{CD4AFB4E-E37C-4C38-8394-76165A313600}</x14:id>
        </ext>
      </extLst>
    </cfRule>
  </conditionalFormatting>
  <conditionalFormatting sqref="G10">
    <cfRule type="cellIs" dxfId="2944" priority="576" operator="equal">
      <formula>"重要不紧急"</formula>
    </cfRule>
    <cfRule type="cellIs" dxfId="2943" priority="577" operator="equal">
      <formula>"重要且紧急"</formula>
    </cfRule>
    <cfRule type="cellIs" dxfId="2942" priority="578" operator="equal">
      <formula>"紧急不重要"</formula>
    </cfRule>
  </conditionalFormatting>
  <conditionalFormatting sqref="L10">
    <cfRule type="containsText" dxfId="2941" priority="579" operator="containsText" text="进行中">
      <formula>NOT(ISERROR(SEARCH("进行中",L10)))</formula>
    </cfRule>
    <cfRule type="containsText" dxfId="2940" priority="580" operator="containsText" text="延迟">
      <formula>NOT(ISERROR(SEARCH("延迟",L10)))</formula>
    </cfRule>
    <cfRule type="containsText" dxfId="2939" priority="581" operator="containsText" text="已完成">
      <formula>NOT(ISERROR(SEARCH("已完成",L10)))</formula>
    </cfRule>
    <cfRule type="containsText" dxfId="2938" priority="582" operator="containsText" text="已中止">
      <formula>NOT(ISERROR(SEARCH("已中止",L10)))</formula>
    </cfRule>
  </conditionalFormatting>
  <conditionalFormatting sqref="A10:D10 F10:Q10 T10:AS10">
    <cfRule type="expression" dxfId="2937" priority="573">
      <formula>CELL("row")=ROW()</formula>
    </cfRule>
    <cfRule type="expression" dxfId="2936" priority="574">
      <formula>$A10&lt;&gt;""</formula>
    </cfRule>
  </conditionalFormatting>
  <conditionalFormatting sqref="N10:Q10 T10:AR10">
    <cfRule type="cellIs" dxfId="2935" priority="575" operator="greaterThan">
      <formula>0</formula>
    </cfRule>
  </conditionalFormatting>
  <conditionalFormatting sqref="M10">
    <cfRule type="dataBar" priority="5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{34CCF28D-7346-47E0-A270-CA6C847306AA}</x14:id>
        </ext>
      </extLst>
    </cfRule>
    <cfRule type="dataBar" priority="5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{BDC4D85A-C1F7-43D8-9FB0-77607D3441AF}</x14:id>
        </ext>
      </extLst>
    </cfRule>
  </conditionalFormatting>
  <conditionalFormatting sqref="G11">
    <cfRule type="cellIs" dxfId="2934" priority="564" operator="equal">
      <formula>"重要不紧急"</formula>
    </cfRule>
    <cfRule type="cellIs" dxfId="2933" priority="565" operator="equal">
      <formula>"重要且紧急"</formula>
    </cfRule>
    <cfRule type="cellIs" dxfId="2932" priority="566" operator="equal">
      <formula>"紧急不重要"</formula>
    </cfRule>
  </conditionalFormatting>
  <conditionalFormatting sqref="L11">
    <cfRule type="containsText" dxfId="2931" priority="567" operator="containsText" text="进行中">
      <formula>NOT(ISERROR(SEARCH("进行中",L11)))</formula>
    </cfRule>
    <cfRule type="containsText" dxfId="2930" priority="568" operator="containsText" text="延迟">
      <formula>NOT(ISERROR(SEARCH("延迟",L11)))</formula>
    </cfRule>
    <cfRule type="containsText" dxfId="2929" priority="569" operator="containsText" text="已完成">
      <formula>NOT(ISERROR(SEARCH("已完成",L11)))</formula>
    </cfRule>
    <cfRule type="containsText" dxfId="2928" priority="570" operator="containsText" text="已中止">
      <formula>NOT(ISERROR(SEARCH("已中止",L11)))</formula>
    </cfRule>
  </conditionalFormatting>
  <conditionalFormatting sqref="A11:D11 F11:Q11 T11:AS11">
    <cfRule type="expression" dxfId="2927" priority="561">
      <formula>CELL("row")=ROW()</formula>
    </cfRule>
    <cfRule type="expression" dxfId="2926" priority="562">
      <formula>$A11&lt;&gt;""</formula>
    </cfRule>
  </conditionalFormatting>
  <conditionalFormatting sqref="N11:Q11 T11:AR11">
    <cfRule type="cellIs" dxfId="2925" priority="563" operator="greaterThan">
      <formula>0</formula>
    </cfRule>
  </conditionalFormatting>
  <conditionalFormatting sqref="M11">
    <cfRule type="dataBar" priority="57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{FAD0D3D3-1965-48CC-9CB2-C90C2B50A260}</x14:id>
        </ext>
      </extLst>
    </cfRule>
    <cfRule type="dataBar" priority="5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{B310305C-CD40-47C0-8E16-A5F41493FA7B}</x14:id>
        </ext>
      </extLst>
    </cfRule>
  </conditionalFormatting>
  <conditionalFormatting sqref="E10">
    <cfRule type="expression" dxfId="2924" priority="559">
      <formula>CELL("row")=ROW()</formula>
    </cfRule>
    <cfRule type="expression" dxfId="2923" priority="560">
      <formula>$A10&lt;&gt;""</formula>
    </cfRule>
  </conditionalFormatting>
  <conditionalFormatting sqref="E11">
    <cfRule type="expression" dxfId="2922" priority="557">
      <formula>CELL("row")=ROW()</formula>
    </cfRule>
    <cfRule type="expression" dxfId="2921" priority="558">
      <formula>$A11&lt;&gt;""</formula>
    </cfRule>
  </conditionalFormatting>
  <conditionalFormatting sqref="G25">
    <cfRule type="cellIs" dxfId="2920" priority="548" operator="equal">
      <formula>"重要不紧急"</formula>
    </cfRule>
    <cfRule type="cellIs" dxfId="2919" priority="549" operator="equal">
      <formula>"重要且紧急"</formula>
    </cfRule>
    <cfRule type="cellIs" dxfId="2918" priority="550" operator="equal">
      <formula>"紧急不重要"</formula>
    </cfRule>
  </conditionalFormatting>
  <conditionalFormatting sqref="L25">
    <cfRule type="containsText" dxfId="2917" priority="551" operator="containsText" text="进行中">
      <formula>NOT(ISERROR(SEARCH("进行中",L25)))</formula>
    </cfRule>
    <cfRule type="containsText" dxfId="2916" priority="552" operator="containsText" text="延迟">
      <formula>NOT(ISERROR(SEARCH("延迟",L25)))</formula>
    </cfRule>
    <cfRule type="containsText" dxfId="2915" priority="553" operator="containsText" text="已完成">
      <formula>NOT(ISERROR(SEARCH("已完成",L25)))</formula>
    </cfRule>
    <cfRule type="containsText" dxfId="2914" priority="554" operator="containsText" text="已中止">
      <formula>NOT(ISERROR(SEARCH("已中止",L25)))</formula>
    </cfRule>
  </conditionalFormatting>
  <conditionalFormatting sqref="A25:Q25 T25:AS25">
    <cfRule type="expression" dxfId="2913" priority="545">
      <formula>CELL("row")=ROW()</formula>
    </cfRule>
    <cfRule type="expression" dxfId="2912" priority="546">
      <formula>$A25&lt;&gt;""</formula>
    </cfRule>
  </conditionalFormatting>
  <conditionalFormatting sqref="N25:Q25 T25:AR25">
    <cfRule type="cellIs" dxfId="2911" priority="547" operator="greaterThan">
      <formula>0</formula>
    </cfRule>
  </conditionalFormatting>
  <conditionalFormatting sqref="M25">
    <cfRule type="dataBar" priority="55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{6CFC0C81-D729-494D-947A-25BC5EF779F6}</x14:id>
        </ext>
      </extLst>
    </cfRule>
    <cfRule type="dataBar" priority="55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{FC58C258-5935-442D-A2ED-60EF74177A47}</x14:id>
        </ext>
      </extLst>
    </cfRule>
  </conditionalFormatting>
  <conditionalFormatting sqref="G26">
    <cfRule type="cellIs" dxfId="2910" priority="536" operator="equal">
      <formula>"重要不紧急"</formula>
    </cfRule>
    <cfRule type="cellIs" dxfId="2909" priority="537" operator="equal">
      <formula>"重要且紧急"</formula>
    </cfRule>
    <cfRule type="cellIs" dxfId="2908" priority="538" operator="equal">
      <formula>"紧急不重要"</formula>
    </cfRule>
  </conditionalFormatting>
  <conditionalFormatting sqref="L26">
    <cfRule type="containsText" dxfId="2907" priority="539" operator="containsText" text="进行中">
      <formula>NOT(ISERROR(SEARCH("进行中",L26)))</formula>
    </cfRule>
    <cfRule type="containsText" dxfId="2906" priority="540" operator="containsText" text="延迟">
      <formula>NOT(ISERROR(SEARCH("延迟",L26)))</formula>
    </cfRule>
    <cfRule type="containsText" dxfId="2905" priority="541" operator="containsText" text="已完成">
      <formula>NOT(ISERROR(SEARCH("已完成",L26)))</formula>
    </cfRule>
    <cfRule type="containsText" dxfId="2904" priority="542" operator="containsText" text="已中止">
      <formula>NOT(ISERROR(SEARCH("已中止",L26)))</formula>
    </cfRule>
  </conditionalFormatting>
  <conditionalFormatting sqref="A26:Q26 T26:AS26">
    <cfRule type="expression" dxfId="2903" priority="533">
      <formula>CELL("row")=ROW()</formula>
    </cfRule>
    <cfRule type="expression" dxfId="2902" priority="534">
      <formula>$A26&lt;&gt;""</formula>
    </cfRule>
  </conditionalFormatting>
  <conditionalFormatting sqref="N26:Q26 T26:AR26">
    <cfRule type="cellIs" dxfId="2901" priority="535" operator="greaterThan">
      <formula>0</formula>
    </cfRule>
  </conditionalFormatting>
  <conditionalFormatting sqref="M26">
    <cfRule type="dataBar" priority="5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{D75ED906-09A0-4D0B-8007-4A38B3AE891B}</x14:id>
        </ext>
      </extLst>
    </cfRule>
    <cfRule type="dataBar" priority="5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{5C9852B8-CF97-49C6-BCB5-6071D141870F}</x14:id>
        </ext>
      </extLst>
    </cfRule>
  </conditionalFormatting>
  <conditionalFormatting sqref="G27">
    <cfRule type="cellIs" dxfId="2900" priority="524" operator="equal">
      <formula>"重要不紧急"</formula>
    </cfRule>
    <cfRule type="cellIs" dxfId="2899" priority="525" operator="equal">
      <formula>"重要且紧急"</formula>
    </cfRule>
    <cfRule type="cellIs" dxfId="2898" priority="526" operator="equal">
      <formula>"紧急不重要"</formula>
    </cfRule>
  </conditionalFormatting>
  <conditionalFormatting sqref="L27">
    <cfRule type="containsText" dxfId="2897" priority="527" operator="containsText" text="进行中">
      <formula>NOT(ISERROR(SEARCH("进行中",L27)))</formula>
    </cfRule>
    <cfRule type="containsText" dxfId="2896" priority="528" operator="containsText" text="延迟">
      <formula>NOT(ISERROR(SEARCH("延迟",L27)))</formula>
    </cfRule>
    <cfRule type="containsText" dxfId="2895" priority="529" operator="containsText" text="已完成">
      <formula>NOT(ISERROR(SEARCH("已完成",L27)))</formula>
    </cfRule>
    <cfRule type="containsText" dxfId="2894" priority="530" operator="containsText" text="已中止">
      <formula>NOT(ISERROR(SEARCH("已中止",L27)))</formula>
    </cfRule>
  </conditionalFormatting>
  <conditionalFormatting sqref="A27:Q27 T27:AS27">
    <cfRule type="expression" dxfId="2893" priority="521">
      <formula>CELL("row")=ROW()</formula>
    </cfRule>
    <cfRule type="expression" dxfId="2892" priority="522">
      <formula>$A27&lt;&gt;""</formula>
    </cfRule>
  </conditionalFormatting>
  <conditionalFormatting sqref="N27:Q27 T27:AR27">
    <cfRule type="cellIs" dxfId="2891" priority="523" operator="greaterThan">
      <formula>0</formula>
    </cfRule>
  </conditionalFormatting>
  <conditionalFormatting sqref="M27">
    <cfRule type="dataBar" priority="53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{20C57D1A-5FC8-4C14-84C9-C449B08FA757}</x14:id>
        </ext>
      </extLst>
    </cfRule>
    <cfRule type="dataBar" priority="5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{84784BCA-3EA6-4924-A0A0-D77B34CED375}</x14:id>
        </ext>
      </extLst>
    </cfRule>
  </conditionalFormatting>
  <conditionalFormatting sqref="G40">
    <cfRule type="cellIs" dxfId="2890" priority="500" operator="equal">
      <formula>"重要不紧急"</formula>
    </cfRule>
    <cfRule type="cellIs" dxfId="2889" priority="501" operator="equal">
      <formula>"重要且紧急"</formula>
    </cfRule>
    <cfRule type="cellIs" dxfId="2888" priority="502" operator="equal">
      <formula>"紧急不重要"</formula>
    </cfRule>
  </conditionalFormatting>
  <conditionalFormatting sqref="L40">
    <cfRule type="containsText" dxfId="2887" priority="503" operator="containsText" text="进行中">
      <formula>NOT(ISERROR(SEARCH("进行中",L40)))</formula>
    </cfRule>
    <cfRule type="containsText" dxfId="2886" priority="504" operator="containsText" text="延迟">
      <formula>NOT(ISERROR(SEARCH("延迟",L40)))</formula>
    </cfRule>
    <cfRule type="containsText" dxfId="2885" priority="505" operator="containsText" text="已完成">
      <formula>NOT(ISERROR(SEARCH("已完成",L40)))</formula>
    </cfRule>
    <cfRule type="containsText" dxfId="2884" priority="506" operator="containsText" text="已中止">
      <formula>NOT(ISERROR(SEARCH("已中止",L40)))</formula>
    </cfRule>
  </conditionalFormatting>
  <conditionalFormatting sqref="N40:Q40 T40:AR40">
    <cfRule type="cellIs" dxfId="2883" priority="499" operator="greaterThan">
      <formula>0</formula>
    </cfRule>
  </conditionalFormatting>
  <conditionalFormatting sqref="M40">
    <cfRule type="dataBar" priority="5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{D2627F93-7775-438D-959C-D77D17A02356}</x14:id>
        </ext>
      </extLst>
    </cfRule>
    <cfRule type="dataBar" priority="5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{E1CEC43D-A8DD-4B48-BFB8-4AF4C011FE05}</x14:id>
        </ext>
      </extLst>
    </cfRule>
  </conditionalFormatting>
  <conditionalFormatting sqref="G12">
    <cfRule type="cellIs" dxfId="2882" priority="488" operator="equal">
      <formula>"重要不紧急"</formula>
    </cfRule>
    <cfRule type="cellIs" dxfId="2881" priority="489" operator="equal">
      <formula>"重要且紧急"</formula>
    </cfRule>
    <cfRule type="cellIs" dxfId="2880" priority="490" operator="equal">
      <formula>"紧急不重要"</formula>
    </cfRule>
  </conditionalFormatting>
  <conditionalFormatting sqref="L12">
    <cfRule type="containsText" dxfId="2879" priority="491" operator="containsText" text="进行中">
      <formula>NOT(ISERROR(SEARCH("进行中",L12)))</formula>
    </cfRule>
    <cfRule type="containsText" dxfId="2878" priority="492" operator="containsText" text="延迟">
      <formula>NOT(ISERROR(SEARCH("延迟",L12)))</formula>
    </cfRule>
    <cfRule type="containsText" dxfId="2877" priority="493" operator="containsText" text="已完成">
      <formula>NOT(ISERROR(SEARCH("已完成",L12)))</formula>
    </cfRule>
    <cfRule type="containsText" dxfId="2876" priority="494" operator="containsText" text="已中止">
      <formula>NOT(ISERROR(SEARCH("已中止",L12)))</formula>
    </cfRule>
  </conditionalFormatting>
  <conditionalFormatting sqref="A12:Q12 T12:AS12">
    <cfRule type="expression" dxfId="2875" priority="485">
      <formula>CELL("row")=ROW()</formula>
    </cfRule>
    <cfRule type="expression" dxfId="2874" priority="486">
      <formula>$A12&lt;&gt;""</formula>
    </cfRule>
  </conditionalFormatting>
  <conditionalFormatting sqref="N12:Q12 T12:AR12">
    <cfRule type="cellIs" dxfId="2873" priority="487" operator="greaterThan">
      <formula>0</formula>
    </cfRule>
  </conditionalFormatting>
  <conditionalFormatting sqref="M12">
    <cfRule type="dataBar" priority="4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{B115CFE9-F69F-4485-A66B-69E9D935632F}</x14:id>
        </ext>
      </extLst>
    </cfRule>
    <cfRule type="dataBar" priority="4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{684BB9ED-946F-452A-BEF6-E950E9C4A40A}</x14:id>
        </ext>
      </extLst>
    </cfRule>
  </conditionalFormatting>
  <conditionalFormatting sqref="G13:G14">
    <cfRule type="cellIs" dxfId="2872" priority="476" operator="equal">
      <formula>"重要不紧急"</formula>
    </cfRule>
    <cfRule type="cellIs" dxfId="2871" priority="477" operator="equal">
      <formula>"重要且紧急"</formula>
    </cfRule>
    <cfRule type="cellIs" dxfId="2870" priority="478" operator="equal">
      <formula>"紧急不重要"</formula>
    </cfRule>
  </conditionalFormatting>
  <conditionalFormatting sqref="L13:L14">
    <cfRule type="containsText" dxfId="2869" priority="479" operator="containsText" text="进行中">
      <formula>NOT(ISERROR(SEARCH("进行中",L13)))</formula>
    </cfRule>
    <cfRule type="containsText" dxfId="2868" priority="480" operator="containsText" text="延迟">
      <formula>NOT(ISERROR(SEARCH("延迟",L13)))</formula>
    </cfRule>
    <cfRule type="containsText" dxfId="2867" priority="481" operator="containsText" text="已完成">
      <formula>NOT(ISERROR(SEARCH("已完成",L13)))</formula>
    </cfRule>
    <cfRule type="containsText" dxfId="2866" priority="482" operator="containsText" text="已中止">
      <formula>NOT(ISERROR(SEARCH("已中止",L13)))</formula>
    </cfRule>
  </conditionalFormatting>
  <conditionalFormatting sqref="A13:Q14 T13:AS14">
    <cfRule type="expression" dxfId="2865" priority="473">
      <formula>CELL("row")=ROW()</formula>
    </cfRule>
    <cfRule type="expression" dxfId="2864" priority="474">
      <formula>$A13&lt;&gt;""</formula>
    </cfRule>
  </conditionalFormatting>
  <conditionalFormatting sqref="N13:Q14 T13:AR14">
    <cfRule type="cellIs" dxfId="2863" priority="475" operator="greaterThan">
      <formula>0</formula>
    </cfRule>
  </conditionalFormatting>
  <conditionalFormatting sqref="M13:M14">
    <cfRule type="dataBar" priority="4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{0E737574-29A2-4D0A-8756-640A56A02DDB}</x14:id>
        </ext>
      </extLst>
    </cfRule>
    <cfRule type="dataBar" priority="4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{8F2E9E45-A277-4CC1-BE3B-B50E32416158}</x14:id>
        </ext>
      </extLst>
    </cfRule>
  </conditionalFormatting>
  <conditionalFormatting sqref="G51">
    <cfRule type="cellIs" dxfId="2862" priority="460" operator="equal">
      <formula>"重要不紧急"</formula>
    </cfRule>
    <cfRule type="cellIs" dxfId="2861" priority="461" operator="equal">
      <formula>"重要且紧急"</formula>
    </cfRule>
    <cfRule type="cellIs" dxfId="2860" priority="462" operator="equal">
      <formula>"紧急不重要"</formula>
    </cfRule>
  </conditionalFormatting>
  <conditionalFormatting sqref="L51">
    <cfRule type="containsText" dxfId="2859" priority="463" operator="containsText" text="进行中">
      <formula>NOT(ISERROR(SEARCH("进行中",L51)))</formula>
    </cfRule>
    <cfRule type="containsText" dxfId="2858" priority="464" operator="containsText" text="延迟">
      <formula>NOT(ISERROR(SEARCH("延迟",L51)))</formula>
    </cfRule>
    <cfRule type="containsText" dxfId="2857" priority="465" operator="containsText" text="已完成">
      <formula>NOT(ISERROR(SEARCH("已完成",L51)))</formula>
    </cfRule>
    <cfRule type="containsText" dxfId="2856" priority="466" operator="containsText" text="已中止">
      <formula>NOT(ISERROR(SEARCH("已中止",L51)))</formula>
    </cfRule>
  </conditionalFormatting>
  <conditionalFormatting sqref="N51:Q51 T51:AR51">
    <cfRule type="cellIs" dxfId="2855" priority="459" operator="greaterThan">
      <formula>0</formula>
    </cfRule>
  </conditionalFormatting>
  <conditionalFormatting sqref="M51">
    <cfRule type="dataBar" priority="46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{67DE11BC-F019-4E10-89F8-0672147032A8}</x14:id>
        </ext>
      </extLst>
    </cfRule>
    <cfRule type="dataBar" priority="4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{0146DD3D-EBE3-4D6B-8716-A8224BC1ED55}</x14:id>
        </ext>
      </extLst>
    </cfRule>
  </conditionalFormatting>
  <conditionalFormatting sqref="G49">
    <cfRule type="cellIs" dxfId="2854" priority="436" operator="equal">
      <formula>"重要不紧急"</formula>
    </cfRule>
    <cfRule type="cellIs" dxfId="2853" priority="437" operator="equal">
      <formula>"重要且紧急"</formula>
    </cfRule>
    <cfRule type="cellIs" dxfId="2852" priority="438" operator="equal">
      <formula>"紧急不重要"</formula>
    </cfRule>
  </conditionalFormatting>
  <conditionalFormatting sqref="L49">
    <cfRule type="containsText" dxfId="2851" priority="439" operator="containsText" text="进行中">
      <formula>NOT(ISERROR(SEARCH("进行中",L49)))</formula>
    </cfRule>
    <cfRule type="containsText" dxfId="2850" priority="440" operator="containsText" text="延迟">
      <formula>NOT(ISERROR(SEARCH("延迟",L49)))</formula>
    </cfRule>
    <cfRule type="containsText" dxfId="2849" priority="441" operator="containsText" text="已完成">
      <formula>NOT(ISERROR(SEARCH("已完成",L49)))</formula>
    </cfRule>
    <cfRule type="containsText" dxfId="2848" priority="442" operator="containsText" text="已中止">
      <formula>NOT(ISERROR(SEARCH("已中止",L49)))</formula>
    </cfRule>
  </conditionalFormatting>
  <conditionalFormatting sqref="N49:Q49 T49:AR49">
    <cfRule type="cellIs" dxfId="2847" priority="435" operator="greaterThan">
      <formula>0</formula>
    </cfRule>
  </conditionalFormatting>
  <conditionalFormatting sqref="M49">
    <cfRule type="dataBar" priority="4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{8C61899C-81FA-4B5F-A462-08CE02067B64}</x14:id>
        </ext>
      </extLst>
    </cfRule>
    <cfRule type="dataBar" priority="4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{85BE4E92-C3D0-4BAA-A653-19E8A51A323E}</x14:id>
        </ext>
      </extLst>
    </cfRule>
  </conditionalFormatting>
  <conditionalFormatting sqref="G46">
    <cfRule type="cellIs" dxfId="2846" priority="420" operator="equal">
      <formula>"重要不紧急"</formula>
    </cfRule>
    <cfRule type="cellIs" dxfId="2845" priority="421" operator="equal">
      <formula>"重要且紧急"</formula>
    </cfRule>
    <cfRule type="cellIs" dxfId="2844" priority="422" operator="equal">
      <formula>"紧急不重要"</formula>
    </cfRule>
  </conditionalFormatting>
  <conditionalFormatting sqref="L46">
    <cfRule type="containsText" dxfId="2843" priority="423" operator="containsText" text="进行中">
      <formula>NOT(ISERROR(SEARCH("进行中",L46)))</formula>
    </cfRule>
    <cfRule type="containsText" dxfId="2842" priority="424" operator="containsText" text="延迟">
      <formula>NOT(ISERROR(SEARCH("延迟",L46)))</formula>
    </cfRule>
    <cfRule type="containsText" dxfId="2841" priority="425" operator="containsText" text="已完成">
      <formula>NOT(ISERROR(SEARCH("已完成",L46)))</formula>
    </cfRule>
    <cfRule type="containsText" dxfId="2840" priority="426" operator="containsText" text="已中止">
      <formula>NOT(ISERROR(SEARCH("已中止",L46)))</formula>
    </cfRule>
  </conditionalFormatting>
  <conditionalFormatting sqref="N46:Q46 T46:AR46">
    <cfRule type="cellIs" dxfId="2839" priority="419" operator="greaterThan">
      <formula>0</formula>
    </cfRule>
  </conditionalFormatting>
  <conditionalFormatting sqref="M46">
    <cfRule type="dataBar" priority="4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{19F02128-D4E8-454C-9289-195BBA46E621}</x14:id>
        </ext>
      </extLst>
    </cfRule>
    <cfRule type="dataBar" priority="4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{E3807147-F460-4324-AA84-A4E899A6A02B}</x14:id>
        </ext>
      </extLst>
    </cfRule>
  </conditionalFormatting>
  <conditionalFormatting sqref="M52:M65 M42:M43 M4 M32:M34 M23:M24 M7 M72:M74 M84:M85 M96:M98 M112:M121 M45 M17:M18 M28:M29 M126 M68:M69 M102:M110">
    <cfRule type="dataBar" priority="399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{2792E14C-2041-47D4-8BAD-BAFF12969CA7}</x14:id>
        </ext>
      </extLst>
    </cfRule>
    <cfRule type="dataBar" priority="40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{1588B19E-AACA-4DD7-8F4B-5C2E6FF56E0B}</x14:id>
        </ext>
      </extLst>
    </cfRule>
  </conditionalFormatting>
  <conditionalFormatting sqref="G19:G20">
    <cfRule type="cellIs" dxfId="2838" priority="405" operator="equal">
      <formula>"重要不紧急"</formula>
    </cfRule>
    <cfRule type="cellIs" dxfId="2837" priority="406" operator="equal">
      <formula>"重要且紧急"</formula>
    </cfRule>
    <cfRule type="cellIs" dxfId="2836" priority="407" operator="equal">
      <formula>"紧急不重要"</formula>
    </cfRule>
  </conditionalFormatting>
  <conditionalFormatting sqref="L19">
    <cfRule type="containsText" dxfId="2835" priority="408" operator="containsText" text="进行中">
      <formula>NOT(ISERROR(SEARCH("进行中",L19)))</formula>
    </cfRule>
    <cfRule type="containsText" dxfId="2834" priority="409" operator="containsText" text="延迟">
      <formula>NOT(ISERROR(SEARCH("延迟",L19)))</formula>
    </cfRule>
    <cfRule type="containsText" dxfId="2833" priority="410" operator="containsText" text="已完成">
      <formula>NOT(ISERROR(SEARCH("已完成",L19)))</formula>
    </cfRule>
    <cfRule type="containsText" dxfId="2832" priority="411" operator="containsText" text="已中止">
      <formula>NOT(ISERROR(SEARCH("已中止",L19)))</formula>
    </cfRule>
  </conditionalFormatting>
  <conditionalFormatting sqref="A19:Q19 T19:AS19 G20:I20">
    <cfRule type="expression" dxfId="2831" priority="402">
      <formula>CELL("row")=ROW()</formula>
    </cfRule>
    <cfRule type="expression" dxfId="2830" priority="403">
      <formula>$A19&lt;&gt;""</formula>
    </cfRule>
  </conditionalFormatting>
  <conditionalFormatting sqref="N19:Q19 T19:AR19">
    <cfRule type="cellIs" dxfId="2829" priority="404" operator="greaterThan">
      <formula>0</formula>
    </cfRule>
  </conditionalFormatting>
  <conditionalFormatting sqref="M19">
    <cfRule type="dataBar" priority="41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{B4878A82-6647-460C-896B-59248D7396AA}</x14:id>
        </ext>
      </extLst>
    </cfRule>
    <cfRule type="dataBar" priority="4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{F9A38576-2720-4FB4-8C35-55D1628B5FBE}</x14:id>
        </ext>
      </extLst>
    </cfRule>
  </conditionalFormatting>
  <conditionalFormatting sqref="A95">
    <cfRule type="expression" dxfId="2828" priority="401">
      <formula>MOD(ROW(),2)=1</formula>
    </cfRule>
  </conditionalFormatting>
  <conditionalFormatting sqref="J140:K140">
    <cfRule type="expression" dxfId="2827" priority="393">
      <formula>CELL("row")=ROW()</formula>
    </cfRule>
    <cfRule type="expression" dxfId="2826" priority="394">
      <formula>$A140&lt;&gt;""</formula>
    </cfRule>
  </conditionalFormatting>
  <conditionalFormatting sqref="J137:K137">
    <cfRule type="expression" dxfId="2825" priority="389">
      <formula>CELL("row")=ROW()</formula>
    </cfRule>
    <cfRule type="expression" dxfId="2824" priority="390">
      <formula>$A137&lt;&gt;""</formula>
    </cfRule>
  </conditionalFormatting>
  <conditionalFormatting sqref="J135:K135">
    <cfRule type="expression" dxfId="2823" priority="385">
      <formula>CELL("row")=ROW()</formula>
    </cfRule>
    <cfRule type="expression" dxfId="2822" priority="386">
      <formula>$A135&lt;&gt;""</formula>
    </cfRule>
  </conditionalFormatting>
  <conditionalFormatting sqref="J138:K138">
    <cfRule type="expression" dxfId="2821" priority="381">
      <formula>CELL("row")=ROW()</formula>
    </cfRule>
    <cfRule type="expression" dxfId="2820" priority="382">
      <formula>$A138&lt;&gt;""</formula>
    </cfRule>
  </conditionalFormatting>
  <conditionalFormatting sqref="R3:S3">
    <cfRule type="containsText" dxfId="2819" priority="376" operator="containsText" text="日">
      <formula>NOT(ISERROR(SEARCH("日",R3)))</formula>
    </cfRule>
    <cfRule type="containsText" dxfId="2818" priority="377" operator="containsText" text="六">
      <formula>NOT(ISERROR(SEARCH("六",R3)))</formula>
    </cfRule>
  </conditionalFormatting>
  <conditionalFormatting sqref="R132:S132">
    <cfRule type="containsText" dxfId="2817" priority="372" operator="containsText" text="日">
      <formula>NOT(ISERROR(SEARCH("日",R132)))</formula>
    </cfRule>
    <cfRule type="containsText" dxfId="2816" priority="373" operator="containsText" text="六">
      <formula>NOT(ISERROR(SEARCH("六",R132)))</formula>
    </cfRule>
  </conditionalFormatting>
  <conditionalFormatting sqref="R7:S7 R23:S24 R4:S4 R17:S18">
    <cfRule type="expression" dxfId="2815" priority="369">
      <formula>CELL("row")=ROW()</formula>
    </cfRule>
    <cfRule type="expression" dxfId="2814" priority="370">
      <formula>$A4&lt;&gt;""</formula>
    </cfRule>
  </conditionalFormatting>
  <conditionalFormatting sqref="R28:S29 R17:S18 R45:S45 R84:S85 R72:S74 R52:S65 R7:S7 R23:S24 R32:S34 R42:S43 R4:S4 R68:S69">
    <cfRule type="cellIs" dxfId="2813" priority="371" operator="greaterThan">
      <formula>0</formula>
    </cfRule>
  </conditionalFormatting>
  <conditionalFormatting sqref="R191:S1048576">
    <cfRule type="cellIs" dxfId="2812" priority="378" operator="between">
      <formula>6</formula>
      <formula>24</formula>
    </cfRule>
    <cfRule type="cellIs" dxfId="2811" priority="379" operator="between">
      <formula>4</formula>
      <formula>6</formula>
    </cfRule>
    <cfRule type="cellIs" dxfId="2810" priority="380" operator="between">
      <formula>0.01</formula>
      <formula>3</formula>
    </cfRule>
  </conditionalFormatting>
  <conditionalFormatting sqref="R144:S149">
    <cfRule type="cellIs" dxfId="2809" priority="367" operator="greaterThan">
      <formula>0</formula>
    </cfRule>
  </conditionalFormatting>
  <conditionalFormatting sqref="R36:S36">
    <cfRule type="cellIs" dxfId="2808" priority="366" operator="greaterThan">
      <formula>0</formula>
    </cfRule>
  </conditionalFormatting>
  <conditionalFormatting sqref="R38:S38">
    <cfRule type="cellIs" dxfId="2807" priority="363" operator="greaterThan">
      <formula>0</formula>
    </cfRule>
  </conditionalFormatting>
  <conditionalFormatting sqref="R30:S30">
    <cfRule type="cellIs" dxfId="2806" priority="360" operator="greaterThan">
      <formula>0</formula>
    </cfRule>
  </conditionalFormatting>
  <conditionalFormatting sqref="R31:S31">
    <cfRule type="cellIs" dxfId="2805" priority="357" operator="greaterThan">
      <formula>0</formula>
    </cfRule>
  </conditionalFormatting>
  <conditionalFormatting sqref="R22:S22">
    <cfRule type="expression" dxfId="2804" priority="352">
      <formula>CELL("row")=ROW()</formula>
    </cfRule>
    <cfRule type="expression" dxfId="2803" priority="353">
      <formula>$A22&lt;&gt;""</formula>
    </cfRule>
  </conditionalFormatting>
  <conditionalFormatting sqref="R22:S22">
    <cfRule type="cellIs" dxfId="2802" priority="354" operator="greaterThan">
      <formula>0</formula>
    </cfRule>
  </conditionalFormatting>
  <conditionalFormatting sqref="R21:S21">
    <cfRule type="expression" dxfId="2801" priority="349">
      <formula>CELL("row")=ROW()</formula>
    </cfRule>
    <cfRule type="expression" dxfId="2800" priority="350">
      <formula>$A21&lt;&gt;""</formula>
    </cfRule>
  </conditionalFormatting>
  <conditionalFormatting sqref="R21:S21">
    <cfRule type="cellIs" dxfId="2799" priority="351" operator="greaterThan">
      <formula>0</formula>
    </cfRule>
  </conditionalFormatting>
  <conditionalFormatting sqref="R6:S6">
    <cfRule type="expression" dxfId="2798" priority="346">
      <formula>CELL("row")=ROW()</formula>
    </cfRule>
    <cfRule type="expression" dxfId="2797" priority="347">
      <formula>$A6&lt;&gt;""</formula>
    </cfRule>
  </conditionalFormatting>
  <conditionalFormatting sqref="R6:S6">
    <cfRule type="cellIs" dxfId="2796" priority="348" operator="greaterThan">
      <formula>0</formula>
    </cfRule>
  </conditionalFormatting>
  <conditionalFormatting sqref="R5:S5">
    <cfRule type="expression" dxfId="2795" priority="343">
      <formula>CELL("row")=ROW()</formula>
    </cfRule>
    <cfRule type="expression" dxfId="2794" priority="344">
      <formula>$A5&lt;&gt;""</formula>
    </cfRule>
  </conditionalFormatting>
  <conditionalFormatting sqref="R5:S5">
    <cfRule type="cellIs" dxfId="2793" priority="345" operator="greaterThan">
      <formula>0</formula>
    </cfRule>
  </conditionalFormatting>
  <conditionalFormatting sqref="R71:S71">
    <cfRule type="cellIs" dxfId="2792" priority="336" operator="greaterThan">
      <formula>0</formula>
    </cfRule>
  </conditionalFormatting>
  <conditionalFormatting sqref="R70:S70">
    <cfRule type="cellIs" dxfId="2791" priority="333" operator="greaterThan">
      <formula>0</formula>
    </cfRule>
  </conditionalFormatting>
  <conditionalFormatting sqref="R76:S80">
    <cfRule type="cellIs" dxfId="2790" priority="330" operator="greaterThan">
      <formula>0</formula>
    </cfRule>
  </conditionalFormatting>
  <conditionalFormatting sqref="R83:S83">
    <cfRule type="cellIs" dxfId="2789" priority="327" operator="greaterThan">
      <formula>0</formula>
    </cfRule>
  </conditionalFormatting>
  <conditionalFormatting sqref="R87:S87">
    <cfRule type="cellIs" dxfId="2788" priority="324" operator="greaterThan">
      <formula>0</formula>
    </cfRule>
  </conditionalFormatting>
  <conditionalFormatting sqref="R88:S88">
    <cfRule type="cellIs" dxfId="2787" priority="321" operator="greaterThan">
      <formula>0</formula>
    </cfRule>
  </conditionalFormatting>
  <conditionalFormatting sqref="R94:S94">
    <cfRule type="cellIs" dxfId="2786" priority="318" operator="greaterThan">
      <formula>0</formula>
    </cfRule>
  </conditionalFormatting>
  <conditionalFormatting sqref="R95:S95">
    <cfRule type="cellIs" dxfId="2785" priority="315" operator="greaterThan">
      <formula>0</formula>
    </cfRule>
  </conditionalFormatting>
  <conditionalFormatting sqref="R44:S44">
    <cfRule type="cellIs" dxfId="2784" priority="312" operator="greaterThan">
      <formula>0</formula>
    </cfRule>
  </conditionalFormatting>
  <conditionalFormatting sqref="R9:S9">
    <cfRule type="expression" dxfId="2783" priority="307">
      <formula>CELL("row")=ROW()</formula>
    </cfRule>
    <cfRule type="expression" dxfId="2782" priority="308">
      <formula>$A9&lt;&gt;""</formula>
    </cfRule>
  </conditionalFormatting>
  <conditionalFormatting sqref="R9:S9">
    <cfRule type="cellIs" dxfId="2781" priority="309" operator="greaterThan">
      <formula>0</formula>
    </cfRule>
  </conditionalFormatting>
  <conditionalFormatting sqref="R8:S8">
    <cfRule type="expression" dxfId="2780" priority="304">
      <formula>CELL("row")=ROW()</formula>
    </cfRule>
    <cfRule type="expression" dxfId="2779" priority="305">
      <formula>$A8&lt;&gt;""</formula>
    </cfRule>
  </conditionalFormatting>
  <conditionalFormatting sqref="R8:S8">
    <cfRule type="cellIs" dxfId="2778" priority="306" operator="greaterThan">
      <formula>0</formula>
    </cfRule>
  </conditionalFormatting>
  <conditionalFormatting sqref="R10:S10">
    <cfRule type="expression" dxfId="2777" priority="301">
      <formula>CELL("row")=ROW()</formula>
    </cfRule>
    <cfRule type="expression" dxfId="2776" priority="302">
      <formula>$A10&lt;&gt;""</formula>
    </cfRule>
  </conditionalFormatting>
  <conditionalFormatting sqref="R10:S10">
    <cfRule type="cellIs" dxfId="2775" priority="303" operator="greaterThan">
      <formula>0</formula>
    </cfRule>
  </conditionalFormatting>
  <conditionalFormatting sqref="R11:S11">
    <cfRule type="expression" dxfId="2774" priority="298">
      <formula>CELL("row")=ROW()</formula>
    </cfRule>
    <cfRule type="expression" dxfId="2773" priority="299">
      <formula>$A11&lt;&gt;""</formula>
    </cfRule>
  </conditionalFormatting>
  <conditionalFormatting sqref="R11:S11">
    <cfRule type="cellIs" dxfId="2772" priority="300" operator="greaterThan">
      <formula>0</formula>
    </cfRule>
  </conditionalFormatting>
  <conditionalFormatting sqref="R25:S25">
    <cfRule type="expression" dxfId="2771" priority="295">
      <formula>CELL("row")=ROW()</formula>
    </cfRule>
    <cfRule type="expression" dxfId="2770" priority="296">
      <formula>$A25&lt;&gt;""</formula>
    </cfRule>
  </conditionalFormatting>
  <conditionalFormatting sqref="R25:S25">
    <cfRule type="cellIs" dxfId="2769" priority="297" operator="greaterThan">
      <formula>0</formula>
    </cfRule>
  </conditionalFormatting>
  <conditionalFormatting sqref="R26:S26">
    <cfRule type="expression" dxfId="2768" priority="292">
      <formula>CELL("row")=ROW()</formula>
    </cfRule>
    <cfRule type="expression" dxfId="2767" priority="293">
      <formula>$A26&lt;&gt;""</formula>
    </cfRule>
  </conditionalFormatting>
  <conditionalFormatting sqref="R26:S26">
    <cfRule type="cellIs" dxfId="2766" priority="294" operator="greaterThan">
      <formula>0</formula>
    </cfRule>
  </conditionalFormatting>
  <conditionalFormatting sqref="R27:S27">
    <cfRule type="expression" dxfId="2765" priority="289">
      <formula>CELL("row")=ROW()</formula>
    </cfRule>
    <cfRule type="expression" dxfId="2764" priority="290">
      <formula>$A27&lt;&gt;""</formula>
    </cfRule>
  </conditionalFormatting>
  <conditionalFormatting sqref="R27:S27">
    <cfRule type="cellIs" dxfId="2763" priority="291" operator="greaterThan">
      <formula>0</formula>
    </cfRule>
  </conditionalFormatting>
  <conditionalFormatting sqref="R40:S40">
    <cfRule type="cellIs" dxfId="2762" priority="285" operator="greaterThan">
      <formula>0</formula>
    </cfRule>
  </conditionalFormatting>
  <conditionalFormatting sqref="R12:S12">
    <cfRule type="expression" dxfId="2761" priority="280">
      <formula>CELL("row")=ROW()</formula>
    </cfRule>
    <cfRule type="expression" dxfId="2760" priority="281">
      <formula>$A12&lt;&gt;""</formula>
    </cfRule>
  </conditionalFormatting>
  <conditionalFormatting sqref="R12:S12">
    <cfRule type="cellIs" dxfId="2759" priority="282" operator="greaterThan">
      <formula>0</formula>
    </cfRule>
  </conditionalFormatting>
  <conditionalFormatting sqref="R13:S14">
    <cfRule type="expression" dxfId="2758" priority="277">
      <formula>CELL("row")=ROW()</formula>
    </cfRule>
    <cfRule type="expression" dxfId="2757" priority="278">
      <formula>$A13&lt;&gt;""</formula>
    </cfRule>
  </conditionalFormatting>
  <conditionalFormatting sqref="R13:S14">
    <cfRule type="cellIs" dxfId="2756" priority="279" operator="greaterThan">
      <formula>0</formula>
    </cfRule>
  </conditionalFormatting>
  <conditionalFormatting sqref="R51:S51">
    <cfRule type="cellIs" dxfId="2755" priority="276" operator="greaterThan">
      <formula>0</formula>
    </cfRule>
  </conditionalFormatting>
  <conditionalFormatting sqref="R49:S49">
    <cfRule type="cellIs" dxfId="2754" priority="270" operator="greaterThan">
      <formula>0</formula>
    </cfRule>
  </conditionalFormatting>
  <conditionalFormatting sqref="R46:S46">
    <cfRule type="cellIs" dxfId="2753" priority="267" operator="greaterThan">
      <formula>0</formula>
    </cfRule>
  </conditionalFormatting>
  <conditionalFormatting sqref="R19:S19">
    <cfRule type="expression" dxfId="2752" priority="262">
      <formula>CELL("row")=ROW()</formula>
    </cfRule>
    <cfRule type="expression" dxfId="2751" priority="263">
      <formula>$A19&lt;&gt;""</formula>
    </cfRule>
  </conditionalFormatting>
  <conditionalFormatting sqref="R19:S19">
    <cfRule type="cellIs" dxfId="2750" priority="264" operator="greaterThan">
      <formula>0</formula>
    </cfRule>
  </conditionalFormatting>
  <conditionalFormatting sqref="L20">
    <cfRule type="containsText" dxfId="2749" priority="186" operator="containsText" text="进行中">
      <formula>NOT(ISERROR(SEARCH("进行中",L20)))</formula>
    </cfRule>
    <cfRule type="containsText" dxfId="2748" priority="187" operator="containsText" text="延迟">
      <formula>NOT(ISERROR(SEARCH("延迟",L20)))</formula>
    </cfRule>
    <cfRule type="containsText" dxfId="2747" priority="188" operator="containsText" text="已完成">
      <formula>NOT(ISERROR(SEARCH("已完成",L20)))</formula>
    </cfRule>
    <cfRule type="containsText" dxfId="2746" priority="189" operator="containsText" text="已中止">
      <formula>NOT(ISERROR(SEARCH("已中止",L20)))</formula>
    </cfRule>
  </conditionalFormatting>
  <conditionalFormatting sqref="A20:D20 F20 T20:AS20 J20:Q20">
    <cfRule type="expression" dxfId="2745" priority="180">
      <formula>CELL("row")=ROW()</formula>
    </cfRule>
    <cfRule type="expression" dxfId="2744" priority="181">
      <formula>$A20&lt;&gt;""</formula>
    </cfRule>
  </conditionalFormatting>
  <conditionalFormatting sqref="N20:Q20 T20:AR20">
    <cfRule type="cellIs" dxfId="2743" priority="182" operator="greaterThan">
      <formula>0</formula>
    </cfRule>
  </conditionalFormatting>
  <conditionalFormatting sqref="M20">
    <cfRule type="dataBar" priority="19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{BF5478CB-D182-4689-B2D0-9738627A58C1}</x14:id>
        </ext>
      </extLst>
    </cfRule>
    <cfRule type="dataBar" priority="1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{4663CDD0-66EE-45C4-ACCD-F9E6A0673C97}</x14:id>
        </ext>
      </extLst>
    </cfRule>
  </conditionalFormatting>
  <conditionalFormatting sqref="R20:S20">
    <cfRule type="expression" dxfId="2742" priority="177">
      <formula>CELL("row")=ROW()</formula>
    </cfRule>
    <cfRule type="expression" dxfId="2741" priority="178">
      <formula>$A20&lt;&gt;""</formula>
    </cfRule>
  </conditionalFormatting>
  <conditionalFormatting sqref="R20:S20">
    <cfRule type="cellIs" dxfId="2740" priority="179" operator="greaterThan">
      <formula>0</formula>
    </cfRule>
  </conditionalFormatting>
  <conditionalFormatting sqref="G35">
    <cfRule type="cellIs" dxfId="2739" priority="168" operator="equal">
      <formula>"重要不紧急"</formula>
    </cfRule>
    <cfRule type="cellIs" dxfId="2738" priority="169" operator="equal">
      <formula>"重要且紧急"</formula>
    </cfRule>
    <cfRule type="cellIs" dxfId="2737" priority="170" operator="equal">
      <formula>"紧急不重要"</formula>
    </cfRule>
  </conditionalFormatting>
  <conditionalFormatting sqref="L35">
    <cfRule type="containsText" dxfId="2736" priority="171" operator="containsText" text="进行中">
      <formula>NOT(ISERROR(SEARCH("进行中",L35)))</formula>
    </cfRule>
    <cfRule type="containsText" dxfId="2735" priority="172" operator="containsText" text="延迟">
      <formula>NOT(ISERROR(SEARCH("延迟",L35)))</formula>
    </cfRule>
    <cfRule type="containsText" dxfId="2734" priority="173" operator="containsText" text="已完成">
      <formula>NOT(ISERROR(SEARCH("已完成",L35)))</formula>
    </cfRule>
    <cfRule type="containsText" dxfId="2733" priority="174" operator="containsText" text="已中止">
      <formula>NOT(ISERROR(SEARCH("已中止",L35)))</formula>
    </cfRule>
  </conditionalFormatting>
  <conditionalFormatting sqref="N35:Q35 T35:AR35">
    <cfRule type="cellIs" dxfId="2732" priority="167" operator="greaterThan">
      <formula>0</formula>
    </cfRule>
  </conditionalFormatting>
  <conditionalFormatting sqref="M35">
    <cfRule type="dataBar" priority="17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{A51E13B2-A465-460B-8FEF-51D5EF1526E3}</x14:id>
        </ext>
      </extLst>
    </cfRule>
    <cfRule type="dataBar" priority="17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{AC3F3964-4C4C-40FC-B550-6339AAD04A3B}</x14:id>
        </ext>
      </extLst>
    </cfRule>
  </conditionalFormatting>
  <conditionalFormatting sqref="R35:S35">
    <cfRule type="cellIs" dxfId="2731" priority="164" operator="greaterThan">
      <formula>0</formula>
    </cfRule>
  </conditionalFormatting>
  <conditionalFormatting sqref="G37">
    <cfRule type="cellIs" dxfId="2730" priority="153" operator="equal">
      <formula>"重要不紧急"</formula>
    </cfRule>
    <cfRule type="cellIs" dxfId="2729" priority="154" operator="equal">
      <formula>"重要且紧急"</formula>
    </cfRule>
    <cfRule type="cellIs" dxfId="2728" priority="155" operator="equal">
      <formula>"紧急不重要"</formula>
    </cfRule>
  </conditionalFormatting>
  <conditionalFormatting sqref="L37">
    <cfRule type="containsText" dxfId="2727" priority="156" operator="containsText" text="进行中">
      <formula>NOT(ISERROR(SEARCH("进行中",L37)))</formula>
    </cfRule>
    <cfRule type="containsText" dxfId="2726" priority="157" operator="containsText" text="延迟">
      <formula>NOT(ISERROR(SEARCH("延迟",L37)))</formula>
    </cfRule>
    <cfRule type="containsText" dxfId="2725" priority="158" operator="containsText" text="已完成">
      <formula>NOT(ISERROR(SEARCH("已完成",L37)))</formula>
    </cfRule>
    <cfRule type="containsText" dxfId="2724" priority="159" operator="containsText" text="已中止">
      <formula>NOT(ISERROR(SEARCH("已中止",L37)))</formula>
    </cfRule>
  </conditionalFormatting>
  <conditionalFormatting sqref="N37:Q37 T37:AR37">
    <cfRule type="cellIs" dxfId="2723" priority="152" operator="greaterThan">
      <formula>0</formula>
    </cfRule>
  </conditionalFormatting>
  <conditionalFormatting sqref="M37">
    <cfRule type="dataBar" priority="16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{B0A36817-30BA-4820-A52C-416421E5A245}</x14:id>
        </ext>
      </extLst>
    </cfRule>
    <cfRule type="dataBar" priority="16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{494C492F-567A-4C98-9451-B7B541C68349}</x14:id>
        </ext>
      </extLst>
    </cfRule>
  </conditionalFormatting>
  <conditionalFormatting sqref="R37:S37">
    <cfRule type="cellIs" dxfId="2722" priority="149" operator="greaterThan">
      <formula>0</formula>
    </cfRule>
  </conditionalFormatting>
  <conditionalFormatting sqref="G122:G124">
    <cfRule type="cellIs" dxfId="2721" priority="138" operator="equal">
      <formula>"重要不紧急"</formula>
    </cfRule>
    <cfRule type="cellIs" dxfId="2720" priority="139" operator="equal">
      <formula>"重要且紧急"</formula>
    </cfRule>
    <cfRule type="cellIs" dxfId="2719" priority="140" operator="equal">
      <formula>"紧急不重要"</formula>
    </cfRule>
  </conditionalFormatting>
  <conditionalFormatting sqref="L123:L127">
    <cfRule type="containsText" dxfId="2718" priority="141" operator="containsText" text="进行中">
      <formula>NOT(ISERROR(SEARCH("进行中",L123)))</formula>
    </cfRule>
    <cfRule type="containsText" dxfId="2717" priority="142" operator="containsText" text="延迟">
      <formula>NOT(ISERROR(SEARCH("延迟",L123)))</formula>
    </cfRule>
    <cfRule type="containsText" dxfId="2716" priority="143" operator="containsText" text="已完成">
      <formula>NOT(ISERROR(SEARCH("已完成",L123)))</formula>
    </cfRule>
    <cfRule type="containsText" dxfId="2715" priority="144" operator="containsText" text="已中止">
      <formula>NOT(ISERROR(SEARCH("已中止",L123)))</formula>
    </cfRule>
  </conditionalFormatting>
  <conditionalFormatting sqref="A123:AS124 A122:K122 M122:AS122 L125:L127">
    <cfRule type="expression" dxfId="2714" priority="135">
      <formula>CELL("row")=ROW()</formula>
    </cfRule>
    <cfRule type="expression" dxfId="2713" priority="136">
      <formula>$A122&lt;&gt;""</formula>
    </cfRule>
  </conditionalFormatting>
  <conditionalFormatting sqref="N122:AR124">
    <cfRule type="cellIs" dxfId="2712" priority="137" operator="greaterThan">
      <formula>0</formula>
    </cfRule>
  </conditionalFormatting>
  <conditionalFormatting sqref="M122:M124">
    <cfRule type="dataBar" priority="14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{B8692013-1CC0-463A-9A78-D36E386EEEE6}</x14:id>
        </ext>
      </extLst>
    </cfRule>
    <cfRule type="dataBar" priority="1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{33EBA37E-C986-4A32-8460-B70B8BBD5671}</x14:id>
        </ext>
      </extLst>
    </cfRule>
  </conditionalFormatting>
  <conditionalFormatting sqref="G15">
    <cfRule type="cellIs" dxfId="2711" priority="126" operator="equal">
      <formula>"重要不紧急"</formula>
    </cfRule>
    <cfRule type="cellIs" dxfId="2710" priority="127" operator="equal">
      <formula>"重要且紧急"</formula>
    </cfRule>
    <cfRule type="cellIs" dxfId="2709" priority="128" operator="equal">
      <formula>"紧急不重要"</formula>
    </cfRule>
  </conditionalFormatting>
  <conditionalFormatting sqref="L15">
    <cfRule type="containsText" dxfId="2708" priority="129" operator="containsText" text="进行中">
      <formula>NOT(ISERROR(SEARCH("进行中",L15)))</formula>
    </cfRule>
    <cfRule type="containsText" dxfId="2707" priority="130" operator="containsText" text="延迟">
      <formula>NOT(ISERROR(SEARCH("延迟",L15)))</formula>
    </cfRule>
    <cfRule type="containsText" dxfId="2706" priority="131" operator="containsText" text="已完成">
      <formula>NOT(ISERROR(SEARCH("已完成",L15)))</formula>
    </cfRule>
    <cfRule type="containsText" dxfId="2705" priority="132" operator="containsText" text="已中止">
      <formula>NOT(ISERROR(SEARCH("已中止",L15)))</formula>
    </cfRule>
  </conditionalFormatting>
  <conditionalFormatting sqref="A15:Q15 T15:AS15">
    <cfRule type="expression" dxfId="2704" priority="123">
      <formula>CELL("row")=ROW()</formula>
    </cfRule>
    <cfRule type="expression" dxfId="2703" priority="124">
      <formula>$A15&lt;&gt;""</formula>
    </cfRule>
  </conditionalFormatting>
  <conditionalFormatting sqref="N15:Q15 T15:AR15">
    <cfRule type="cellIs" dxfId="2702" priority="125" operator="greaterThan">
      <formula>0</formula>
    </cfRule>
  </conditionalFormatting>
  <conditionalFormatting sqref="M15">
    <cfRule type="dataBar" priority="13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{80BF82CC-1198-4F79-95EF-768E9FF58AB6}</x14:id>
        </ext>
      </extLst>
    </cfRule>
    <cfRule type="dataBar" priority="1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{4E4C6E91-ABB5-4928-AB3B-8F34A41E2473}</x14:id>
        </ext>
      </extLst>
    </cfRule>
  </conditionalFormatting>
  <conditionalFormatting sqref="R15:S15">
    <cfRule type="expression" dxfId="2701" priority="120">
      <formula>CELL("row")=ROW()</formula>
    </cfRule>
    <cfRule type="expression" dxfId="2700" priority="121">
      <formula>$A15&lt;&gt;""</formula>
    </cfRule>
  </conditionalFormatting>
  <conditionalFormatting sqref="R15:S15">
    <cfRule type="cellIs" dxfId="2699" priority="122" operator="greaterThan">
      <formula>0</formula>
    </cfRule>
  </conditionalFormatting>
  <conditionalFormatting sqref="E126">
    <cfRule type="expression" dxfId="2698" priority="118">
      <formula>CELL("row")=ROW()</formula>
    </cfRule>
    <cfRule type="expression" dxfId="2697" priority="119">
      <formula>$A132&lt;&gt;""</formula>
    </cfRule>
  </conditionalFormatting>
  <conditionalFormatting sqref="G81">
    <cfRule type="cellIs" dxfId="2696" priority="109" operator="equal">
      <formula>"重要不紧急"</formula>
    </cfRule>
    <cfRule type="cellIs" dxfId="2695" priority="110" operator="equal">
      <formula>"重要且紧急"</formula>
    </cfRule>
    <cfRule type="cellIs" dxfId="2694" priority="111" operator="equal">
      <formula>"紧急不重要"</formula>
    </cfRule>
  </conditionalFormatting>
  <conditionalFormatting sqref="L81">
    <cfRule type="containsText" dxfId="2693" priority="112" operator="containsText" text="进行中">
      <formula>NOT(ISERROR(SEARCH("进行中",L81)))</formula>
    </cfRule>
    <cfRule type="containsText" dxfId="2692" priority="113" operator="containsText" text="延迟">
      <formula>NOT(ISERROR(SEARCH("延迟",L81)))</formula>
    </cfRule>
    <cfRule type="containsText" dxfId="2691" priority="114" operator="containsText" text="已完成">
      <formula>NOT(ISERROR(SEARCH("已完成",L81)))</formula>
    </cfRule>
    <cfRule type="containsText" dxfId="2690" priority="115" operator="containsText" text="已中止">
      <formula>NOT(ISERROR(SEARCH("已中止",L81)))</formula>
    </cfRule>
  </conditionalFormatting>
  <conditionalFormatting sqref="T81:AR81 N81:Q81">
    <cfRule type="cellIs" dxfId="2689" priority="108" operator="greaterThan">
      <formula>0</formula>
    </cfRule>
  </conditionalFormatting>
  <conditionalFormatting sqref="M81">
    <cfRule type="dataBar" priority="1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{07B95E0C-D1FF-4EAF-A884-4C1AA4844F44}</x14:id>
        </ext>
      </extLst>
    </cfRule>
    <cfRule type="dataBar" priority="1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{ABC5376F-9C47-40B3-B782-929925AB1C64}</x14:id>
        </ext>
      </extLst>
    </cfRule>
  </conditionalFormatting>
  <conditionalFormatting sqref="R81:S81">
    <cfRule type="cellIs" dxfId="2688" priority="105" operator="greaterThan">
      <formula>0</formula>
    </cfRule>
  </conditionalFormatting>
  <conditionalFormatting sqref="G125">
    <cfRule type="cellIs" dxfId="2687" priority="94" operator="equal">
      <formula>"重要不紧急"</formula>
    </cfRule>
    <cfRule type="cellIs" dxfId="2686" priority="95" operator="equal">
      <formula>"重要且紧急"</formula>
    </cfRule>
    <cfRule type="cellIs" dxfId="2685" priority="96" operator="equal">
      <formula>"紧急不重要"</formula>
    </cfRule>
  </conditionalFormatting>
  <conditionalFormatting sqref="A125:D125 F125:K125 M125:AS125">
    <cfRule type="expression" dxfId="2684" priority="91">
      <formula>CELL("row")=ROW()</formula>
    </cfRule>
    <cfRule type="expression" dxfId="2683" priority="92">
      <formula>$A125&lt;&gt;""</formula>
    </cfRule>
  </conditionalFormatting>
  <conditionalFormatting sqref="N125:AR125">
    <cfRule type="cellIs" dxfId="2682" priority="93" operator="greaterThan">
      <formula>0</formula>
    </cfRule>
  </conditionalFormatting>
  <conditionalFormatting sqref="M125">
    <cfRule type="dataBar" priority="10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{AC306D64-9D04-4ABA-86DB-6DE546E1AF3E}</x14:id>
        </ext>
      </extLst>
    </cfRule>
    <cfRule type="dataBar" priority="10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{DF469E8F-B16B-4FE3-8361-AA7C3207116B}</x14:id>
        </ext>
      </extLst>
    </cfRule>
  </conditionalFormatting>
  <conditionalFormatting sqref="E125">
    <cfRule type="expression" dxfId="2681" priority="89">
      <formula>CELL("row")=ROW()</formula>
    </cfRule>
    <cfRule type="expression" dxfId="2680" priority="90">
      <formula>$A126&lt;&gt;""</formula>
    </cfRule>
  </conditionalFormatting>
  <conditionalFormatting sqref="F111">
    <cfRule type="expression" dxfId="2679" priority="87">
      <formula>CELL("row")=ROW()</formula>
    </cfRule>
    <cfRule type="expression" dxfId="2678" priority="88">
      <formula>$A111&lt;&gt;""</formula>
    </cfRule>
  </conditionalFormatting>
  <conditionalFormatting sqref="G16">
    <cfRule type="cellIs" dxfId="2677" priority="78" operator="equal">
      <formula>"重要不紧急"</formula>
    </cfRule>
    <cfRule type="cellIs" dxfId="2676" priority="79" operator="equal">
      <formula>"重要且紧急"</formula>
    </cfRule>
    <cfRule type="cellIs" dxfId="2675" priority="80" operator="equal">
      <formula>"紧急不重要"</formula>
    </cfRule>
  </conditionalFormatting>
  <conditionalFormatting sqref="L16">
    <cfRule type="containsText" dxfId="2674" priority="81" operator="containsText" text="进行中">
      <formula>NOT(ISERROR(SEARCH("进行中",L16)))</formula>
    </cfRule>
    <cfRule type="containsText" dxfId="2673" priority="82" operator="containsText" text="延迟">
      <formula>NOT(ISERROR(SEARCH("延迟",L16)))</formula>
    </cfRule>
    <cfRule type="containsText" dxfId="2672" priority="83" operator="containsText" text="已完成">
      <formula>NOT(ISERROR(SEARCH("已完成",L16)))</formula>
    </cfRule>
    <cfRule type="containsText" dxfId="2671" priority="84" operator="containsText" text="已中止">
      <formula>NOT(ISERROR(SEARCH("已中止",L16)))</formula>
    </cfRule>
  </conditionalFormatting>
  <conditionalFormatting sqref="A16:Q16 T16:AS16">
    <cfRule type="expression" dxfId="2670" priority="75">
      <formula>CELL("row")=ROW()</formula>
    </cfRule>
    <cfRule type="expression" dxfId="2669" priority="76">
      <formula>$A16&lt;&gt;""</formula>
    </cfRule>
  </conditionalFormatting>
  <conditionalFormatting sqref="N16:Q16 T16:AR16">
    <cfRule type="cellIs" dxfId="2668" priority="77" operator="greaterThan">
      <formula>0</formula>
    </cfRule>
  </conditionalFormatting>
  <conditionalFormatting sqref="M16">
    <cfRule type="dataBar" priority="8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{9589AB90-BBD3-4AA8-B706-08B41BAC6517}</x14:id>
        </ext>
      </extLst>
    </cfRule>
    <cfRule type="dataBar" priority="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{62B12E7C-907F-49C7-B27D-8A485F0ECE04}</x14:id>
        </ext>
      </extLst>
    </cfRule>
  </conditionalFormatting>
  <conditionalFormatting sqref="R16:S16">
    <cfRule type="expression" dxfId="2667" priority="72">
      <formula>CELL("row")=ROW()</formula>
    </cfRule>
    <cfRule type="expression" dxfId="2666" priority="73">
      <formula>$A16&lt;&gt;""</formula>
    </cfRule>
  </conditionalFormatting>
  <conditionalFormatting sqref="R16:S16">
    <cfRule type="cellIs" dxfId="2665" priority="74" operator="greaterThan">
      <formula>0</formula>
    </cfRule>
  </conditionalFormatting>
  <conditionalFormatting sqref="G131">
    <cfRule type="cellIs" dxfId="2664" priority="63" operator="equal">
      <formula>"重要不紧急"</formula>
    </cfRule>
    <cfRule type="cellIs" dxfId="2663" priority="64" operator="equal">
      <formula>"重要且紧急"</formula>
    </cfRule>
    <cfRule type="cellIs" dxfId="2662" priority="65" operator="equal">
      <formula>"紧急不重要"</formula>
    </cfRule>
  </conditionalFormatting>
  <conditionalFormatting sqref="L131">
    <cfRule type="containsText" dxfId="2661" priority="66" operator="containsText" text="进行中">
      <formula>NOT(ISERROR(SEARCH("进行中",L131)))</formula>
    </cfRule>
    <cfRule type="containsText" dxfId="2660" priority="67" operator="containsText" text="延迟">
      <formula>NOT(ISERROR(SEARCH("延迟",L131)))</formula>
    </cfRule>
    <cfRule type="containsText" dxfId="2659" priority="68" operator="containsText" text="已完成">
      <formula>NOT(ISERROR(SEARCH("已完成",L131)))</formula>
    </cfRule>
    <cfRule type="containsText" dxfId="2658" priority="69" operator="containsText" text="已中止">
      <formula>NOT(ISERROR(SEARCH("已中止",L131)))</formula>
    </cfRule>
  </conditionalFormatting>
  <conditionalFormatting sqref="A131:D131 F131:AS131">
    <cfRule type="expression" dxfId="2657" priority="60">
      <formula>CELL("row")=ROW()</formula>
    </cfRule>
    <cfRule type="expression" dxfId="2656" priority="61">
      <formula>$A131&lt;&gt;""</formula>
    </cfRule>
  </conditionalFormatting>
  <conditionalFormatting sqref="N131:AR131">
    <cfRule type="cellIs" dxfId="2655" priority="62" operator="greaterThan">
      <formula>0</formula>
    </cfRule>
  </conditionalFormatting>
  <conditionalFormatting sqref="M131">
    <cfRule type="dataBar" priority="7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{FC43F81D-A68B-4BA7-9F24-D53696850BA4}</x14:id>
        </ext>
      </extLst>
    </cfRule>
    <cfRule type="dataBar" priority="7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{8451D287-5102-4FEC-BBCB-E0231F779F61}</x14:id>
        </ext>
      </extLst>
    </cfRule>
  </conditionalFormatting>
  <conditionalFormatting sqref="E131">
    <cfRule type="expression" dxfId="2654" priority="58">
      <formula>CELL("row")=ROW()</formula>
    </cfRule>
    <cfRule type="expression" dxfId="2653" priority="59">
      <formula>$A133&lt;&gt;""</formula>
    </cfRule>
  </conditionalFormatting>
  <conditionalFormatting sqref="G127:G128">
    <cfRule type="cellIs" dxfId="2652" priority="49" operator="equal">
      <formula>"重要不紧急"</formula>
    </cfRule>
    <cfRule type="cellIs" dxfId="2651" priority="50" operator="equal">
      <formula>"重要且紧急"</formula>
    </cfRule>
    <cfRule type="cellIs" dxfId="2650" priority="51" operator="equal">
      <formula>"紧急不重要"</formula>
    </cfRule>
  </conditionalFormatting>
  <conditionalFormatting sqref="L128">
    <cfRule type="containsText" dxfId="2649" priority="52" operator="containsText" text="进行中">
      <formula>NOT(ISERROR(SEARCH("进行中",L128)))</formula>
    </cfRule>
    <cfRule type="containsText" dxfId="2648" priority="53" operator="containsText" text="延迟">
      <formula>NOT(ISERROR(SEARCH("延迟",L128)))</formula>
    </cfRule>
    <cfRule type="containsText" dxfId="2647" priority="54" operator="containsText" text="已完成">
      <formula>NOT(ISERROR(SEARCH("已完成",L128)))</formula>
    </cfRule>
    <cfRule type="containsText" dxfId="2646" priority="55" operator="containsText" text="已中止">
      <formula>NOT(ISERROR(SEARCH("已中止",L128)))</formula>
    </cfRule>
  </conditionalFormatting>
  <conditionalFormatting sqref="A127:D128 F128:AS128 F127:K127 M127:AS127">
    <cfRule type="expression" dxfId="2645" priority="46">
      <formula>CELL("row")=ROW()</formula>
    </cfRule>
    <cfRule type="expression" dxfId="2644" priority="47">
      <formula>$A127&lt;&gt;""</formula>
    </cfRule>
  </conditionalFormatting>
  <conditionalFormatting sqref="N127:AR128">
    <cfRule type="cellIs" dxfId="2643" priority="48" operator="greaterThan">
      <formula>0</formula>
    </cfRule>
  </conditionalFormatting>
  <conditionalFormatting sqref="M127:M128">
    <cfRule type="dataBar" priority="5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{92EBAA1C-2355-4B7D-AF69-5398FE6A2E78}</x14:id>
        </ext>
      </extLst>
    </cfRule>
    <cfRule type="dataBar" priority="5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{ECB48EC1-CED4-4E3E-A2F9-070AF18CFB44}</x14:id>
        </ext>
      </extLst>
    </cfRule>
  </conditionalFormatting>
  <conditionalFormatting sqref="E127:E128">
    <cfRule type="expression" dxfId="2642" priority="44">
      <formula>CELL("row")=ROW()</formula>
    </cfRule>
    <cfRule type="expression" dxfId="2641" priority="45">
      <formula>$A132&lt;&gt;""</formula>
    </cfRule>
  </conditionalFormatting>
  <conditionalFormatting sqref="G130">
    <cfRule type="cellIs" dxfId="2640" priority="21" operator="equal">
      <formula>"重要不紧急"</formula>
    </cfRule>
    <cfRule type="cellIs" dxfId="2639" priority="22" operator="equal">
      <formula>"重要且紧急"</formula>
    </cfRule>
    <cfRule type="cellIs" dxfId="2638" priority="23" operator="equal">
      <formula>"紧急不重要"</formula>
    </cfRule>
  </conditionalFormatting>
  <conditionalFormatting sqref="L130">
    <cfRule type="containsText" dxfId="2637" priority="24" operator="containsText" text="进行中">
      <formula>NOT(ISERROR(SEARCH("进行中",L130)))</formula>
    </cfRule>
    <cfRule type="containsText" dxfId="2636" priority="25" operator="containsText" text="延迟">
      <formula>NOT(ISERROR(SEARCH("延迟",L130)))</formula>
    </cfRule>
    <cfRule type="containsText" dxfId="2635" priority="26" operator="containsText" text="已完成">
      <formula>NOT(ISERROR(SEARCH("已完成",L130)))</formula>
    </cfRule>
    <cfRule type="containsText" dxfId="2634" priority="27" operator="containsText" text="已中止">
      <formula>NOT(ISERROR(SEARCH("已中止",L130)))</formula>
    </cfRule>
  </conditionalFormatting>
  <conditionalFormatting sqref="A130:D130 F130:AS130">
    <cfRule type="expression" dxfId="2633" priority="18">
      <formula>CELL("row")=ROW()</formula>
    </cfRule>
    <cfRule type="expression" dxfId="2632" priority="19">
      <formula>$A130&lt;&gt;""</formula>
    </cfRule>
  </conditionalFormatting>
  <conditionalFormatting sqref="N130:AR130">
    <cfRule type="cellIs" dxfId="2631" priority="20" operator="greaterThan">
      <formula>0</formula>
    </cfRule>
  </conditionalFormatting>
  <conditionalFormatting sqref="M130">
    <cfRule type="dataBar" priority="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{D30DF4C3-E58D-4A6E-948C-6EE96F21C5B8}</x14:id>
        </ext>
      </extLst>
    </cfRule>
    <cfRule type="dataBar" priority="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{F0F1D90B-E790-414D-BA80-677ED1024492}</x14:id>
        </ext>
      </extLst>
    </cfRule>
  </conditionalFormatting>
  <conditionalFormatting sqref="E130">
    <cfRule type="expression" dxfId="2630" priority="16">
      <formula>CELL("row")=ROW()</formula>
    </cfRule>
    <cfRule type="expression" dxfId="2629" priority="17">
      <formula>$A133&lt;&gt;""</formula>
    </cfRule>
  </conditionalFormatting>
  <conditionalFormatting sqref="G129">
    <cfRule type="cellIs" dxfId="2628" priority="7" operator="equal">
      <formula>"重要不紧急"</formula>
    </cfRule>
    <cfRule type="cellIs" dxfId="2627" priority="8" operator="equal">
      <formula>"重要且紧急"</formula>
    </cfRule>
    <cfRule type="cellIs" dxfId="2626" priority="9" operator="equal">
      <formula>"紧急不重要"</formula>
    </cfRule>
  </conditionalFormatting>
  <conditionalFormatting sqref="L129">
    <cfRule type="containsText" dxfId="2625" priority="10" operator="containsText" text="进行中">
      <formula>NOT(ISERROR(SEARCH("进行中",L129)))</formula>
    </cfRule>
    <cfRule type="containsText" dxfId="2624" priority="11" operator="containsText" text="延迟">
      <formula>NOT(ISERROR(SEARCH("延迟",L129)))</formula>
    </cfRule>
    <cfRule type="containsText" dxfId="2623" priority="12" operator="containsText" text="已完成">
      <formula>NOT(ISERROR(SEARCH("已完成",L129)))</formula>
    </cfRule>
    <cfRule type="containsText" dxfId="2622" priority="13" operator="containsText" text="已中止">
      <formula>NOT(ISERROR(SEARCH("已中止",L129)))</formula>
    </cfRule>
  </conditionalFormatting>
  <conditionalFormatting sqref="A129:D129 F129:AS129">
    <cfRule type="expression" dxfId="2621" priority="4">
      <formula>CELL("row")=ROW()</formula>
    </cfRule>
    <cfRule type="expression" dxfId="2620" priority="5">
      <formula>$A129&lt;&gt;""</formula>
    </cfRule>
  </conditionalFormatting>
  <conditionalFormatting sqref="N129:AR129">
    <cfRule type="cellIs" dxfId="2619" priority="6" operator="greaterThan">
      <formula>0</formula>
    </cfRule>
  </conditionalFormatting>
  <conditionalFormatting sqref="M129">
    <cfRule type="dataBar" priority="1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{1E49718B-0CFE-47AF-9BDE-4B02DBEF4D59}</x14:id>
        </ext>
      </extLst>
    </cfRule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{669DA56F-AD98-4F7E-85B6-490D49D49A26}</x14:id>
        </ext>
      </extLst>
    </cfRule>
  </conditionalFormatting>
  <conditionalFormatting sqref="E129">
    <cfRule type="expression" dxfId="2618" priority="2">
      <formula>CELL("row")=ROW()</formula>
    </cfRule>
    <cfRule type="expression" dxfId="2617" priority="3">
      <formula>$A134&lt;&gt;""</formula>
    </cfRule>
  </conditionalFormatting>
  <conditionalFormatting sqref="A97">
    <cfRule type="expression" dxfId="2616" priority="1">
      <formula>MOD(ROW(),2)=1</formula>
    </cfRule>
  </conditionalFormatting>
  <conditionalFormatting sqref="E31">
    <cfRule type="expression" dxfId="2615" priority="4069">
      <formula>CELL("row")=ROW()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236014-DD6D-4F1E-BD01-61F52018AF3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A91BD1-F319-4F38-A9CD-B47F0D6E71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M36</xm:sqref>
        </x14:conditionalFormatting>
        <x14:conditionalFormatting xmlns:xm="http://schemas.microsoft.com/office/excel/2006/main">
          <x14:cfRule type="dataBar" id="{B876A361-55F4-4A4F-BA5C-B357E57D50D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A7A3292-47EA-4C9A-BF5D-08193722B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B1C8BEBC-1333-476B-9019-4449DC2EA0E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20ECE7D-0C3C-4C35-B0AD-171F90FB99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522C173F-8B3D-4605-8793-E1BF504007E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3120E3B-FD58-4320-92BB-C70302EB8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7EDFB35A-0348-40AD-BF9F-4CEFCDEE682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E719405-5629-4BC6-946E-CC968B005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BE5A7043-F655-47FC-AFA2-AF86881A41C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6985542-0348-4036-81C0-BA66762449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957BD174-B794-4B75-90B8-8C2005A460E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980A83-9994-4325-A4CD-CE6702AA69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BF4110C5-3FE0-4E46-8450-C80295521D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342432F-9A06-4B0D-BDFD-BB429DB425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0744898F-A175-46D0-BB84-204E26090FF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EFECD5B-A902-4856-840E-81CD525700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</xm:sqref>
        </x14:conditionalFormatting>
        <x14:conditionalFormatting xmlns:xm="http://schemas.microsoft.com/office/excel/2006/main">
          <x14:cfRule type="dataBar" id="{7B3CDBF7-B9E8-4BD2-B4F7-88581E4561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5E145AA-364B-4385-86BB-0131BF833C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</xm:sqref>
        </x14:conditionalFormatting>
        <x14:conditionalFormatting xmlns:xm="http://schemas.microsoft.com/office/excel/2006/main">
          <x14:cfRule type="dataBar" id="{2D802095-C82A-4BE0-AC3F-8950D6C648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11842D8-B657-40AC-B77B-734BE2E7BD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M76:M80</xm:sqref>
        </x14:conditionalFormatting>
        <x14:conditionalFormatting xmlns:xm="http://schemas.microsoft.com/office/excel/2006/main">
          <x14:cfRule type="dataBar" id="{B55378BD-10F1-4FC9-8BCB-8A87014FD1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7227C72-7E31-49CE-AA2B-06437250D7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4EDEF31A-5679-41FD-8BA4-B95FBE13A56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237C934-7FFA-49CB-8E30-67C81D5C82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F8FE44C2-1878-4706-86CB-E282DF75AC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E5DCAA5-4A30-41EB-B4BE-F1AA67E1C3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</xm:sqref>
        </x14:conditionalFormatting>
        <x14:conditionalFormatting xmlns:xm="http://schemas.microsoft.com/office/excel/2006/main">
          <x14:cfRule type="dataBar" id="{62A85D17-2BB3-4AB3-846B-67E6F957196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E3DDE9-9E58-48EB-BE81-23974162DD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6C68DA59-6D7C-4D5B-8F23-C8B09731FFB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AE44C53-5C62-4F6B-800E-B1D1DCBEA1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0093941B-5124-43FF-9D97-A7615F936F6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56C604B-B356-4456-8688-4D7C241ACF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EFEF1EFA-4994-4005-8564-8003FEA780E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ECF80FE-2589-4D57-ACFB-1DBA3CFE4B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A472ED54-F3C9-415E-B6A0-A2542ECA554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D4AFB4E-E37C-4C38-8394-76165A3136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34CCF28D-7346-47E0-A270-CA6C847306A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C4D85A-C1F7-43D8-9FB0-77607D3441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FAD0D3D3-1965-48CC-9CB2-C90C2B50A26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310305C-CD40-47C0-8E16-A5F41493F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6CFC0C81-D729-494D-947A-25BC5EF779F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C58C258-5935-442D-A2ED-60EF74177A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D75ED906-09A0-4D0B-8007-4A38B3AE891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C9852B8-CF97-49C6-BCB5-6071D14187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20C57D1A-5FC8-4C14-84C9-C449B08FA75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4784BCA-3EA6-4924-A0A0-D77B34CED3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D2627F93-7775-438D-959C-D77D17A023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1CEC43D-A8DD-4B48-BFB8-4AF4C011FE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B115CFE9-F69F-4485-A66B-69E9D935632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84BB9ED-946F-452A-BEF6-E950E9C4A4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</xm:sqref>
        </x14:conditionalFormatting>
        <x14:conditionalFormatting xmlns:xm="http://schemas.microsoft.com/office/excel/2006/main">
          <x14:cfRule type="dataBar" id="{0E737574-29A2-4D0A-8756-640A56A02DD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F2E9E45-A277-4CC1-BE3B-B50E324161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M13:M14</xm:sqref>
        </x14:conditionalFormatting>
        <x14:conditionalFormatting xmlns:xm="http://schemas.microsoft.com/office/excel/2006/main">
          <x14:cfRule type="dataBar" id="{67DE11BC-F019-4E10-89F8-0672147032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146DD3D-EBE3-4D6B-8716-A8224BC1ED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M51</xm:sqref>
        </x14:conditionalFormatting>
        <x14:conditionalFormatting xmlns:xm="http://schemas.microsoft.com/office/excel/2006/main">
          <x14:cfRule type="dataBar" id="{8C61899C-81FA-4B5F-A462-08CE02067B6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5BE4E92-C3D0-4BAA-A653-19E8A51A32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</xm:sqref>
        </x14:conditionalFormatting>
        <x14:conditionalFormatting xmlns:xm="http://schemas.microsoft.com/office/excel/2006/main">
          <x14:cfRule type="dataBar" id="{19F02128-D4E8-454C-9289-195BBA46E6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3807147-F460-4324-AA84-A4E899A6A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2792E14C-2041-47D4-8BAD-BAFF12969C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588B19E-AACA-4DD7-8F4B-5C2E6FF56E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M52:M65 M42:M43 M4 M32:M34 M23:M24 M7 M72:M74 M84:M85 M96:M98 M112:M121 M45 M17:M18 M28:M29 M126 M68:M69 M102:M110</xm:sqref>
        </x14:conditionalFormatting>
        <x14:conditionalFormatting xmlns:xm="http://schemas.microsoft.com/office/excel/2006/main">
          <x14:cfRule type="dataBar" id="{B4878A82-6647-460C-896B-59248D7396A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9A38576-2720-4FB4-8C35-55D1628B5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BF5478CB-D182-4689-B2D0-9738627A58C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663CDD0-66EE-45C4-ACCD-F9E6A0673C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A51E13B2-A465-460B-8FEF-51D5EF1526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C3F3964-4C4C-40FC-B550-6339AAD04A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M35</xm:sqref>
        </x14:conditionalFormatting>
        <x14:conditionalFormatting xmlns:xm="http://schemas.microsoft.com/office/excel/2006/main">
          <x14:cfRule type="dataBar" id="{B0A36817-30BA-4820-A52C-416421E5A24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94C492F-567A-4C98-9451-B7B541C68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B8692013-1CC0-463A-9A78-D36E386EEEE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EBA37E-C986-4A32-8460-B70B8BBD56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M122:M124</xm:sqref>
        </x14:conditionalFormatting>
        <x14:conditionalFormatting xmlns:xm="http://schemas.microsoft.com/office/excel/2006/main">
          <x14:cfRule type="dataBar" id="{80BF82CC-1198-4F79-95EF-768E9FF58AB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E4C6E91-ABB5-4928-AB3B-8F34A41E24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</xm:sqref>
        </x14:conditionalFormatting>
        <x14:conditionalFormatting xmlns:xm="http://schemas.microsoft.com/office/excel/2006/main">
          <x14:cfRule type="dataBar" id="{07B95E0C-D1FF-4EAF-A884-4C1AA4844F4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BC5376F-9C47-40B3-B782-929925AB1C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M81</xm:sqref>
        </x14:conditionalFormatting>
        <x14:conditionalFormatting xmlns:xm="http://schemas.microsoft.com/office/excel/2006/main">
          <x14:cfRule type="dataBar" id="{AC306D64-9D04-4ABA-86DB-6DE546E1AF3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F469E8F-B16B-4FE3-8361-AA7C320711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M125</xm:sqref>
        </x14:conditionalFormatting>
        <x14:conditionalFormatting xmlns:xm="http://schemas.microsoft.com/office/excel/2006/main">
          <x14:cfRule type="dataBar" id="{9589AB90-BBD3-4AA8-B706-08B41BAC651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2B12E7C-907F-49C7-B27D-8A485F0ECE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FC43F81D-A68B-4BA7-9F24-D53696850BA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451D287-5102-4FEC-BBCB-E0231F779F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M131</xm:sqref>
        </x14:conditionalFormatting>
        <x14:conditionalFormatting xmlns:xm="http://schemas.microsoft.com/office/excel/2006/main">
          <x14:cfRule type="dataBar" id="{92EBAA1C-2355-4B7D-AF69-5398FE6A2E7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CB48EC1-CED4-4E3E-A2F9-070AF18CFB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M127:M128</xm:sqref>
        </x14:conditionalFormatting>
        <x14:conditionalFormatting xmlns:xm="http://schemas.microsoft.com/office/excel/2006/main">
          <x14:cfRule type="dataBar" id="{D30DF4C3-E58D-4A6E-948C-6EE96F21C5B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F1D90B-E790-414D-BA80-677ED10244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M130</xm:sqref>
        </x14:conditionalFormatting>
        <x14:conditionalFormatting xmlns:xm="http://schemas.microsoft.com/office/excel/2006/main">
          <x14:cfRule type="dataBar" id="{1E49718B-0CFE-47AF-9BDE-4B02DBEF4D5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69DA56F-AD98-4F7E-85B6-490D49D49A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M129</xm:sqref>
        </x14:conditionalFormatting>
        <x14:conditionalFormatting xmlns:xm="http://schemas.microsoft.com/office/excel/2006/main">
          <x14:cfRule type="expression" priority="4070" id="{4DDA6716-7E8D-4CC6-B016-AA1A3D5AA7F5}">
            <xm:f>'Sprint# 33'!$A47&lt;&gt;""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E31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D00-000000000000}">
          <x14:formula1>
            <xm:f>Data!$I$2:$I$7</xm:f>
          </x14:formula1>
          <xm:sqref>L144:L1048576 L102:L110 L1:L38 L40 L42:L46 L49 L51:L65 L68:L74 L76:L81 L83:L85 L87:L88 L94:L98 L112:L132</xm:sqref>
        </x14:dataValidation>
        <x14:dataValidation type="list" allowBlank="1" showInputMessage="1" showErrorMessage="1" xr:uid="{00000000-0002-0000-1D00-000001000000}">
          <x14:formula1>
            <xm:f>Data!$H$2:$H$6</xm:f>
          </x14:formula1>
          <xm:sqref>G112:G131 G102:G110 G40 G42:G46 G49 G51:G65 G68:G74 G76:G81 G83:G85 G87:G88 G94:G98 G4:G38</xm:sqref>
        </x14:dataValidation>
        <x14:dataValidation type="list" allowBlank="1" showInputMessage="1" showErrorMessage="1" xr:uid="{00000000-0002-0000-1D00-000002000000}">
          <x14:formula1>
            <xm:f>Data!$J$2:$J$10</xm:f>
          </x14:formula1>
          <xm:sqref>L133:M143 F4:F38 F40 F42:F46 F49 F51:F65 F68:F74 F76:F81 F83:F85 F87:F88 F94:F98 F102:F131</xm:sqref>
        </x14:dataValidation>
        <x14:dataValidation type="list" allowBlank="1" showInputMessage="1" showErrorMessage="1" xr:uid="{00000000-0002-0000-1D00-000003000000}">
          <x14:formula1>
            <xm:f>Data!$A$2:$A$25</xm:f>
          </x14:formula1>
          <xm:sqref>D4:D38 D102:D131 D94:D98 D87:D88 D83:D85 D76:D81 D68:D74 D51:D65 D49 D42:D46 D40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S641"/>
  <sheetViews>
    <sheetView zoomScaleNormal="100" workbookViewId="0">
      <pane xSplit="6" ySplit="3" topLeftCell="G46" activePane="bottomRight" state="frozen"/>
      <selection pane="topRight" activeCell="G1" sqref="G1"/>
      <selection pane="bottomLeft" activeCell="A4" sqref="A4"/>
      <selection pane="bottomRight" activeCell="G1" sqref="G1:I1048576"/>
    </sheetView>
  </sheetViews>
  <sheetFormatPr defaultColWidth="9" defaultRowHeight="14.25"/>
  <cols>
    <col min="1" max="1" width="35.375" style="438" hidden="1" customWidth="1"/>
    <col min="2" max="2" width="6.25" style="438" customWidth="1"/>
    <col min="3" max="3" width="4.125" style="440" customWidth="1"/>
    <col min="4" max="4" width="5.375" style="438" customWidth="1"/>
    <col min="5" max="5" width="32.375" style="438" customWidth="1"/>
    <col min="6" max="6" width="8.25" style="440" customWidth="1"/>
    <col min="7" max="7" width="6.125" style="438" customWidth="1"/>
    <col min="8" max="8" width="9.625" style="438" customWidth="1"/>
    <col min="9" max="9" width="9.375" style="438" customWidth="1"/>
    <col min="10" max="10" width="5.25" style="474" customWidth="1"/>
    <col min="11" max="11" width="5.375" style="474" customWidth="1"/>
    <col min="12" max="12" width="8.875" style="438" customWidth="1"/>
    <col min="13" max="13" width="5.875" style="438" customWidth="1"/>
    <col min="14" max="14" width="7.5" style="473" customWidth="1"/>
    <col min="15" max="15" width="4.5" style="473" customWidth="1"/>
    <col min="16" max="18" width="3.125" style="473" customWidth="1"/>
    <col min="19" max="20" width="3.125" style="473" hidden="1" customWidth="1"/>
    <col min="21" max="25" width="3.125" style="473" customWidth="1"/>
    <col min="26" max="28" width="3.125" style="473" hidden="1" customWidth="1"/>
    <col min="29" max="32" width="3.125" style="473" customWidth="1"/>
    <col min="33" max="33" width="26.125" style="438" customWidth="1"/>
    <col min="34" max="40" width="15.625" style="438" customWidth="1"/>
    <col min="41" max="42" width="19.875" style="438" customWidth="1"/>
    <col min="43" max="43" width="6.75" style="438" customWidth="1"/>
    <col min="44" max="44" width="8.25" style="438" customWidth="1"/>
    <col min="45" max="46" width="10.875" style="438" customWidth="1"/>
    <col min="47" max="47" width="5.25" style="438" customWidth="1"/>
    <col min="48" max="16384" width="9" style="438"/>
  </cols>
  <sheetData>
    <row r="1" spans="1:45" s="1" customFormat="1">
      <c r="A1" s="6" t="s">
        <v>186</v>
      </c>
      <c r="B1" s="7" t="s">
        <v>1811</v>
      </c>
      <c r="C1" s="8"/>
      <c r="D1" s="7"/>
      <c r="F1" s="9"/>
      <c r="G1" s="6" t="s">
        <v>69</v>
      </c>
      <c r="H1" s="10">
        <f>VLOOKUP(B1,与!A4:C10001,2,FALSE)</f>
        <v>43255</v>
      </c>
      <c r="I1" s="10">
        <f>VLOOKUP(B1,与!A4:C10001,3,FALSE)</f>
        <v>43273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15"/>
    </row>
    <row r="2" spans="1:45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4</v>
      </c>
      <c r="O2" s="470">
        <f t="shared" ref="O2:AF2" si="0">DAY($H$1+(COLUMN(O2)-COLUMN($N$2)))</f>
        <v>5</v>
      </c>
      <c r="P2" s="470">
        <f t="shared" si="0"/>
        <v>6</v>
      </c>
      <c r="Q2" s="470">
        <f t="shared" si="0"/>
        <v>7</v>
      </c>
      <c r="R2" s="470">
        <f t="shared" si="0"/>
        <v>8</v>
      </c>
      <c r="S2" s="470">
        <f t="shared" si="0"/>
        <v>9</v>
      </c>
      <c r="T2" s="470">
        <f t="shared" si="0"/>
        <v>10</v>
      </c>
      <c r="U2" s="470">
        <f t="shared" si="0"/>
        <v>11</v>
      </c>
      <c r="V2" s="470">
        <f t="shared" si="0"/>
        <v>12</v>
      </c>
      <c r="W2" s="470">
        <f t="shared" si="0"/>
        <v>13</v>
      </c>
      <c r="X2" s="470">
        <f t="shared" si="0"/>
        <v>14</v>
      </c>
      <c r="Y2" s="470">
        <f t="shared" si="0"/>
        <v>15</v>
      </c>
      <c r="Z2" s="470">
        <f t="shared" si="0"/>
        <v>16</v>
      </c>
      <c r="AA2" s="470">
        <f t="shared" si="0"/>
        <v>17</v>
      </c>
      <c r="AB2" s="470">
        <f t="shared" si="0"/>
        <v>18</v>
      </c>
      <c r="AC2" s="470">
        <f t="shared" si="0"/>
        <v>19</v>
      </c>
      <c r="AD2" s="470">
        <f t="shared" si="0"/>
        <v>20</v>
      </c>
      <c r="AE2" s="470">
        <f t="shared" si="0"/>
        <v>21</v>
      </c>
      <c r="AF2" s="470">
        <f t="shared" si="0"/>
        <v>22</v>
      </c>
      <c r="AG2" s="527" t="s">
        <v>6</v>
      </c>
      <c r="AH2" s="438"/>
      <c r="AI2" s="438"/>
      <c r="AJ2" s="438"/>
      <c r="AK2" s="438"/>
      <c r="AL2" s="438"/>
      <c r="AM2" s="438"/>
      <c r="AN2" s="438"/>
      <c r="AO2" s="438"/>
      <c r="AP2" s="438"/>
      <c r="AQ2" s="438"/>
    </row>
    <row r="3" spans="1:45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一</v>
      </c>
      <c r="O3" s="471" t="str">
        <f t="shared" ref="O3:AF3" si="1">MID("一二三四五六日",WEEKDAY($H$1+(COLUMN(O2)-COLUMN($N$2)),2),1)</f>
        <v>二</v>
      </c>
      <c r="P3" s="471" t="str">
        <f t="shared" si="1"/>
        <v>三</v>
      </c>
      <c r="Q3" s="471" t="str">
        <f t="shared" si="1"/>
        <v>四</v>
      </c>
      <c r="R3" s="471" t="str">
        <f t="shared" si="1"/>
        <v>五</v>
      </c>
      <c r="S3" s="471" t="str">
        <f t="shared" si="1"/>
        <v>六</v>
      </c>
      <c r="T3" s="471" t="str">
        <f t="shared" si="1"/>
        <v>日</v>
      </c>
      <c r="U3" s="471" t="str">
        <f t="shared" si="1"/>
        <v>一</v>
      </c>
      <c r="V3" s="471" t="str">
        <f t="shared" si="1"/>
        <v>二</v>
      </c>
      <c r="W3" s="471" t="str">
        <f t="shared" si="1"/>
        <v>三</v>
      </c>
      <c r="X3" s="471" t="str">
        <f t="shared" si="1"/>
        <v>四</v>
      </c>
      <c r="Y3" s="471" t="str">
        <f t="shared" si="1"/>
        <v>五</v>
      </c>
      <c r="Z3" s="471" t="str">
        <f t="shared" si="1"/>
        <v>六</v>
      </c>
      <c r="AA3" s="471" t="str">
        <f t="shared" si="1"/>
        <v>日</v>
      </c>
      <c r="AB3" s="471" t="str">
        <f t="shared" si="1"/>
        <v>一</v>
      </c>
      <c r="AC3" s="471" t="str">
        <f t="shared" si="1"/>
        <v>二</v>
      </c>
      <c r="AD3" s="471" t="str">
        <f t="shared" si="1"/>
        <v>三</v>
      </c>
      <c r="AE3" s="471" t="str">
        <f t="shared" si="1"/>
        <v>四</v>
      </c>
      <c r="AF3" s="471" t="str">
        <f t="shared" si="1"/>
        <v>五</v>
      </c>
      <c r="AG3" s="527"/>
      <c r="AH3" s="438"/>
      <c r="AI3" s="438"/>
      <c r="AJ3" s="438"/>
      <c r="AK3" s="438"/>
      <c r="AL3" s="438"/>
      <c r="AM3" s="438"/>
      <c r="AN3" s="438"/>
      <c r="AO3" s="438"/>
      <c r="AP3" s="438"/>
      <c r="AQ3" s="438"/>
    </row>
    <row r="4" spans="1:45" s="446" customFormat="1">
      <c r="A4" s="24" t="s">
        <v>1679</v>
      </c>
      <c r="B4" s="441" t="str">
        <f>IF(A4="","",IFERROR(VLOOKUP(A4,Story!C:D,2,FALSE),""))</f>
        <v>自定义界面布局面板</v>
      </c>
      <c r="C4" s="445"/>
      <c r="D4" s="443"/>
      <c r="E4" s="441"/>
      <c r="F4" s="445"/>
      <c r="G4" s="443"/>
      <c r="H4" s="444" t="str">
        <f t="shared" ref="H4:H16" si="2">IF(E4="","",$H$1)</f>
        <v/>
      </c>
      <c r="I4" s="444" t="str">
        <f t="shared" ref="I4:I16" si="3">IF(E4="","",IF(H4+J4/8&gt;$I$1,$I$1,H4+J4/8))</f>
        <v/>
      </c>
      <c r="J4" s="476"/>
      <c r="K4" s="476"/>
      <c r="L4" s="443"/>
      <c r="M4" s="442"/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41"/>
    </row>
    <row r="5" spans="1:45" s="446" customFormat="1">
      <c r="A5" s="443"/>
      <c r="B5" s="441" t="str">
        <f>IF(A5="","",IFERROR(VLOOKUP(A5,Story!C:D,2,FALSE),""))</f>
        <v/>
      </c>
      <c r="C5" s="445"/>
      <c r="D5" s="443" t="s">
        <v>196</v>
      </c>
      <c r="E5" s="446" t="s">
        <v>1768</v>
      </c>
      <c r="F5" s="445" t="s">
        <v>1851</v>
      </c>
      <c r="G5" s="443" t="s">
        <v>218</v>
      </c>
      <c r="H5" s="444">
        <f t="shared" si="2"/>
        <v>43255</v>
      </c>
      <c r="I5" s="444">
        <f t="shared" si="3"/>
        <v>43255</v>
      </c>
      <c r="J5" s="476"/>
      <c r="K5" s="476">
        <f t="shared" ref="K5:K14" si="4">SUM(N5:AF5)</f>
        <v>32</v>
      </c>
      <c r="L5" s="443" t="s">
        <v>9</v>
      </c>
      <c r="M5" s="442">
        <f>IF(L5="未开始",0,IF(L5="已完成",1, 0.1))</f>
        <v>1</v>
      </c>
      <c r="N5" s="472">
        <v>4</v>
      </c>
      <c r="O5" s="472">
        <v>4</v>
      </c>
      <c r="P5" s="472">
        <v>4</v>
      </c>
      <c r="Q5" s="472">
        <v>4</v>
      </c>
      <c r="R5" s="472">
        <v>4</v>
      </c>
      <c r="S5" s="472"/>
      <c r="T5" s="472"/>
      <c r="U5" s="472">
        <v>4</v>
      </c>
      <c r="V5" s="472">
        <v>4</v>
      </c>
      <c r="W5" s="472">
        <v>4</v>
      </c>
      <c r="X5" s="472"/>
      <c r="Y5" s="472"/>
      <c r="Z5" s="472"/>
      <c r="AA5" s="472"/>
      <c r="AB5" s="472"/>
      <c r="AC5" s="472"/>
      <c r="AD5" s="472"/>
      <c r="AE5" s="472"/>
      <c r="AF5" s="472"/>
      <c r="AG5" s="472"/>
      <c r="AH5" s="472"/>
      <c r="AI5" s="472"/>
      <c r="AJ5" s="472"/>
      <c r="AK5" s="472"/>
      <c r="AL5" s="472"/>
      <c r="AM5" s="472"/>
      <c r="AN5" s="472"/>
      <c r="AO5" s="472"/>
      <c r="AP5" s="472"/>
      <c r="AQ5" s="472"/>
      <c r="AR5" s="472"/>
      <c r="AS5" s="441"/>
    </row>
    <row r="6" spans="1:45" s="446" customFormat="1">
      <c r="A6" s="443"/>
      <c r="B6" s="441" t="str">
        <f>IF(A6="","",IFERROR(VLOOKUP(A6,Story!C:D,2,FALSE),""))</f>
        <v/>
      </c>
      <c r="C6" s="445"/>
      <c r="D6" s="443" t="s">
        <v>196</v>
      </c>
      <c r="E6" s="441" t="s">
        <v>1713</v>
      </c>
      <c r="F6" s="445" t="s">
        <v>1673</v>
      </c>
      <c r="G6" s="443" t="s">
        <v>332</v>
      </c>
      <c r="H6" s="444">
        <f t="shared" si="2"/>
        <v>43255</v>
      </c>
      <c r="I6" s="444">
        <f t="shared" si="3"/>
        <v>43255</v>
      </c>
      <c r="J6" s="476"/>
      <c r="K6" s="476">
        <f t="shared" si="4"/>
        <v>8</v>
      </c>
      <c r="L6" s="443" t="s">
        <v>248</v>
      </c>
      <c r="M6" s="442">
        <f>IF(L6="未开始",0,IF(L6="已完成",1, 0.1))</f>
        <v>0.1</v>
      </c>
      <c r="N6" s="472"/>
      <c r="O6" s="472"/>
      <c r="P6" s="472"/>
      <c r="Q6" s="472"/>
      <c r="R6" s="472"/>
      <c r="S6" s="472">
        <v>8</v>
      </c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72"/>
      <c r="AH6" s="472"/>
      <c r="AI6" s="472"/>
      <c r="AJ6" s="472"/>
      <c r="AK6" s="472"/>
      <c r="AL6" s="472"/>
      <c r="AM6" s="472"/>
      <c r="AN6" s="472"/>
      <c r="AO6" s="472"/>
      <c r="AP6" s="472"/>
      <c r="AQ6" s="472"/>
      <c r="AR6" s="472"/>
      <c r="AS6" s="441"/>
    </row>
    <row r="7" spans="1:45" s="446" customFormat="1">
      <c r="A7" s="443"/>
      <c r="B7" s="441" t="str">
        <f>IF(A7="","",IFERROR(VLOOKUP(A7,Story!C:D,2,FALSE),""))</f>
        <v/>
      </c>
      <c r="C7" s="445"/>
      <c r="D7" s="443" t="s">
        <v>196</v>
      </c>
      <c r="E7" s="441" t="s">
        <v>1834</v>
      </c>
      <c r="F7" s="445" t="s">
        <v>1673</v>
      </c>
      <c r="G7" s="443" t="s">
        <v>218</v>
      </c>
      <c r="H7" s="444">
        <f t="shared" si="2"/>
        <v>43255</v>
      </c>
      <c r="I7" s="444">
        <f t="shared" si="3"/>
        <v>43255</v>
      </c>
      <c r="J7" s="476"/>
      <c r="K7" s="476">
        <f t="shared" si="4"/>
        <v>40</v>
      </c>
      <c r="L7" s="443" t="s">
        <v>9</v>
      </c>
      <c r="M7" s="442">
        <f>IF(L7="未开始",0,IF(L7="已完成",1, 0.1))</f>
        <v>1</v>
      </c>
      <c r="N7" s="472">
        <v>4</v>
      </c>
      <c r="O7" s="472">
        <v>4</v>
      </c>
      <c r="P7" s="472">
        <v>4</v>
      </c>
      <c r="Q7" s="472">
        <v>4</v>
      </c>
      <c r="R7" s="472">
        <v>4</v>
      </c>
      <c r="S7" s="472"/>
      <c r="T7" s="472">
        <v>8</v>
      </c>
      <c r="U7" s="472">
        <v>4</v>
      </c>
      <c r="V7" s="472">
        <v>4</v>
      </c>
      <c r="W7" s="472">
        <v>4</v>
      </c>
      <c r="X7" s="472"/>
      <c r="Y7" s="472"/>
      <c r="Z7" s="472"/>
      <c r="AA7" s="472"/>
      <c r="AB7" s="472"/>
      <c r="AC7" s="472"/>
      <c r="AD7" s="472"/>
      <c r="AE7" s="472"/>
      <c r="AF7" s="472"/>
      <c r="AG7" s="472"/>
      <c r="AH7" s="472"/>
      <c r="AI7" s="472"/>
      <c r="AJ7" s="472"/>
      <c r="AK7" s="472"/>
      <c r="AL7" s="472"/>
      <c r="AM7" s="472"/>
      <c r="AN7" s="472"/>
      <c r="AO7" s="472"/>
      <c r="AP7" s="472"/>
      <c r="AQ7" s="472"/>
      <c r="AR7" s="472"/>
      <c r="AS7" s="441"/>
    </row>
    <row r="8" spans="1:45" s="446" customFormat="1">
      <c r="A8" s="443"/>
      <c r="B8" s="441" t="str">
        <f>IF(A8="","",IFERROR(VLOOKUP(A8,Story!C:D,2,FALSE),""))</f>
        <v/>
      </c>
      <c r="C8" s="445"/>
      <c r="D8" s="443" t="s">
        <v>196</v>
      </c>
      <c r="E8" s="441" t="s">
        <v>1836</v>
      </c>
      <c r="F8" s="445" t="s">
        <v>1591</v>
      </c>
      <c r="G8" s="443" t="s">
        <v>218</v>
      </c>
      <c r="H8" s="444">
        <f t="shared" si="2"/>
        <v>43255</v>
      </c>
      <c r="I8" s="444">
        <f t="shared" si="3"/>
        <v>43255</v>
      </c>
      <c r="J8" s="476"/>
      <c r="K8" s="476">
        <f t="shared" si="4"/>
        <v>96</v>
      </c>
      <c r="L8" s="443" t="s">
        <v>248</v>
      </c>
      <c r="M8" s="442">
        <f>IF(L8="未开始",0,IF(L8="已完成",1, 0.1))</f>
        <v>0.1</v>
      </c>
      <c r="N8" s="472"/>
      <c r="O8" s="472">
        <v>4</v>
      </c>
      <c r="P8" s="472">
        <v>8</v>
      </c>
      <c r="Q8" s="472">
        <v>8</v>
      </c>
      <c r="R8" s="472">
        <v>8</v>
      </c>
      <c r="S8" s="472"/>
      <c r="T8" s="472"/>
      <c r="U8" s="472">
        <v>8</v>
      </c>
      <c r="V8" s="472">
        <v>4</v>
      </c>
      <c r="W8" s="472">
        <v>8</v>
      </c>
      <c r="X8" s="472">
        <v>8</v>
      </c>
      <c r="Y8" s="472">
        <v>8</v>
      </c>
      <c r="Z8" s="472"/>
      <c r="AA8" s="472"/>
      <c r="AB8" s="472"/>
      <c r="AC8" s="472">
        <v>8</v>
      </c>
      <c r="AD8" s="472">
        <v>8</v>
      </c>
      <c r="AE8" s="472">
        <v>8</v>
      </c>
      <c r="AF8" s="472">
        <v>8</v>
      </c>
      <c r="AG8" s="472"/>
      <c r="AH8" s="472"/>
      <c r="AI8" s="472"/>
      <c r="AJ8" s="472"/>
      <c r="AK8" s="472"/>
      <c r="AL8" s="472"/>
      <c r="AM8" s="472"/>
      <c r="AN8" s="472"/>
      <c r="AO8" s="472"/>
      <c r="AP8" s="472"/>
      <c r="AQ8" s="472"/>
      <c r="AR8" s="472"/>
      <c r="AS8" s="441"/>
    </row>
    <row r="9" spans="1:45" s="446" customFormat="1">
      <c r="A9" s="443"/>
      <c r="B9" s="441"/>
      <c r="C9" s="445"/>
      <c r="D9" s="443" t="s">
        <v>196</v>
      </c>
      <c r="E9" s="441" t="s">
        <v>1873</v>
      </c>
      <c r="F9" s="445" t="s">
        <v>1591</v>
      </c>
      <c r="G9" s="443"/>
      <c r="H9" s="444">
        <f t="shared" si="2"/>
        <v>43255</v>
      </c>
      <c r="I9" s="444">
        <f t="shared" si="3"/>
        <v>43255</v>
      </c>
      <c r="J9" s="476"/>
      <c r="K9" s="476">
        <f t="shared" si="4"/>
        <v>4</v>
      </c>
      <c r="L9" s="443" t="s">
        <v>9</v>
      </c>
      <c r="M9" s="442"/>
      <c r="N9" s="472"/>
      <c r="O9" s="472"/>
      <c r="P9" s="472"/>
      <c r="Q9" s="472"/>
      <c r="R9" s="472"/>
      <c r="S9" s="472"/>
      <c r="T9" s="472"/>
      <c r="U9" s="472"/>
      <c r="V9" s="472">
        <v>4</v>
      </c>
      <c r="W9" s="472"/>
      <c r="X9" s="472"/>
      <c r="Y9" s="472"/>
      <c r="Z9" s="472"/>
      <c r="AA9" s="472"/>
      <c r="AB9" s="472"/>
      <c r="AC9" s="472"/>
      <c r="AD9" s="472"/>
      <c r="AE9" s="472"/>
      <c r="AF9" s="472"/>
      <c r="AG9" s="472"/>
      <c r="AH9" s="472"/>
      <c r="AI9" s="472"/>
      <c r="AJ9" s="472"/>
      <c r="AK9" s="472"/>
      <c r="AL9" s="472"/>
      <c r="AM9" s="472"/>
      <c r="AN9" s="472"/>
      <c r="AO9" s="472"/>
      <c r="AP9" s="472"/>
      <c r="AQ9" s="472"/>
      <c r="AR9" s="472"/>
      <c r="AS9" s="441"/>
    </row>
    <row r="10" spans="1:45" s="446" customFormat="1">
      <c r="A10" s="443"/>
      <c r="B10" s="441"/>
      <c r="C10" s="445"/>
      <c r="D10" s="443" t="s">
        <v>196</v>
      </c>
      <c r="E10" s="441" t="s">
        <v>1837</v>
      </c>
      <c r="F10" s="445" t="s">
        <v>1677</v>
      </c>
      <c r="G10" s="443" t="s">
        <v>218</v>
      </c>
      <c r="H10" s="444">
        <f t="shared" si="2"/>
        <v>43255</v>
      </c>
      <c r="I10" s="444">
        <f t="shared" si="3"/>
        <v>43255</v>
      </c>
      <c r="J10" s="476"/>
      <c r="K10" s="476">
        <f t="shared" si="4"/>
        <v>32</v>
      </c>
      <c r="L10" s="443" t="s">
        <v>9</v>
      </c>
      <c r="M10" s="442"/>
      <c r="N10" s="472"/>
      <c r="O10" s="472"/>
      <c r="P10" s="472"/>
      <c r="Q10" s="472"/>
      <c r="R10" s="472"/>
      <c r="S10" s="472"/>
      <c r="T10" s="472"/>
      <c r="U10" s="472"/>
      <c r="V10" s="472">
        <v>8</v>
      </c>
      <c r="W10" s="472">
        <v>8</v>
      </c>
      <c r="X10" s="472">
        <v>8</v>
      </c>
      <c r="Y10" s="472">
        <v>8</v>
      </c>
      <c r="Z10" s="472"/>
      <c r="AA10" s="472"/>
      <c r="AB10" s="472"/>
      <c r="AC10" s="472"/>
      <c r="AD10" s="472"/>
      <c r="AE10" s="472"/>
      <c r="AF10" s="472"/>
      <c r="AG10" s="472"/>
      <c r="AH10" s="472"/>
      <c r="AI10" s="472"/>
      <c r="AJ10" s="472"/>
      <c r="AK10" s="472"/>
      <c r="AL10" s="472"/>
      <c r="AM10" s="472"/>
      <c r="AN10" s="472"/>
      <c r="AO10" s="472"/>
      <c r="AP10" s="472"/>
      <c r="AQ10" s="472"/>
      <c r="AR10" s="472"/>
      <c r="AS10" s="441"/>
    </row>
    <row r="11" spans="1:45" s="446" customFormat="1">
      <c r="A11" s="443"/>
      <c r="B11" s="441"/>
      <c r="C11" s="445"/>
      <c r="D11" s="443" t="s">
        <v>196</v>
      </c>
      <c r="E11" s="441" t="s">
        <v>1839</v>
      </c>
      <c r="F11" s="445" t="s">
        <v>1591</v>
      </c>
      <c r="G11" s="443" t="s">
        <v>218</v>
      </c>
      <c r="H11" s="444">
        <f t="shared" si="2"/>
        <v>43255</v>
      </c>
      <c r="I11" s="444">
        <f t="shared" si="3"/>
        <v>43255</v>
      </c>
      <c r="J11" s="476"/>
      <c r="K11" s="476">
        <f t="shared" si="4"/>
        <v>13.5</v>
      </c>
      <c r="L11" s="443" t="s">
        <v>248</v>
      </c>
      <c r="M11" s="442"/>
      <c r="N11" s="472">
        <v>5.5</v>
      </c>
      <c r="O11" s="472">
        <v>4</v>
      </c>
      <c r="P11" s="472"/>
      <c r="Q11" s="472"/>
      <c r="R11" s="472"/>
      <c r="S11" s="472"/>
      <c r="T11" s="472"/>
      <c r="U11" s="472">
        <v>4</v>
      </c>
      <c r="V11" s="472"/>
      <c r="W11" s="472"/>
      <c r="X11" s="472"/>
      <c r="Y11" s="472"/>
      <c r="Z11" s="472"/>
      <c r="AA11" s="472"/>
      <c r="AB11" s="472"/>
      <c r="AC11" s="472"/>
      <c r="AD11" s="472"/>
      <c r="AE11" s="472"/>
      <c r="AF11" s="472"/>
      <c r="AG11" s="472"/>
      <c r="AH11" s="472"/>
      <c r="AI11" s="472"/>
      <c r="AJ11" s="472"/>
      <c r="AK11" s="472"/>
      <c r="AL11" s="472"/>
      <c r="AM11" s="472"/>
      <c r="AN11" s="472"/>
      <c r="AO11" s="472"/>
      <c r="AP11" s="472"/>
      <c r="AQ11" s="472"/>
      <c r="AR11" s="472"/>
      <c r="AS11" s="441"/>
    </row>
    <row r="12" spans="1:45" s="446" customFormat="1">
      <c r="A12" s="443"/>
      <c r="B12" s="441"/>
      <c r="C12" s="445"/>
      <c r="D12" s="443" t="s">
        <v>196</v>
      </c>
      <c r="E12" s="441" t="s">
        <v>1838</v>
      </c>
      <c r="F12" s="445" t="s">
        <v>1677</v>
      </c>
      <c r="G12" s="443" t="s">
        <v>218</v>
      </c>
      <c r="H12" s="444">
        <f t="shared" si="2"/>
        <v>43255</v>
      </c>
      <c r="I12" s="444">
        <f t="shared" si="3"/>
        <v>43255</v>
      </c>
      <c r="J12" s="476"/>
      <c r="K12" s="476">
        <f t="shared" si="4"/>
        <v>4</v>
      </c>
      <c r="L12" s="443" t="s">
        <v>334</v>
      </c>
      <c r="M12" s="442"/>
      <c r="N12" s="472"/>
      <c r="O12" s="472"/>
      <c r="P12" s="472"/>
      <c r="Q12" s="472"/>
      <c r="R12" s="472"/>
      <c r="S12" s="472"/>
      <c r="T12" s="472"/>
      <c r="U12" s="472">
        <v>4</v>
      </c>
      <c r="V12" s="472"/>
      <c r="W12" s="472"/>
      <c r="X12" s="472"/>
      <c r="Y12" s="472"/>
      <c r="Z12" s="472"/>
      <c r="AA12" s="472"/>
      <c r="AB12" s="472"/>
      <c r="AC12" s="472"/>
      <c r="AD12" s="472"/>
      <c r="AE12" s="472"/>
      <c r="AF12" s="472"/>
      <c r="AG12" s="472"/>
      <c r="AH12" s="472"/>
      <c r="AI12" s="472"/>
      <c r="AJ12" s="472"/>
      <c r="AK12" s="472"/>
      <c r="AL12" s="472"/>
      <c r="AM12" s="472"/>
      <c r="AN12" s="472"/>
      <c r="AO12" s="472"/>
      <c r="AP12" s="472"/>
      <c r="AQ12" s="472"/>
      <c r="AR12" s="472"/>
      <c r="AS12" s="441"/>
    </row>
    <row r="13" spans="1:45" s="446" customFormat="1">
      <c r="A13" s="443"/>
      <c r="B13" s="441" t="str">
        <f>IF(A13="","",IFERROR(VLOOKUP(A13,Story!C:D,2,FALSE),""))</f>
        <v/>
      </c>
      <c r="C13" s="445"/>
      <c r="D13" s="443" t="s">
        <v>196</v>
      </c>
      <c r="E13" s="441" t="s">
        <v>1840</v>
      </c>
      <c r="F13" s="445" t="s">
        <v>1677</v>
      </c>
      <c r="G13" s="443" t="s">
        <v>218</v>
      </c>
      <c r="H13" s="444">
        <f t="shared" si="2"/>
        <v>43255</v>
      </c>
      <c r="I13" s="444">
        <f t="shared" si="3"/>
        <v>43255</v>
      </c>
      <c r="J13" s="476"/>
      <c r="K13" s="476">
        <f t="shared" si="4"/>
        <v>8</v>
      </c>
      <c r="L13" s="443" t="s">
        <v>9</v>
      </c>
      <c r="M13" s="442">
        <f>IF(L13="未开始",0,IF(L13="已完成",1, 0.1))</f>
        <v>1</v>
      </c>
      <c r="N13" s="472">
        <v>4</v>
      </c>
      <c r="O13" s="472">
        <v>4</v>
      </c>
      <c r="P13" s="472"/>
      <c r="Q13" s="472"/>
      <c r="R13" s="472"/>
      <c r="S13" s="472"/>
      <c r="T13" s="472"/>
      <c r="U13" s="472"/>
      <c r="V13" s="472"/>
      <c r="W13" s="472"/>
      <c r="X13" s="472"/>
      <c r="Y13" s="472"/>
      <c r="Z13" s="472"/>
      <c r="AA13" s="472"/>
      <c r="AB13" s="472"/>
      <c r="AC13" s="472"/>
      <c r="AD13" s="472"/>
      <c r="AE13" s="472"/>
      <c r="AF13" s="472"/>
      <c r="AG13" s="472"/>
      <c r="AH13" s="472"/>
      <c r="AI13" s="472"/>
      <c r="AJ13" s="472"/>
      <c r="AK13" s="472"/>
      <c r="AL13" s="472"/>
      <c r="AM13" s="472"/>
      <c r="AN13" s="472"/>
      <c r="AO13" s="472"/>
      <c r="AP13" s="472"/>
      <c r="AQ13" s="472"/>
      <c r="AR13" s="472"/>
      <c r="AS13" s="441"/>
    </row>
    <row r="14" spans="1:45" s="446" customFormat="1">
      <c r="A14" s="443"/>
      <c r="B14" s="441" t="str">
        <f>IF(A14="","",IFERROR(VLOOKUP(A14,Story!C:D,2,FALSE),""))</f>
        <v/>
      </c>
      <c r="C14" s="445"/>
      <c r="D14" s="443" t="s">
        <v>335</v>
      </c>
      <c r="E14" s="441" t="s">
        <v>1835</v>
      </c>
      <c r="F14" s="445" t="s">
        <v>82</v>
      </c>
      <c r="G14" s="443" t="s">
        <v>218</v>
      </c>
      <c r="H14" s="444">
        <f t="shared" si="2"/>
        <v>43255</v>
      </c>
      <c r="I14" s="444">
        <f t="shared" si="3"/>
        <v>43255</v>
      </c>
      <c r="J14" s="476"/>
      <c r="K14" s="476">
        <f t="shared" si="4"/>
        <v>0</v>
      </c>
      <c r="L14" s="443" t="s">
        <v>248</v>
      </c>
      <c r="M14" s="442">
        <f>IF(L14="未开始",0,IF(L14="已完成",1, 0.1))</f>
        <v>0.1</v>
      </c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472"/>
      <c r="AH14" s="472"/>
      <c r="AI14" s="472"/>
      <c r="AJ14" s="472"/>
      <c r="AK14" s="472"/>
      <c r="AL14" s="472"/>
      <c r="AM14" s="472"/>
      <c r="AN14" s="472"/>
      <c r="AO14" s="472"/>
      <c r="AP14" s="472"/>
      <c r="AQ14" s="472"/>
      <c r="AR14" s="472"/>
      <c r="AS14" s="441"/>
    </row>
    <row r="15" spans="1:45" s="446" customFormat="1">
      <c r="A15" s="443"/>
      <c r="B15" s="441"/>
      <c r="C15" s="445"/>
      <c r="D15" s="443" t="s">
        <v>196</v>
      </c>
      <c r="E15" s="441" t="s">
        <v>1870</v>
      </c>
      <c r="F15" s="445" t="s">
        <v>1677</v>
      </c>
      <c r="G15" s="443" t="s">
        <v>218</v>
      </c>
      <c r="H15" s="444">
        <f t="shared" si="2"/>
        <v>43255</v>
      </c>
      <c r="I15" s="444">
        <f t="shared" si="3"/>
        <v>43255</v>
      </c>
      <c r="J15" s="476"/>
      <c r="K15" s="476"/>
      <c r="L15" s="443" t="s">
        <v>9</v>
      </c>
      <c r="M15" s="442"/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/>
      <c r="AC15" s="472">
        <v>8</v>
      </c>
      <c r="AD15" s="472">
        <v>8</v>
      </c>
      <c r="AE15" s="472"/>
      <c r="AF15" s="472"/>
      <c r="AG15" s="472"/>
      <c r="AH15" s="472"/>
      <c r="AI15" s="472"/>
      <c r="AJ15" s="472"/>
      <c r="AK15" s="472"/>
      <c r="AL15" s="472"/>
      <c r="AM15" s="472"/>
      <c r="AN15" s="472"/>
      <c r="AO15" s="472"/>
      <c r="AP15" s="472"/>
      <c r="AQ15" s="472"/>
      <c r="AR15" s="472"/>
      <c r="AS15" s="441"/>
    </row>
    <row r="16" spans="1:45" s="446" customFormat="1">
      <c r="A16" s="443"/>
      <c r="B16" s="441"/>
      <c r="C16" s="445"/>
      <c r="D16" s="443" t="s">
        <v>1871</v>
      </c>
      <c r="E16" s="441" t="s">
        <v>1872</v>
      </c>
      <c r="F16" s="445" t="s">
        <v>1677</v>
      </c>
      <c r="G16" s="443" t="s">
        <v>218</v>
      </c>
      <c r="H16" s="444">
        <f t="shared" si="2"/>
        <v>43255</v>
      </c>
      <c r="I16" s="444">
        <f t="shared" si="3"/>
        <v>43255</v>
      </c>
      <c r="J16" s="476"/>
      <c r="K16" s="476"/>
      <c r="L16" s="443" t="s">
        <v>248</v>
      </c>
      <c r="M16" s="442"/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>
        <v>8</v>
      </c>
      <c r="AF16" s="472">
        <v>8</v>
      </c>
      <c r="AG16" s="472"/>
      <c r="AH16" s="472"/>
      <c r="AI16" s="472"/>
      <c r="AJ16" s="472"/>
      <c r="AK16" s="472"/>
      <c r="AL16" s="472"/>
      <c r="AM16" s="472"/>
      <c r="AN16" s="472"/>
      <c r="AO16" s="472"/>
      <c r="AP16" s="472"/>
      <c r="AQ16" s="472"/>
      <c r="AR16" s="472"/>
      <c r="AS16" s="441"/>
    </row>
    <row r="17" spans="1:45" s="446" customFormat="1">
      <c r="A17" s="443"/>
      <c r="B17" s="441"/>
      <c r="C17" s="445"/>
      <c r="D17" s="443"/>
      <c r="E17" s="441"/>
      <c r="F17" s="445"/>
      <c r="G17" s="443"/>
      <c r="H17" s="444"/>
      <c r="I17" s="444"/>
      <c r="J17" s="476"/>
      <c r="K17" s="476"/>
      <c r="L17" s="443"/>
      <c r="M17" s="442"/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/>
      <c r="AE17" s="472"/>
      <c r="AF17" s="472"/>
      <c r="AG17" s="472"/>
      <c r="AH17" s="472"/>
      <c r="AI17" s="472"/>
      <c r="AJ17" s="472"/>
      <c r="AK17" s="472"/>
      <c r="AL17" s="472"/>
      <c r="AM17" s="472"/>
      <c r="AN17" s="472"/>
      <c r="AO17" s="472"/>
      <c r="AP17" s="472"/>
      <c r="AQ17" s="472"/>
      <c r="AR17" s="472"/>
      <c r="AS17" s="441"/>
    </row>
    <row r="18" spans="1:45" s="446" customFormat="1">
      <c r="A18" s="24" t="s">
        <v>1680</v>
      </c>
      <c r="B18" s="441" t="str">
        <f>IF(A18="","",IFERROR(VLOOKUP(A18,Story!C:D,2,FALSE),""))</f>
        <v>自定义界面属性列表</v>
      </c>
      <c r="C18" s="445"/>
      <c r="D18" s="443"/>
      <c r="E18" s="441"/>
      <c r="F18" s="445"/>
      <c r="G18" s="443"/>
      <c r="H18" s="444" t="str">
        <f>IF(E18="","",$H$1)</f>
        <v/>
      </c>
      <c r="I18" s="444" t="str">
        <f>IF(E18="","",IF(H18+J18/8&gt;$I$1,$I$1,H18+J18/8))</f>
        <v/>
      </c>
      <c r="J18" s="476"/>
      <c r="K18" s="476"/>
      <c r="L18" s="443"/>
      <c r="M18" s="442"/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41"/>
    </row>
    <row r="19" spans="1:45" s="446" customFormat="1" ht="12.75" customHeight="1">
      <c r="A19" s="443"/>
      <c r="B19" s="441" t="s">
        <v>262</v>
      </c>
      <c r="C19" s="445"/>
      <c r="D19" s="443" t="s">
        <v>196</v>
      </c>
      <c r="E19" s="441" t="s">
        <v>1702</v>
      </c>
      <c r="F19" s="445" t="s">
        <v>1677</v>
      </c>
      <c r="G19" s="443"/>
      <c r="H19" s="444"/>
      <c r="I19" s="444"/>
      <c r="J19" s="476"/>
      <c r="K19" s="476">
        <f>SUM(N19:AF19)</f>
        <v>8</v>
      </c>
      <c r="L19" s="443" t="s">
        <v>9</v>
      </c>
      <c r="M19" s="442">
        <v>0.1</v>
      </c>
      <c r="N19" s="472">
        <v>4</v>
      </c>
      <c r="O19" s="472">
        <v>4</v>
      </c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/>
      <c r="AC19" s="472"/>
      <c r="AD19" s="472"/>
      <c r="AE19" s="472"/>
      <c r="AF19" s="472"/>
      <c r="AG19" s="472"/>
      <c r="AH19" s="472"/>
      <c r="AI19" s="472"/>
      <c r="AJ19" s="472"/>
      <c r="AK19" s="472"/>
      <c r="AL19" s="472"/>
      <c r="AM19" s="472"/>
      <c r="AN19" s="472"/>
      <c r="AO19" s="472"/>
      <c r="AP19" s="472"/>
      <c r="AQ19" s="472"/>
      <c r="AR19" s="472"/>
      <c r="AS19" s="441"/>
    </row>
    <row r="20" spans="1:45" s="446" customFormat="1" ht="12.75" customHeight="1">
      <c r="A20" s="443"/>
      <c r="B20" s="441" t="s">
        <v>262</v>
      </c>
      <c r="C20" s="445"/>
      <c r="D20" s="443" t="s">
        <v>196</v>
      </c>
      <c r="E20" s="441" t="s">
        <v>1773</v>
      </c>
      <c r="F20" s="445" t="s">
        <v>1677</v>
      </c>
      <c r="G20" s="443"/>
      <c r="H20" s="444"/>
      <c r="I20" s="444"/>
      <c r="J20" s="476"/>
      <c r="K20" s="476">
        <f>SUM(N20:AF20)</f>
        <v>4</v>
      </c>
      <c r="L20" s="443" t="s">
        <v>334</v>
      </c>
      <c r="M20" s="442">
        <v>0.1</v>
      </c>
      <c r="N20" s="472"/>
      <c r="O20" s="472"/>
      <c r="P20" s="472">
        <v>4</v>
      </c>
      <c r="Q20" s="472"/>
      <c r="R20" s="472"/>
      <c r="S20" s="472"/>
      <c r="T20" s="472"/>
      <c r="U20" s="472"/>
      <c r="V20" s="472"/>
      <c r="W20" s="472"/>
      <c r="X20" s="472"/>
      <c r="Y20" s="472"/>
      <c r="Z20" s="472"/>
      <c r="AA20" s="472"/>
      <c r="AB20" s="472"/>
      <c r="AC20" s="472"/>
      <c r="AD20" s="472"/>
      <c r="AE20" s="472"/>
      <c r="AF20" s="472"/>
      <c r="AG20" s="472"/>
      <c r="AH20" s="472"/>
      <c r="AI20" s="472"/>
      <c r="AJ20" s="472"/>
      <c r="AK20" s="472"/>
      <c r="AL20" s="472"/>
      <c r="AM20" s="472"/>
      <c r="AN20" s="472"/>
      <c r="AO20" s="472"/>
      <c r="AP20" s="472"/>
      <c r="AQ20" s="472"/>
      <c r="AR20" s="472"/>
      <c r="AS20" s="441"/>
    </row>
    <row r="21" spans="1:45" s="446" customFormat="1" ht="12.75" customHeight="1">
      <c r="A21" s="443"/>
      <c r="B21" s="441" t="str">
        <f>IF(A21="","",IFERROR(VLOOKUP(A21,Story!C:D,2,FALSE),""))</f>
        <v/>
      </c>
      <c r="C21" s="445"/>
      <c r="D21" s="443" t="s">
        <v>196</v>
      </c>
      <c r="E21" s="441" t="s">
        <v>1842</v>
      </c>
      <c r="F21" s="445" t="s">
        <v>1677</v>
      </c>
      <c r="G21" s="443"/>
      <c r="H21" s="444"/>
      <c r="I21" s="444"/>
      <c r="J21" s="476"/>
      <c r="K21" s="476">
        <f>SUM(N21:AF21)</f>
        <v>4</v>
      </c>
      <c r="L21" s="443" t="s">
        <v>9</v>
      </c>
      <c r="M21" s="442">
        <f>IF(L21="未开始",0,IF(L21="已完成",1, 0.1))</f>
        <v>1</v>
      </c>
      <c r="N21" s="472"/>
      <c r="O21" s="472"/>
      <c r="P21" s="472">
        <v>4</v>
      </c>
      <c r="Q21" s="472"/>
      <c r="R21" s="472"/>
      <c r="S21" s="472"/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72"/>
      <c r="AH21" s="472"/>
      <c r="AI21" s="472"/>
      <c r="AJ21" s="472"/>
      <c r="AK21" s="472"/>
      <c r="AL21" s="472"/>
      <c r="AM21" s="472"/>
      <c r="AN21" s="472"/>
      <c r="AO21" s="472"/>
      <c r="AP21" s="472"/>
      <c r="AQ21" s="472"/>
      <c r="AR21" s="472"/>
      <c r="AS21" s="441"/>
    </row>
    <row r="22" spans="1:45" s="446" customFormat="1">
      <c r="A22" s="24"/>
      <c r="B22" s="441"/>
      <c r="C22" s="445"/>
      <c r="D22" s="443"/>
      <c r="E22" s="441"/>
      <c r="F22" s="445"/>
      <c r="G22" s="443"/>
      <c r="H22" s="444"/>
      <c r="I22" s="444"/>
      <c r="J22" s="476"/>
      <c r="K22" s="476"/>
      <c r="L22" s="443"/>
      <c r="M22" s="442"/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441"/>
    </row>
    <row r="23" spans="1:45" s="446" customFormat="1">
      <c r="A23" s="443"/>
      <c r="B23" s="441" t="str">
        <f>IF(A23="","",IFERROR(VLOOKUP(A23,Story!C:D,2,FALSE),""))</f>
        <v/>
      </c>
      <c r="C23" s="445"/>
      <c r="D23" s="443"/>
      <c r="E23" s="441"/>
      <c r="F23" s="445"/>
      <c r="G23" s="443"/>
      <c r="H23" s="444" t="str">
        <f>IF(E23="","",$H$1)</f>
        <v/>
      </c>
      <c r="I23" s="444" t="str">
        <f>IF(E23="","",IF(H23+J23/8&gt;$I$1,$I$1,H23+J23/8))</f>
        <v/>
      </c>
      <c r="J23" s="476"/>
      <c r="K23" s="476"/>
      <c r="L23" s="443"/>
      <c r="M23" s="442"/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/>
      <c r="Z23" s="472"/>
      <c r="AA23" s="472"/>
      <c r="AB23" s="472"/>
      <c r="AC23" s="472"/>
      <c r="AD23" s="472"/>
      <c r="AE23" s="472"/>
      <c r="AF23" s="472"/>
      <c r="AG23" s="441"/>
    </row>
    <row r="24" spans="1:45" s="446" customFormat="1">
      <c r="A24" s="443"/>
      <c r="B24" s="441" t="str">
        <f>IF(A24="","",IFERROR(VLOOKUP(A24,Story!C:D,2,FALSE),""))</f>
        <v/>
      </c>
      <c r="C24" s="445"/>
      <c r="D24" s="443"/>
      <c r="E24" s="441"/>
      <c r="F24" s="445"/>
      <c r="G24" s="443"/>
      <c r="H24" s="444" t="str">
        <f>IF(E24="","",$H$1)</f>
        <v/>
      </c>
      <c r="I24" s="444" t="str">
        <f>IF(E24="","",IF(H24+J24/8&gt;$I$1,$I$1,H24+J24/8))</f>
        <v/>
      </c>
      <c r="J24" s="476"/>
      <c r="K24" s="476"/>
      <c r="L24" s="443"/>
      <c r="M24" s="442"/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2"/>
      <c r="Z24" s="472"/>
      <c r="AA24" s="472"/>
      <c r="AB24" s="472"/>
      <c r="AC24" s="472"/>
      <c r="AD24" s="472"/>
      <c r="AE24" s="472"/>
      <c r="AF24" s="472"/>
      <c r="AG24" s="441"/>
    </row>
    <row r="25" spans="1:45" s="446" customFormat="1">
      <c r="A25" s="24" t="s">
        <v>1827</v>
      </c>
      <c r="B25" s="441" t="str">
        <f>IF(A25="","",IFERROR(VLOOKUP(A25,Story!C:D,2,FALSE),""))</f>
        <v>进程插件监视</v>
      </c>
      <c r="C25" s="445"/>
      <c r="D25" s="443"/>
      <c r="E25" s="441"/>
      <c r="F25" s="445"/>
      <c r="G25" s="443"/>
      <c r="H25" s="444" t="str">
        <f>IF(E25="","",$H$1)</f>
        <v/>
      </c>
      <c r="I25" s="444" t="str">
        <f>IF(E25="","",IF(H25+J25/8&gt;$I$1,$I$1,H25+J25/8))</f>
        <v/>
      </c>
      <c r="J25" s="476"/>
      <c r="K25" s="476"/>
      <c r="L25" s="443"/>
      <c r="M25" s="442"/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41"/>
    </row>
    <row r="26" spans="1:45" s="446" customFormat="1">
      <c r="A26" s="443"/>
      <c r="B26" s="441" t="str">
        <f>IF(A26="","",IFERROR(VLOOKUP(A26,Story!C:D,2,FALSE),""))</f>
        <v/>
      </c>
      <c r="C26" s="445"/>
      <c r="D26" s="443" t="s">
        <v>196</v>
      </c>
      <c r="E26" s="441" t="s">
        <v>1696</v>
      </c>
      <c r="F26" s="445" t="s">
        <v>77</v>
      </c>
      <c r="G26" s="443"/>
      <c r="H26" s="444">
        <f>IF(E26="","",'Sprint#32'!$H$1)</f>
        <v>43222</v>
      </c>
      <c r="I26" s="444">
        <f>IF(E26="","",IF(H26+J26/8&gt;'Sprint#32'!$I$1,'Sprint#32'!$I$1,H26+J26/8))</f>
        <v>43222</v>
      </c>
      <c r="J26" s="476"/>
      <c r="K26" s="476">
        <f>SUM(N26:AF26)</f>
        <v>0</v>
      </c>
      <c r="L26" s="443" t="s">
        <v>248</v>
      </c>
      <c r="M26" s="442">
        <f>IF(L26="未开始",0,IF(L26="已完成",1, 0.1))</f>
        <v>0.1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472"/>
      <c r="AI26" s="472"/>
      <c r="AJ26" s="472"/>
      <c r="AK26" s="472"/>
      <c r="AL26" s="472"/>
      <c r="AM26" s="472"/>
      <c r="AN26" s="472"/>
      <c r="AO26" s="472"/>
      <c r="AP26" s="472"/>
      <c r="AQ26" s="472"/>
      <c r="AR26" s="472"/>
      <c r="AS26" s="441"/>
    </row>
    <row r="27" spans="1:45">
      <c r="K27" s="476"/>
    </row>
    <row r="28" spans="1:45" s="446" customFormat="1">
      <c r="A28" s="443"/>
      <c r="B28" s="441" t="str">
        <f>IF(A28="","",IFERROR(VLOOKUP(A28,Story!C:D,2,FALSE),""))</f>
        <v/>
      </c>
      <c r="C28" s="445"/>
      <c r="D28" s="443"/>
      <c r="E28" s="441"/>
      <c r="F28" s="445"/>
      <c r="G28" s="443"/>
      <c r="H28" s="444" t="str">
        <f>IF(E28="","",$H$1)</f>
        <v/>
      </c>
      <c r="I28" s="444" t="str">
        <f>IF(E28="","",IF(H28+J28/8&gt;$I$1,$I$1,H28+J28/8))</f>
        <v/>
      </c>
      <c r="J28" s="476"/>
      <c r="K28" s="476"/>
      <c r="L28" s="443"/>
      <c r="M28" s="442"/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41"/>
    </row>
    <row r="29" spans="1:45" s="446" customFormat="1">
      <c r="A29" s="443"/>
      <c r="B29" s="441" t="str">
        <f>IF(A29="","",IFERROR(VLOOKUP(A29,Story!C:D,2,FALSE),""))</f>
        <v/>
      </c>
      <c r="C29" s="445"/>
      <c r="D29" s="443"/>
      <c r="E29" s="441"/>
      <c r="F29" s="445"/>
      <c r="G29" s="443"/>
      <c r="H29" s="444" t="str">
        <f>IF(E29="","",$H$1)</f>
        <v/>
      </c>
      <c r="I29" s="444" t="str">
        <f>IF(E29="","",IF(H29+J29/8&gt;$I$1,$I$1,H29+J29/8))</f>
        <v/>
      </c>
      <c r="J29" s="476"/>
      <c r="K29" s="476"/>
      <c r="L29" s="443"/>
      <c r="M29" s="442"/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41"/>
    </row>
    <row r="30" spans="1:45" s="446" customFormat="1">
      <c r="A30" s="24" t="s">
        <v>1819</v>
      </c>
      <c r="B30" s="441" t="str">
        <f>IF(A30="","",IFERROR(VLOOKUP(A30,Story!C:D,2,FALSE),""))</f>
        <v>框架 - 插件管理器</v>
      </c>
      <c r="C30" s="445"/>
      <c r="D30" s="443"/>
      <c r="E30" s="441"/>
      <c r="F30" s="445"/>
      <c r="G30" s="443"/>
      <c r="H30" s="444" t="str">
        <f>IF(E30="","",$H$1)</f>
        <v/>
      </c>
      <c r="I30" s="444" t="str">
        <f>IF(E30="","",IF(H30+J30/8&gt;$I$1,$I$1,H30+J30/8))</f>
        <v/>
      </c>
      <c r="J30" s="476"/>
      <c r="K30" s="476"/>
      <c r="L30" s="443"/>
      <c r="M30" s="442"/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41"/>
    </row>
    <row r="31" spans="1:45" s="446" customFormat="1">
      <c r="A31" s="443"/>
      <c r="B31" s="441"/>
      <c r="C31" s="445"/>
      <c r="D31" s="443" t="s">
        <v>196</v>
      </c>
      <c r="E31" s="441" t="s">
        <v>1790</v>
      </c>
      <c r="F31" s="445" t="s">
        <v>77</v>
      </c>
      <c r="G31" s="443"/>
      <c r="H31" s="444">
        <f>IF(E31="","",'Sprint#32'!$H$1)</f>
        <v>43222</v>
      </c>
      <c r="I31" s="444">
        <f>IF(E31="","",IF(H31+J31/8&gt;'Sprint#32'!$I$1,'Sprint#32'!$I$1,H31+J31/8))</f>
        <v>43222</v>
      </c>
      <c r="J31" s="476"/>
      <c r="K31" s="476">
        <f t="shared" ref="K31:K37" si="5">SUM(N31:AF31)</f>
        <v>0</v>
      </c>
      <c r="L31" s="443" t="s">
        <v>248</v>
      </c>
      <c r="M31" s="442"/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72"/>
      <c r="AH31" s="472"/>
      <c r="AI31" s="472"/>
      <c r="AJ31" s="472"/>
      <c r="AK31" s="472"/>
      <c r="AL31" s="472"/>
      <c r="AM31" s="472"/>
      <c r="AN31" s="472"/>
      <c r="AO31" s="472"/>
      <c r="AP31" s="472"/>
      <c r="AQ31" s="472"/>
      <c r="AR31" s="472"/>
      <c r="AS31" s="441"/>
    </row>
    <row r="32" spans="1:45">
      <c r="A32" s="443"/>
      <c r="B32" s="441" t="str">
        <f>IF(A32="","",IFERROR(VLOOKUP(A32,Story!C:D,2,FALSE),""))</f>
        <v/>
      </c>
      <c r="C32" s="445"/>
      <c r="D32" s="443" t="s">
        <v>235</v>
      </c>
      <c r="E32" s="398" t="s">
        <v>1629</v>
      </c>
      <c r="F32" s="445" t="s">
        <v>1508</v>
      </c>
      <c r="G32" s="443"/>
      <c r="H32" s="444">
        <f>IF(E32="","",'Sprint#32'!$H$1)</f>
        <v>43222</v>
      </c>
      <c r="I32" s="444">
        <f>IF(E32="","",IF(H32+J32/8&gt;'Sprint#32'!$I$1,'Sprint#32'!$I$1,H32+J32/8))</f>
        <v>43222</v>
      </c>
      <c r="J32" s="476"/>
      <c r="K32" s="476">
        <f t="shared" si="5"/>
        <v>0</v>
      </c>
      <c r="L32" s="443" t="s">
        <v>9</v>
      </c>
      <c r="M32" s="442">
        <f t="shared" ref="M32:M37" si="6">IF(L32="未开始",0,IF(L32="已完成",1, 0.1))</f>
        <v>1</v>
      </c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72"/>
      <c r="AH32" s="472"/>
      <c r="AI32" s="472"/>
      <c r="AJ32" s="472"/>
      <c r="AK32" s="472"/>
      <c r="AL32" s="472"/>
      <c r="AM32" s="472"/>
      <c r="AN32" s="472"/>
      <c r="AO32" s="472"/>
      <c r="AP32" s="472"/>
      <c r="AQ32" s="472"/>
      <c r="AR32" s="472"/>
      <c r="AS32" s="441"/>
    </row>
    <row r="33" spans="1:45">
      <c r="A33" s="443"/>
      <c r="B33" s="441" t="str">
        <f>IF(A33="","",IFERROR(VLOOKUP(A33,Story!C:D,2,FALSE),""))</f>
        <v/>
      </c>
      <c r="C33" s="445"/>
      <c r="D33" s="443" t="s">
        <v>196</v>
      </c>
      <c r="E33" s="398" t="s">
        <v>1632</v>
      </c>
      <c r="F33" s="445" t="s">
        <v>1508</v>
      </c>
      <c r="G33" s="443"/>
      <c r="H33" s="444">
        <f>IF(E33="","",'Sprint#32'!$H$1)</f>
        <v>43222</v>
      </c>
      <c r="I33" s="444">
        <f>IF(E33="","",IF(H33+J33/8&gt;'Sprint#32'!$I$1,'Sprint#32'!$I$1,H33+J33/8))</f>
        <v>43222</v>
      </c>
      <c r="J33" s="476"/>
      <c r="K33" s="476">
        <f t="shared" si="5"/>
        <v>0</v>
      </c>
      <c r="L33" s="443" t="s">
        <v>9</v>
      </c>
      <c r="M33" s="442">
        <f t="shared" si="6"/>
        <v>1</v>
      </c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72"/>
      <c r="AO33" s="472"/>
      <c r="AP33" s="472"/>
      <c r="AQ33" s="472"/>
      <c r="AR33" s="472"/>
      <c r="AS33" s="441"/>
    </row>
    <row r="34" spans="1:45" s="446" customFormat="1">
      <c r="A34" s="443"/>
      <c r="B34" s="441" t="str">
        <f>IF(A34="","",IFERROR(VLOOKUP(A34,Story!C:D,2,FALSE),""))</f>
        <v/>
      </c>
      <c r="C34" s="445"/>
      <c r="D34" s="443" t="s">
        <v>326</v>
      </c>
      <c r="E34" s="441" t="s">
        <v>1833</v>
      </c>
      <c r="F34" s="445" t="s">
        <v>1673</v>
      </c>
      <c r="G34" s="443"/>
      <c r="H34" s="444">
        <f>IF(E34="","",$H$1)</f>
        <v>43255</v>
      </c>
      <c r="I34" s="444">
        <f>IF(E34="","",IF(H34+J34/8&gt;$I$1,$I$1,H34+J34/8))</f>
        <v>43255</v>
      </c>
      <c r="J34" s="476"/>
      <c r="K34" s="476">
        <f t="shared" si="5"/>
        <v>0</v>
      </c>
      <c r="L34" s="443" t="s">
        <v>195</v>
      </c>
      <c r="M34" s="442">
        <f t="shared" si="6"/>
        <v>0.1</v>
      </c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/>
      <c r="AG34" s="472"/>
      <c r="AH34" s="472"/>
      <c r="AI34" s="472"/>
      <c r="AJ34" s="472"/>
      <c r="AK34" s="472"/>
      <c r="AL34" s="472"/>
      <c r="AM34" s="472"/>
      <c r="AN34" s="472"/>
      <c r="AO34" s="472"/>
      <c r="AP34" s="472"/>
      <c r="AQ34" s="472"/>
      <c r="AR34" s="472"/>
      <c r="AS34" s="441"/>
    </row>
    <row r="35" spans="1:45" s="446" customFormat="1">
      <c r="A35" s="443"/>
      <c r="B35" s="441" t="str">
        <f>IF(A35="","",IFERROR(VLOOKUP(A35,Story!C:D,2,FALSE),""))</f>
        <v/>
      </c>
      <c r="C35" s="445"/>
      <c r="D35" s="443" t="s">
        <v>326</v>
      </c>
      <c r="E35" s="441" t="s">
        <v>1723</v>
      </c>
      <c r="F35" s="445" t="s">
        <v>1677</v>
      </c>
      <c r="G35" s="443"/>
      <c r="H35" s="444">
        <f>IF(E35="","",$H$1)</f>
        <v>43255</v>
      </c>
      <c r="I35" s="444">
        <f>IF(E35="","",IF(H35+J35/8&gt;$I$1,$I$1,H35+J35/8))</f>
        <v>43255</v>
      </c>
      <c r="J35" s="476"/>
      <c r="K35" s="476">
        <f t="shared" si="5"/>
        <v>8</v>
      </c>
      <c r="L35" s="443" t="s">
        <v>334</v>
      </c>
      <c r="M35" s="442">
        <f t="shared" si="6"/>
        <v>0.1</v>
      </c>
      <c r="N35" s="472"/>
      <c r="O35" s="472"/>
      <c r="P35" s="472"/>
      <c r="Q35" s="472"/>
      <c r="R35" s="472">
        <v>8</v>
      </c>
      <c r="S35" s="472"/>
      <c r="T35" s="472"/>
      <c r="U35" s="472"/>
      <c r="V35" s="472"/>
      <c r="W35" s="472"/>
      <c r="X35" s="472"/>
      <c r="Y35" s="472"/>
      <c r="Z35" s="472"/>
      <c r="AA35" s="472"/>
      <c r="AB35" s="472"/>
      <c r="AC35" s="472"/>
      <c r="AD35" s="472"/>
      <c r="AE35" s="472"/>
      <c r="AF35" s="472"/>
      <c r="AG35" s="472"/>
      <c r="AH35" s="472"/>
      <c r="AI35" s="472"/>
      <c r="AJ35" s="472"/>
      <c r="AK35" s="472"/>
      <c r="AL35" s="472"/>
      <c r="AM35" s="472"/>
      <c r="AN35" s="472"/>
      <c r="AO35" s="472"/>
      <c r="AP35" s="472"/>
      <c r="AQ35" s="472"/>
      <c r="AR35" s="472"/>
      <c r="AS35" s="441"/>
    </row>
    <row r="36" spans="1:45" s="446" customFormat="1">
      <c r="A36" s="443"/>
      <c r="B36" s="441" t="str">
        <f>IF(A36="","",IFERROR(VLOOKUP(A36,Story!C:D,2,FALSE),""))</f>
        <v/>
      </c>
      <c r="C36" s="445"/>
      <c r="D36" s="443" t="s">
        <v>204</v>
      </c>
      <c r="E36" s="441" t="s">
        <v>1721</v>
      </c>
      <c r="F36" s="445" t="s">
        <v>233</v>
      </c>
      <c r="G36" s="443"/>
      <c r="H36" s="444">
        <f>IF(E36="","",'Sprint#32'!$H$1)</f>
        <v>43222</v>
      </c>
      <c r="I36" s="444">
        <f>IF(E36="","",IF(H36+J36/8&gt;'Sprint#32'!$I$1,'Sprint#32'!$I$1,H36+J36/8))</f>
        <v>43222</v>
      </c>
      <c r="J36" s="476"/>
      <c r="K36" s="476">
        <f t="shared" si="5"/>
        <v>32</v>
      </c>
      <c r="L36" s="443" t="s">
        <v>9</v>
      </c>
      <c r="M36" s="442">
        <f t="shared" si="6"/>
        <v>1</v>
      </c>
      <c r="N36" s="472"/>
      <c r="O36" s="472"/>
      <c r="P36" s="472"/>
      <c r="Q36" s="472"/>
      <c r="R36" s="472"/>
      <c r="S36" s="472"/>
      <c r="T36" s="472"/>
      <c r="U36" s="472"/>
      <c r="V36" s="472"/>
      <c r="W36" s="472"/>
      <c r="X36" s="472"/>
      <c r="Y36" s="472"/>
      <c r="Z36" s="472"/>
      <c r="AA36" s="472"/>
      <c r="AB36" s="472"/>
      <c r="AC36" s="472">
        <v>8</v>
      </c>
      <c r="AD36" s="472">
        <v>8</v>
      </c>
      <c r="AE36" s="472">
        <v>8</v>
      </c>
      <c r="AF36" s="472">
        <v>8</v>
      </c>
      <c r="AG36" s="472"/>
      <c r="AH36" s="472"/>
      <c r="AI36" s="472"/>
      <c r="AJ36" s="472"/>
      <c r="AK36" s="472"/>
      <c r="AL36" s="472"/>
      <c r="AM36" s="472"/>
      <c r="AN36" s="472"/>
      <c r="AO36" s="472"/>
      <c r="AP36" s="472"/>
      <c r="AQ36" s="472"/>
      <c r="AR36" s="472"/>
      <c r="AS36" s="441"/>
    </row>
    <row r="37" spans="1:45" s="446" customFormat="1">
      <c r="A37" s="443"/>
      <c r="B37" s="441" t="str">
        <f>IF(A37="","",IFERROR(VLOOKUP(A37,Story!C:D,2,FALSE),""))</f>
        <v/>
      </c>
      <c r="C37" s="445"/>
      <c r="D37" s="443" t="s">
        <v>204</v>
      </c>
      <c r="E37" s="441" t="s">
        <v>1722</v>
      </c>
      <c r="F37" s="445"/>
      <c r="G37" s="443"/>
      <c r="H37" s="444">
        <f>IF(E37="","",'Sprint#32'!$H$1)</f>
        <v>43222</v>
      </c>
      <c r="I37" s="444">
        <f>IF(E37="","",IF(H37+J37/8&gt;'Sprint#32'!$I$1,'Sprint#32'!$I$1,H37+J37/8))</f>
        <v>43222</v>
      </c>
      <c r="J37" s="476"/>
      <c r="K37" s="476">
        <f t="shared" si="5"/>
        <v>0</v>
      </c>
      <c r="L37" s="443" t="s">
        <v>334</v>
      </c>
      <c r="M37" s="442">
        <f t="shared" si="6"/>
        <v>0.1</v>
      </c>
      <c r="N37" s="472"/>
      <c r="O37" s="472"/>
      <c r="P37" s="472"/>
      <c r="Q37" s="472"/>
      <c r="R37" s="472"/>
      <c r="S37" s="472"/>
      <c r="T37" s="472"/>
      <c r="U37" s="472"/>
      <c r="V37" s="472"/>
      <c r="W37" s="472"/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72"/>
      <c r="AO37" s="472"/>
      <c r="AP37" s="472"/>
      <c r="AQ37" s="472"/>
      <c r="AR37" s="472"/>
      <c r="AS37" s="441"/>
    </row>
    <row r="38" spans="1:45">
      <c r="A38" s="443"/>
      <c r="B38" s="441" t="str">
        <f>IF(A38="","",IFERROR(VLOOKUP(A38,Story!C:D,2,FALSE),""))</f>
        <v/>
      </c>
      <c r="C38" s="445"/>
      <c r="D38" s="443"/>
      <c r="E38" s="441"/>
      <c r="F38" s="445"/>
      <c r="G38" s="443"/>
      <c r="H38" s="444" t="str">
        <f>IF(E38="","",$H$1)</f>
        <v/>
      </c>
      <c r="I38" s="444" t="str">
        <f>IF(E38="","",IF(H38+J38/8&gt;$I$1,$I$1,H38+J38/8))</f>
        <v/>
      </c>
      <c r="J38" s="476"/>
      <c r="K38" s="476"/>
      <c r="L38" s="443"/>
      <c r="M38" s="442"/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/>
      <c r="Y38" s="472"/>
      <c r="Z38" s="472"/>
      <c r="AA38" s="472"/>
      <c r="AB38" s="472"/>
      <c r="AC38" s="472"/>
      <c r="AD38" s="472"/>
      <c r="AE38" s="472"/>
      <c r="AF38" s="472"/>
      <c r="AG38" s="441"/>
    </row>
    <row r="39" spans="1:45">
      <c r="A39" s="443"/>
      <c r="B39" s="441" t="str">
        <f>IF(A39="","",IFERROR(VLOOKUP(A39,Story!C:D,2,FALSE),""))</f>
        <v/>
      </c>
      <c r="C39" s="445"/>
      <c r="D39" s="443"/>
      <c r="E39" s="441"/>
      <c r="F39" s="445"/>
      <c r="G39" s="443"/>
      <c r="H39" s="444" t="str">
        <f>IF(E39="","",$H$1)</f>
        <v/>
      </c>
      <c r="I39" s="444" t="str">
        <f>IF(E39="","",IF(H39+J39/8&gt;$I$1,$I$1,H39+J39/8))</f>
        <v/>
      </c>
      <c r="J39" s="476"/>
      <c r="K39" s="476"/>
      <c r="L39" s="443"/>
      <c r="M39" s="442"/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41"/>
    </row>
    <row r="40" spans="1:45">
      <c r="A40" s="24" t="s">
        <v>384</v>
      </c>
      <c r="B40" s="441" t="str">
        <f>IF(A40="","",IFERROR(VLOOKUP(A40,Story!C:D,2,FALSE),""))</f>
        <v>实现进程插件注册服务和引用服务</v>
      </c>
      <c r="C40" s="445"/>
      <c r="D40" s="443"/>
      <c r="E40" s="441"/>
      <c r="F40" s="445"/>
      <c r="G40" s="443"/>
      <c r="H40" s="444" t="str">
        <f>IF(E40="","",$H$1)</f>
        <v/>
      </c>
      <c r="I40" s="444" t="str">
        <f>IF(E40="","",IF(H40+J40/8&gt;$I$1,$I$1,H40+J40/8))</f>
        <v/>
      </c>
      <c r="J40" s="476"/>
      <c r="K40" s="476"/>
      <c r="L40" s="443"/>
      <c r="M40" s="442"/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41"/>
    </row>
    <row r="41" spans="1:45" s="446" customFormat="1">
      <c r="A41" s="443"/>
      <c r="B41" s="441" t="str">
        <f>IF(A41="","",IFERROR(VLOOKUP(A41,Story!C:D,2,FALSE),""))</f>
        <v/>
      </c>
      <c r="C41" s="445"/>
      <c r="D41" s="443" t="s">
        <v>196</v>
      </c>
      <c r="E41" s="398" t="s">
        <v>1580</v>
      </c>
      <c r="F41" s="445" t="s">
        <v>77</v>
      </c>
      <c r="G41" s="443"/>
      <c r="H41" s="444">
        <f>IF(E41="","",'Sprint#32'!$H$1)</f>
        <v>43222</v>
      </c>
      <c r="I41" s="444">
        <f>IF(E41="","",IF(H41+J41/8&gt;'Sprint#32'!$I$1,'Sprint#32'!$I$1,H41+J41/8))</f>
        <v>43222</v>
      </c>
      <c r="J41" s="476"/>
      <c r="K41" s="476">
        <f>SUM(N41:AF41)</f>
        <v>0</v>
      </c>
      <c r="L41" s="443" t="s">
        <v>248</v>
      </c>
      <c r="M41" s="442">
        <f>IF(L41="未开始",0,IF(L41="已完成",1, 0.1))</f>
        <v>0.1</v>
      </c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72"/>
      <c r="AH41" s="472"/>
      <c r="AI41" s="472"/>
      <c r="AJ41" s="472"/>
      <c r="AK41" s="472"/>
      <c r="AL41" s="472"/>
      <c r="AM41" s="472"/>
      <c r="AN41" s="472"/>
      <c r="AO41" s="472"/>
      <c r="AP41" s="472"/>
      <c r="AQ41" s="472"/>
      <c r="AR41" s="472"/>
      <c r="AS41" s="441"/>
    </row>
    <row r="42" spans="1:45" s="446" customFormat="1">
      <c r="A42" s="443"/>
      <c r="B42" s="441" t="str">
        <f>IF(A42="","",IFERROR(VLOOKUP(A42,Story!C:D,2,FALSE),""))</f>
        <v/>
      </c>
      <c r="C42" s="445"/>
      <c r="D42" s="443" t="s">
        <v>196</v>
      </c>
      <c r="E42" s="398" t="s">
        <v>1579</v>
      </c>
      <c r="F42" s="445" t="s">
        <v>77</v>
      </c>
      <c r="G42" s="443"/>
      <c r="H42" s="444">
        <f>IF(E42="","",'Sprint#32'!$H$1)</f>
        <v>43222</v>
      </c>
      <c r="I42" s="444">
        <f>IF(E42="","",IF(H42+J42/8&gt;'Sprint#32'!$I$1,'Sprint#32'!$I$1,H42+J42/8))</f>
        <v>43222</v>
      </c>
      <c r="J42" s="476"/>
      <c r="K42" s="476">
        <f>SUM(N42:AF42)</f>
        <v>0</v>
      </c>
      <c r="L42" s="443" t="s">
        <v>248</v>
      </c>
      <c r="M42" s="442">
        <f>IF(L42="未开始",0,IF(L42="已完成",1, 0.1))</f>
        <v>0.1</v>
      </c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72"/>
      <c r="AH42" s="472"/>
      <c r="AI42" s="472"/>
      <c r="AJ42" s="472"/>
      <c r="AK42" s="472"/>
      <c r="AL42" s="472"/>
      <c r="AM42" s="472"/>
      <c r="AN42" s="472"/>
      <c r="AO42" s="472"/>
      <c r="AP42" s="472"/>
      <c r="AQ42" s="472"/>
      <c r="AR42" s="472"/>
      <c r="AS42" s="441"/>
    </row>
    <row r="43" spans="1:45">
      <c r="A43" s="443"/>
      <c r="B43" s="441" t="str">
        <f>IF(A43="","",IFERROR(VLOOKUP(A43,Story!C:D,2,FALSE),""))</f>
        <v/>
      </c>
      <c r="C43" s="445"/>
      <c r="D43" s="443"/>
      <c r="E43" s="441"/>
      <c r="F43" s="445"/>
      <c r="G43" s="443"/>
      <c r="H43" s="444" t="str">
        <f>IF(E43="","",$H$1)</f>
        <v/>
      </c>
      <c r="I43" s="444" t="str">
        <f>IF(E43="","",IF(H43+J43/8&gt;$I$1,$I$1,H43+J43/8))</f>
        <v/>
      </c>
      <c r="J43" s="476"/>
      <c r="K43" s="476"/>
      <c r="L43" s="443"/>
      <c r="M43" s="442"/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41"/>
    </row>
    <row r="44" spans="1:45">
      <c r="A44" s="24" t="s">
        <v>1687</v>
      </c>
      <c r="B44" s="441" t="str">
        <f>IF(A44="","",IFERROR(VLOOKUP(A44,Story!C:D,2,FALSE),""))</f>
        <v/>
      </c>
      <c r="C44" s="445"/>
      <c r="D44" s="443"/>
      <c r="E44" s="441"/>
      <c r="F44" s="445"/>
      <c r="G44" s="443"/>
      <c r="H44" s="444" t="str">
        <f>IF(E44="","",$H$1)</f>
        <v/>
      </c>
      <c r="I44" s="444" t="str">
        <f>IF(E44="","",IF(H44+J44/8&gt;$I$1,$I$1,H44+J44/8))</f>
        <v/>
      </c>
      <c r="J44" s="476"/>
      <c r="K44" s="476"/>
      <c r="L44" s="443"/>
      <c r="M44" s="442"/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41"/>
    </row>
    <row r="45" spans="1:45" s="446" customFormat="1">
      <c r="A45" s="443"/>
      <c r="B45" s="441" t="str">
        <f>IF(A45="","",IFERROR(VLOOKUP(A45,Story!C:D,2,FALSE),""))</f>
        <v/>
      </c>
      <c r="C45" s="445"/>
      <c r="D45" s="443" t="s">
        <v>196</v>
      </c>
      <c r="E45" s="441" t="s">
        <v>1693</v>
      </c>
      <c r="F45" s="445" t="s">
        <v>1508</v>
      </c>
      <c r="G45" s="443"/>
      <c r="H45" s="444">
        <f>IF(E45="","",'Sprint#32'!$H$1)</f>
        <v>43222</v>
      </c>
      <c r="I45" s="444">
        <f>IF(E45="","",IF(H45+J45/8&gt;'Sprint#32'!$I$1,'Sprint#32'!$I$1,H45+J45/8))</f>
        <v>43222</v>
      </c>
      <c r="J45" s="476"/>
      <c r="K45" s="476">
        <f>SUM(N45:AF45)</f>
        <v>0</v>
      </c>
      <c r="L45" s="443" t="s">
        <v>9</v>
      </c>
      <c r="M45" s="442">
        <f>IF(L45="未开始",0,IF(L45="已完成",1, 0.1))</f>
        <v>1</v>
      </c>
      <c r="N45" s="472"/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72"/>
      <c r="AH45" s="472"/>
      <c r="AI45" s="472"/>
      <c r="AJ45" s="472"/>
      <c r="AK45" s="472"/>
      <c r="AL45" s="472"/>
      <c r="AM45" s="472"/>
      <c r="AN45" s="472"/>
      <c r="AO45" s="472"/>
      <c r="AP45" s="472"/>
      <c r="AQ45" s="472"/>
      <c r="AR45" s="472"/>
      <c r="AS45" s="441"/>
    </row>
    <row r="46" spans="1:45">
      <c r="A46" s="443"/>
      <c r="B46" s="441" t="str">
        <f>IF(A46="","",IFERROR(VLOOKUP(A46,Story!C:D,2,FALSE),""))</f>
        <v/>
      </c>
      <c r="C46" s="445"/>
      <c r="D46" s="443"/>
      <c r="E46" s="441"/>
      <c r="F46" s="445"/>
      <c r="G46" s="443"/>
      <c r="H46" s="444" t="str">
        <f>IF(E46="","",$H$1)</f>
        <v/>
      </c>
      <c r="I46" s="444" t="str">
        <f>IF(E46="","",IF(H46+J46/8&gt;$I$1,$I$1,H46+J46/8))</f>
        <v/>
      </c>
      <c r="J46" s="476"/>
      <c r="K46" s="476"/>
      <c r="L46" s="443"/>
      <c r="M46" s="442"/>
      <c r="N46" s="472"/>
      <c r="O46" s="472"/>
      <c r="P46" s="472"/>
      <c r="Q46" s="472"/>
      <c r="R46" s="472"/>
      <c r="S46" s="472"/>
      <c r="T46" s="472"/>
      <c r="U46" s="472"/>
      <c r="V46" s="472"/>
      <c r="W46" s="472"/>
      <c r="X46" s="472"/>
      <c r="Y46" s="472"/>
      <c r="Z46" s="472"/>
      <c r="AA46" s="472"/>
      <c r="AB46" s="472"/>
      <c r="AC46" s="472"/>
      <c r="AD46" s="472"/>
      <c r="AE46" s="472"/>
      <c r="AF46" s="472"/>
      <c r="AG46" s="441"/>
    </row>
    <row r="47" spans="1:45">
      <c r="A47" s="24" t="s">
        <v>383</v>
      </c>
      <c r="B47" s="441" t="str">
        <f>IF(A47="","",IFERROR(VLOOKUP(A47,Story!C:D,2,FALSE),""))</f>
        <v>集成插件的扩展点定义和实现</v>
      </c>
      <c r="C47" s="445"/>
      <c r="D47" s="443"/>
      <c r="F47" s="445"/>
      <c r="G47" s="443"/>
      <c r="H47" s="444"/>
      <c r="I47" s="444"/>
      <c r="J47" s="476"/>
      <c r="K47" s="476"/>
      <c r="L47" s="443"/>
      <c r="M47" s="442"/>
      <c r="N47" s="472"/>
      <c r="O47" s="472"/>
      <c r="P47" s="472"/>
      <c r="Q47" s="472"/>
      <c r="R47" s="472"/>
      <c r="S47" s="472"/>
      <c r="T47" s="472"/>
      <c r="U47" s="472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72"/>
      <c r="AH47" s="472"/>
      <c r="AI47" s="472"/>
      <c r="AJ47" s="472"/>
      <c r="AK47" s="472"/>
      <c r="AL47" s="472"/>
      <c r="AM47" s="472"/>
      <c r="AN47" s="472"/>
      <c r="AO47" s="472"/>
      <c r="AP47" s="472"/>
      <c r="AQ47" s="472"/>
      <c r="AR47" s="472"/>
      <c r="AS47" s="441"/>
    </row>
    <row r="48" spans="1:45">
      <c r="A48" s="443"/>
      <c r="B48" s="441" t="str">
        <f>IF(A48="","",IFERROR(VLOOKUP(A48,Story!C:D,2,FALSE),""))</f>
        <v/>
      </c>
      <c r="C48" s="445"/>
      <c r="D48" s="443" t="s">
        <v>196</v>
      </c>
      <c r="E48" s="441" t="s">
        <v>1752</v>
      </c>
      <c r="F48" s="445" t="s">
        <v>59</v>
      </c>
      <c r="G48" s="443"/>
      <c r="H48" s="444">
        <f>IF(E48="","",'Sprint#32'!$H$1)</f>
        <v>43222</v>
      </c>
      <c r="I48" s="444">
        <f>IF(E48="","",IF(H48+J48/8&gt;'Sprint#32'!$I$1,'Sprint#32'!$I$1,H48+J48/8))</f>
        <v>43222</v>
      </c>
      <c r="J48" s="476"/>
      <c r="K48" s="476">
        <f>SUM(N48:AF48)</f>
        <v>0</v>
      </c>
      <c r="L48" s="443" t="s">
        <v>9</v>
      </c>
      <c r="M48" s="442">
        <f>IF(L48="未开始",0,IF(L48="已完成",1, 0.1))</f>
        <v>1</v>
      </c>
      <c r="N48" s="472"/>
      <c r="O48" s="472"/>
      <c r="P48" s="472"/>
      <c r="Q48" s="472"/>
      <c r="R48" s="472"/>
      <c r="S48" s="472"/>
      <c r="T48" s="472"/>
      <c r="U48" s="472"/>
      <c r="V48" s="472"/>
      <c r="W48" s="472"/>
      <c r="X48" s="472"/>
      <c r="Y48" s="472"/>
      <c r="Z48" s="472"/>
      <c r="AA48" s="472"/>
      <c r="AB48" s="472"/>
      <c r="AC48" s="472"/>
      <c r="AD48" s="472"/>
      <c r="AE48" s="472"/>
      <c r="AF48" s="472"/>
      <c r="AG48" s="472"/>
      <c r="AH48" s="472"/>
      <c r="AI48" s="472"/>
      <c r="AJ48" s="472"/>
      <c r="AK48" s="472"/>
      <c r="AL48" s="472"/>
      <c r="AM48" s="472"/>
      <c r="AN48" s="472"/>
      <c r="AO48" s="472"/>
      <c r="AP48" s="472"/>
      <c r="AQ48" s="472"/>
      <c r="AR48" s="472"/>
      <c r="AS48" s="441"/>
    </row>
    <row r="49" spans="1:33">
      <c r="A49" s="443"/>
      <c r="B49" s="441" t="str">
        <f>IF(A49="","",IFERROR(VLOOKUP(A49,Story!C:D,2,FALSE),""))</f>
        <v/>
      </c>
      <c r="C49" s="445"/>
      <c r="D49" s="443"/>
      <c r="E49" s="441"/>
      <c r="F49" s="445"/>
      <c r="G49" s="443"/>
      <c r="H49" s="444" t="str">
        <f>IF(E49="","",$H$1)</f>
        <v/>
      </c>
      <c r="I49" s="444" t="str">
        <f>IF(E49="","",IF(H49+J49/8&gt;$I$1,$I$1,H49+J49/8))</f>
        <v/>
      </c>
      <c r="J49" s="476"/>
      <c r="K49" s="476"/>
      <c r="L49" s="443"/>
      <c r="M49" s="442"/>
      <c r="N49" s="472"/>
      <c r="O49" s="472"/>
      <c r="P49" s="472"/>
      <c r="Q49" s="472"/>
      <c r="R49" s="472"/>
      <c r="S49" s="472"/>
      <c r="T49" s="472"/>
      <c r="U49" s="472"/>
      <c r="V49" s="472"/>
      <c r="W49" s="472"/>
      <c r="X49" s="472"/>
      <c r="Y49" s="472"/>
      <c r="Z49" s="472"/>
      <c r="AA49" s="472"/>
      <c r="AB49" s="472"/>
      <c r="AC49" s="472"/>
      <c r="AD49" s="472"/>
      <c r="AE49" s="472"/>
      <c r="AF49" s="472"/>
      <c r="AG49" s="441"/>
    </row>
    <row r="50" spans="1:33">
      <c r="A50" s="443"/>
      <c r="B50" s="441" t="str">
        <f>IF(A50="","",IFERROR(VLOOKUP(A50,Story!C:D,2,FALSE),""))</f>
        <v/>
      </c>
      <c r="C50" s="445"/>
      <c r="D50" s="443"/>
      <c r="E50" s="441"/>
      <c r="F50" s="445"/>
      <c r="G50" s="443"/>
      <c r="H50" s="444" t="str">
        <f>IF(E50="","",$H$1)</f>
        <v/>
      </c>
      <c r="I50" s="444" t="str">
        <f>IF(E50="","",IF(H50+J50/8&gt;$I$1,$I$1,H50+J50/8))</f>
        <v/>
      </c>
      <c r="J50" s="476"/>
      <c r="K50" s="476"/>
      <c r="L50" s="443"/>
      <c r="M50" s="442"/>
      <c r="N50" s="472"/>
      <c r="O50" s="472"/>
      <c r="P50" s="472"/>
      <c r="Q50" s="472"/>
      <c r="R50" s="472"/>
      <c r="S50" s="472"/>
      <c r="T50" s="472"/>
      <c r="U50" s="472"/>
      <c r="V50" s="472"/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41"/>
    </row>
    <row r="51" spans="1:33">
      <c r="A51" s="443"/>
      <c r="B51" s="441" t="str">
        <f>IF(A51="","",IFERROR(VLOOKUP(A51,Story!C:D,2,FALSE),""))</f>
        <v/>
      </c>
      <c r="C51" s="445"/>
      <c r="D51" s="443"/>
      <c r="E51" s="441"/>
      <c r="F51" s="445"/>
      <c r="G51" s="443"/>
      <c r="H51" s="444" t="str">
        <f>IF(E51="","",$H$1)</f>
        <v/>
      </c>
      <c r="I51" s="444" t="str">
        <f>IF(E51="","",IF(H51+J51/8&gt;$I$1,$I$1,H51+J51/8))</f>
        <v/>
      </c>
      <c r="J51" s="476"/>
      <c r="K51" s="476"/>
      <c r="L51" s="443"/>
      <c r="M51" s="442"/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/>
      <c r="AC51" s="472"/>
      <c r="AD51" s="472"/>
      <c r="AE51" s="472"/>
      <c r="AF51" s="472"/>
      <c r="AG51" s="441"/>
    </row>
    <row r="52" spans="1:33">
      <c r="A52" s="263" t="s">
        <v>622</v>
      </c>
      <c r="B52" s="441" t="str">
        <f>IF(A52="","",IFERROR(VLOOKUP(A52,Story!C:D,2,FALSE),""))</f>
        <v>公司事务</v>
      </c>
      <c r="C52" s="445"/>
      <c r="D52" s="443"/>
      <c r="E52" s="441"/>
      <c r="F52" s="445"/>
      <c r="G52" s="443"/>
      <c r="H52" s="444" t="str">
        <f>IF(E52="","",$H$1)</f>
        <v/>
      </c>
      <c r="I52" s="444" t="str">
        <f>IF(E52="","",IF(H52+J52/8&gt;$I$1,$I$1,H52+J52/8))</f>
        <v/>
      </c>
      <c r="J52" s="476"/>
      <c r="K52" s="476"/>
      <c r="L52" s="443"/>
      <c r="M52" s="442"/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41"/>
    </row>
    <row r="53" spans="1:33">
      <c r="A53" s="443"/>
      <c r="B53" s="441" t="str">
        <f>IF(A53="","",IFERROR(VLOOKUP(A53,Story!C:D,2,FALSE),""))</f>
        <v/>
      </c>
      <c r="C53" s="445"/>
      <c r="D53" s="443" t="s">
        <v>301</v>
      </c>
      <c r="E53" s="441" t="s">
        <v>1848</v>
      </c>
      <c r="F53" s="445" t="s">
        <v>82</v>
      </c>
      <c r="G53" s="443"/>
      <c r="H53" s="444">
        <f>IF(E53="","",$H$1)</f>
        <v>43255</v>
      </c>
      <c r="I53" s="444">
        <f>IF(E53="","",IF(H53+J53/8&gt;$I$1,$I$1,H53+J53/8))</f>
        <v>43255</v>
      </c>
      <c r="J53" s="476"/>
      <c r="K53" s="476">
        <f>SUM(N53:AF53)</f>
        <v>2.5</v>
      </c>
      <c r="L53" s="443" t="s">
        <v>9</v>
      </c>
      <c r="M53" s="442">
        <f>IF(L53="未开始",0,IF(L53="已完成",1, 0.1))</f>
        <v>1</v>
      </c>
      <c r="N53" s="472">
        <v>2.5</v>
      </c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41"/>
    </row>
    <row r="54" spans="1:33">
      <c r="A54" s="443"/>
      <c r="B54" s="441" t="str">
        <f>IF(A54="","",IFERROR(VLOOKUP(A54,Story!C:D,2,FALSE),""))</f>
        <v/>
      </c>
      <c r="C54" s="445"/>
      <c r="D54" s="443" t="s">
        <v>216</v>
      </c>
      <c r="E54" s="441" t="s">
        <v>1852</v>
      </c>
      <c r="F54" s="445" t="s">
        <v>77</v>
      </c>
      <c r="G54" s="443"/>
      <c r="H54" s="444">
        <v>43263</v>
      </c>
      <c r="I54" s="444">
        <v>43264</v>
      </c>
      <c r="J54" s="476"/>
      <c r="K54" s="476">
        <f>SUM(N54:AF54)</f>
        <v>16</v>
      </c>
      <c r="L54" s="443" t="s">
        <v>9</v>
      </c>
      <c r="M54" s="442">
        <f t="shared" ref="M54:M56" si="7">IF(L54="未开始",0,IF(L54="已完成",1, 0.1))</f>
        <v>1</v>
      </c>
      <c r="N54" s="472"/>
      <c r="O54" s="472"/>
      <c r="P54" s="472"/>
      <c r="Q54" s="472"/>
      <c r="R54" s="472"/>
      <c r="S54" s="472"/>
      <c r="T54" s="472"/>
      <c r="U54" s="472"/>
      <c r="V54" s="472">
        <v>8</v>
      </c>
      <c r="W54" s="472">
        <v>8</v>
      </c>
      <c r="X54" s="472"/>
      <c r="Y54" s="472"/>
      <c r="Z54" s="472"/>
      <c r="AA54" s="472"/>
      <c r="AB54" s="472"/>
      <c r="AC54" s="472"/>
      <c r="AD54" s="472"/>
      <c r="AE54" s="472"/>
      <c r="AF54" s="472"/>
      <c r="AG54" s="441"/>
    </row>
    <row r="55" spans="1:33">
      <c r="A55" s="443"/>
      <c r="B55" s="441" t="str">
        <f>IF(A55="","",IFERROR(VLOOKUP(A55,Story!C:D,2,FALSE),""))</f>
        <v/>
      </c>
      <c r="C55" s="445"/>
      <c r="D55" s="443" t="s">
        <v>216</v>
      </c>
      <c r="E55" s="441" t="s">
        <v>1853</v>
      </c>
      <c r="F55" s="445" t="s">
        <v>77</v>
      </c>
      <c r="G55" s="443"/>
      <c r="H55" s="444">
        <f>IF(E55="","",$H$1)</f>
        <v>43255</v>
      </c>
      <c r="I55" s="444">
        <f>IF(E55="","",IF(H55+J55/8&gt;$I$1,$I$1,H55+J55/8))</f>
        <v>43255</v>
      </c>
      <c r="J55" s="476"/>
      <c r="K55" s="476">
        <f t="shared" ref="K55:K56" si="8">SUM(N55:AF55)</f>
        <v>29.5</v>
      </c>
      <c r="L55" s="443" t="s">
        <v>9</v>
      </c>
      <c r="M55" s="442">
        <f t="shared" si="7"/>
        <v>1</v>
      </c>
      <c r="N55" s="472">
        <v>5.5</v>
      </c>
      <c r="O55" s="472">
        <v>8</v>
      </c>
      <c r="P55" s="472">
        <v>8</v>
      </c>
      <c r="Q55" s="472">
        <v>8</v>
      </c>
      <c r="R55" s="472"/>
      <c r="S55" s="472"/>
      <c r="T55" s="472"/>
      <c r="U55" s="472"/>
      <c r="V55" s="472"/>
      <c r="W55" s="472"/>
      <c r="X55" s="472"/>
      <c r="Y55" s="472"/>
      <c r="Z55" s="472"/>
      <c r="AA55" s="472"/>
      <c r="AB55" s="472"/>
      <c r="AC55" s="472"/>
      <c r="AD55" s="472"/>
      <c r="AE55" s="472"/>
      <c r="AF55" s="472"/>
      <c r="AG55" s="441"/>
    </row>
    <row r="56" spans="1:33">
      <c r="A56" s="263"/>
      <c r="B56" s="441" t="str">
        <f>IF(A56="","",IFERROR(VLOOKUP(A56,Story!C:D,2,FALSE),""))</f>
        <v/>
      </c>
      <c r="C56" s="445"/>
      <c r="D56" s="443" t="s">
        <v>1114</v>
      </c>
      <c r="E56" s="441" t="s">
        <v>1855</v>
      </c>
      <c r="F56" s="445" t="s">
        <v>82</v>
      </c>
      <c r="G56" s="443"/>
      <c r="H56" s="444">
        <f>IF(E56="","",$H$1)</f>
        <v>43255</v>
      </c>
      <c r="I56" s="444">
        <f>IF(E56="","",IF(H56+J56/8&gt;$I$1,$I$1,H56+J56/8))</f>
        <v>43255</v>
      </c>
      <c r="J56" s="476"/>
      <c r="K56" s="476">
        <f t="shared" si="8"/>
        <v>3</v>
      </c>
      <c r="L56" s="443" t="s">
        <v>9</v>
      </c>
      <c r="M56" s="442">
        <f t="shared" si="7"/>
        <v>1</v>
      </c>
      <c r="N56" s="472"/>
      <c r="O56" s="472"/>
      <c r="P56" s="472"/>
      <c r="Q56" s="472"/>
      <c r="R56" s="472"/>
      <c r="S56" s="472"/>
      <c r="T56" s="472"/>
      <c r="U56" s="472"/>
      <c r="V56" s="472"/>
      <c r="W56" s="472"/>
      <c r="X56" s="472"/>
      <c r="Y56" s="472">
        <v>3</v>
      </c>
      <c r="Z56" s="472"/>
      <c r="AA56" s="472"/>
      <c r="AB56" s="472"/>
      <c r="AC56" s="472"/>
      <c r="AD56" s="472"/>
      <c r="AE56" s="472"/>
      <c r="AF56" s="472"/>
      <c r="AG56" s="441"/>
    </row>
    <row r="57" spans="1:33">
      <c r="A57" s="11"/>
      <c r="B57" s="441"/>
      <c r="C57" s="445"/>
      <c r="D57" s="443" t="s">
        <v>235</v>
      </c>
      <c r="E57" s="441" t="s">
        <v>1866</v>
      </c>
      <c r="F57" s="445" t="s">
        <v>77</v>
      </c>
      <c r="G57" s="443"/>
      <c r="H57" s="444"/>
      <c r="I57" s="444"/>
      <c r="J57" s="476"/>
      <c r="K57" s="476">
        <f>SUM(N57:AF57)</f>
        <v>4</v>
      </c>
      <c r="L57" s="443" t="s">
        <v>9</v>
      </c>
      <c r="M57" s="442"/>
      <c r="N57" s="472"/>
      <c r="O57" s="472"/>
      <c r="P57" s="472"/>
      <c r="Q57" s="472"/>
      <c r="R57" s="472"/>
      <c r="S57" s="472"/>
      <c r="T57" s="472"/>
      <c r="U57" s="472"/>
      <c r="V57" s="472"/>
      <c r="W57" s="472"/>
      <c r="X57" s="472"/>
      <c r="Y57" s="472"/>
      <c r="Z57" s="472"/>
      <c r="AA57" s="472"/>
      <c r="AB57" s="472"/>
      <c r="AC57" s="472"/>
      <c r="AD57" s="472">
        <v>2</v>
      </c>
      <c r="AE57" s="472">
        <v>2</v>
      </c>
      <c r="AF57" s="472"/>
      <c r="AG57" s="441"/>
    </row>
    <row r="58" spans="1:33">
      <c r="A58" s="11"/>
      <c r="B58" s="441"/>
      <c r="C58" s="445"/>
      <c r="D58" s="443" t="s">
        <v>301</v>
      </c>
      <c r="E58" s="441" t="s">
        <v>1882</v>
      </c>
      <c r="F58" s="445" t="s">
        <v>77</v>
      </c>
      <c r="G58" s="443"/>
      <c r="H58" s="444"/>
      <c r="I58" s="444"/>
      <c r="J58" s="476"/>
      <c r="K58" s="476">
        <f>SUM(N58:AF58)</f>
        <v>12</v>
      </c>
      <c r="L58" s="443" t="s">
        <v>9</v>
      </c>
      <c r="M58" s="442"/>
      <c r="N58" s="472"/>
      <c r="O58" s="472"/>
      <c r="P58" s="472"/>
      <c r="Q58" s="472"/>
      <c r="R58" s="472"/>
      <c r="S58" s="472"/>
      <c r="T58" s="472"/>
      <c r="U58" s="472"/>
      <c r="V58" s="472"/>
      <c r="W58" s="472"/>
      <c r="X58" s="472"/>
      <c r="Y58" s="472">
        <v>2</v>
      </c>
      <c r="Z58" s="472"/>
      <c r="AA58" s="472"/>
      <c r="AB58" s="472"/>
      <c r="AC58" s="472">
        <v>2</v>
      </c>
      <c r="AD58" s="472">
        <v>2</v>
      </c>
      <c r="AE58" s="472">
        <v>2</v>
      </c>
      <c r="AF58" s="472">
        <v>4</v>
      </c>
      <c r="AG58" s="441"/>
    </row>
    <row r="59" spans="1:33">
      <c r="A59" s="11"/>
      <c r="B59" s="441"/>
      <c r="C59" s="445"/>
      <c r="D59" s="443" t="s">
        <v>301</v>
      </c>
      <c r="E59" s="441" t="s">
        <v>1865</v>
      </c>
      <c r="F59" s="445" t="s">
        <v>206</v>
      </c>
      <c r="G59" s="443"/>
      <c r="H59" s="444"/>
      <c r="I59" s="444"/>
      <c r="J59" s="476"/>
      <c r="K59" s="476">
        <f>SUM(N59:AF59)</f>
        <v>4</v>
      </c>
      <c r="L59" s="443" t="s">
        <v>9</v>
      </c>
      <c r="M59" s="442"/>
      <c r="N59" s="472"/>
      <c r="O59" s="472"/>
      <c r="P59" s="472"/>
      <c r="Q59" s="472"/>
      <c r="R59" s="472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2"/>
      <c r="AE59" s="472"/>
      <c r="AF59" s="472">
        <v>4</v>
      </c>
      <c r="AG59" s="441"/>
    </row>
    <row r="60" spans="1:33">
      <c r="A60" s="11"/>
      <c r="B60" s="441"/>
      <c r="C60" s="445"/>
      <c r="D60" s="443" t="s">
        <v>301</v>
      </c>
      <c r="E60" s="441" t="s">
        <v>1865</v>
      </c>
      <c r="F60" s="445" t="s">
        <v>59</v>
      </c>
      <c r="G60" s="443"/>
      <c r="H60" s="444"/>
      <c r="I60" s="444"/>
      <c r="J60" s="476"/>
      <c r="K60" s="476">
        <f>SUM(N60:AF60)</f>
        <v>4</v>
      </c>
      <c r="L60" s="443" t="s">
        <v>9</v>
      </c>
      <c r="M60" s="442"/>
      <c r="N60" s="472"/>
      <c r="O60" s="472"/>
      <c r="P60" s="472"/>
      <c r="Q60" s="472"/>
      <c r="R60" s="472"/>
      <c r="S60" s="472"/>
      <c r="T60" s="472"/>
      <c r="U60" s="472"/>
      <c r="V60" s="472"/>
      <c r="W60" s="472"/>
      <c r="X60" s="472"/>
      <c r="Y60" s="472"/>
      <c r="Z60" s="472"/>
      <c r="AA60" s="472"/>
      <c r="AB60" s="472"/>
      <c r="AC60" s="472"/>
      <c r="AD60" s="472"/>
      <c r="AE60" s="472"/>
      <c r="AF60" s="472">
        <v>4</v>
      </c>
      <c r="AG60" s="441"/>
    </row>
    <row r="61" spans="1:33">
      <c r="A61" s="11"/>
      <c r="B61" s="441"/>
      <c r="C61" s="445"/>
      <c r="D61" s="443" t="s">
        <v>301</v>
      </c>
      <c r="E61" s="441" t="s">
        <v>1865</v>
      </c>
      <c r="F61" s="445" t="s">
        <v>77</v>
      </c>
      <c r="G61" s="443"/>
      <c r="H61" s="444"/>
      <c r="I61" s="444"/>
      <c r="J61" s="476"/>
      <c r="K61" s="476">
        <f>SUM(N61:AF61)</f>
        <v>4</v>
      </c>
      <c r="L61" s="443" t="s">
        <v>9</v>
      </c>
      <c r="M61" s="442"/>
      <c r="N61" s="472"/>
      <c r="O61" s="472"/>
      <c r="P61" s="472"/>
      <c r="Q61" s="472"/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/>
      <c r="AD61" s="472"/>
      <c r="AE61" s="472"/>
      <c r="AF61" s="472">
        <v>4</v>
      </c>
      <c r="AG61" s="441"/>
    </row>
    <row r="62" spans="1:33" s="4" customFormat="1">
      <c r="A62" s="540" t="s">
        <v>238</v>
      </c>
      <c r="B62" s="541"/>
      <c r="C62" s="541"/>
      <c r="D62" s="541"/>
      <c r="E62" s="541"/>
      <c r="F62" s="541"/>
      <c r="G62" s="541"/>
      <c r="H62" s="541"/>
      <c r="I62" s="542"/>
      <c r="J62" s="477">
        <f>SUM(J4:J61)</f>
        <v>0</v>
      </c>
      <c r="K62" s="477">
        <f>SUM(K4:K61)</f>
        <v>372.5</v>
      </c>
      <c r="L62" s="574"/>
      <c r="M62" s="575"/>
      <c r="N62" s="471" t="str">
        <f>MID("一二三四五六日",WEEKDAY($H$1,2),1)</f>
        <v>一</v>
      </c>
      <c r="O62" s="471" t="str">
        <f t="shared" ref="O62:AF62" si="9">MID("一二三四五六日",WEEKDAY($H$1+(COLUMN(O61)-COLUMN($N$2)),2),1)</f>
        <v>二</v>
      </c>
      <c r="P62" s="471" t="str">
        <f t="shared" si="9"/>
        <v>三</v>
      </c>
      <c r="Q62" s="471" t="str">
        <f t="shared" si="9"/>
        <v>四</v>
      </c>
      <c r="R62" s="471" t="str">
        <f t="shared" si="9"/>
        <v>五</v>
      </c>
      <c r="S62" s="471" t="str">
        <f t="shared" si="9"/>
        <v>六</v>
      </c>
      <c r="T62" s="471" t="str">
        <f t="shared" si="9"/>
        <v>日</v>
      </c>
      <c r="U62" s="471" t="str">
        <f t="shared" si="9"/>
        <v>一</v>
      </c>
      <c r="V62" s="471" t="str">
        <f t="shared" si="9"/>
        <v>二</v>
      </c>
      <c r="W62" s="471" t="str">
        <f t="shared" si="9"/>
        <v>三</v>
      </c>
      <c r="X62" s="471" t="str">
        <f t="shared" si="9"/>
        <v>四</v>
      </c>
      <c r="Y62" s="471" t="str">
        <f t="shared" si="9"/>
        <v>五</v>
      </c>
      <c r="Z62" s="471" t="str">
        <f t="shared" si="9"/>
        <v>六</v>
      </c>
      <c r="AA62" s="471" t="str">
        <f t="shared" si="9"/>
        <v>日</v>
      </c>
      <c r="AB62" s="471" t="str">
        <f t="shared" si="9"/>
        <v>一</v>
      </c>
      <c r="AC62" s="471" t="str">
        <f t="shared" si="9"/>
        <v>二</v>
      </c>
      <c r="AD62" s="471" t="str">
        <f t="shared" si="9"/>
        <v>三</v>
      </c>
      <c r="AE62" s="471" t="str">
        <f t="shared" si="9"/>
        <v>四</v>
      </c>
      <c r="AF62" s="471" t="str">
        <f t="shared" si="9"/>
        <v>五</v>
      </c>
      <c r="AG62" s="161"/>
    </row>
    <row r="63" spans="1:33">
      <c r="J63" s="478">
        <f t="shared" ref="J63:K72" si="10">SUMPRODUCT(($F$4:$F$61=K63)*(J$4:J$61))+J$73</f>
        <v>0</v>
      </c>
      <c r="K63" s="481">
        <f t="shared" si="10"/>
        <v>9.5</v>
      </c>
      <c r="L63" s="648" t="s">
        <v>59</v>
      </c>
      <c r="M63" s="648"/>
      <c r="N63" s="472">
        <f t="shared" ref="N63:W68" si="11">SUMPRODUCT(($F$4:$F$61=$L63)*(N$4:N$61))+N$73</f>
        <v>2.5</v>
      </c>
      <c r="O63" s="472">
        <f t="shared" si="11"/>
        <v>0</v>
      </c>
      <c r="P63" s="472">
        <f t="shared" si="11"/>
        <v>0</v>
      </c>
      <c r="Q63" s="472">
        <f t="shared" si="11"/>
        <v>0</v>
      </c>
      <c r="R63" s="472">
        <f t="shared" si="11"/>
        <v>0</v>
      </c>
      <c r="S63" s="472">
        <f t="shared" si="11"/>
        <v>0</v>
      </c>
      <c r="T63" s="472">
        <f t="shared" si="11"/>
        <v>0</v>
      </c>
      <c r="U63" s="472">
        <f t="shared" si="11"/>
        <v>0</v>
      </c>
      <c r="V63" s="472">
        <f t="shared" si="11"/>
        <v>0</v>
      </c>
      <c r="W63" s="472">
        <f t="shared" si="11"/>
        <v>0</v>
      </c>
      <c r="X63" s="472">
        <f t="shared" ref="X63:AF68" si="12">SUMPRODUCT(($F$4:$F$61=$L63)*(X$4:X$61))+X$73</f>
        <v>0</v>
      </c>
      <c r="Y63" s="472">
        <f t="shared" si="12"/>
        <v>3</v>
      </c>
      <c r="Z63" s="472">
        <f t="shared" si="12"/>
        <v>0</v>
      </c>
      <c r="AA63" s="472">
        <f t="shared" si="12"/>
        <v>0</v>
      </c>
      <c r="AB63" s="472">
        <f t="shared" si="12"/>
        <v>0</v>
      </c>
      <c r="AC63" s="472">
        <f t="shared" si="12"/>
        <v>0</v>
      </c>
      <c r="AD63" s="472">
        <f t="shared" si="12"/>
        <v>0</v>
      </c>
      <c r="AE63" s="472">
        <f t="shared" si="12"/>
        <v>0</v>
      </c>
      <c r="AF63" s="472">
        <f t="shared" si="12"/>
        <v>4</v>
      </c>
      <c r="AG63" s="474"/>
    </row>
    <row r="64" spans="1:33">
      <c r="J64" s="478">
        <f t="shared" si="10"/>
        <v>0</v>
      </c>
      <c r="K64" s="478">
        <f t="shared" si="10"/>
        <v>9.5</v>
      </c>
      <c r="L64" s="649" t="s">
        <v>206</v>
      </c>
      <c r="M64" s="650"/>
      <c r="N64" s="472">
        <f t="shared" si="11"/>
        <v>2.5</v>
      </c>
      <c r="O64" s="472">
        <f t="shared" si="11"/>
        <v>0</v>
      </c>
      <c r="P64" s="472">
        <f t="shared" si="11"/>
        <v>0</v>
      </c>
      <c r="Q64" s="472">
        <f t="shared" si="11"/>
        <v>0</v>
      </c>
      <c r="R64" s="472">
        <f t="shared" si="11"/>
        <v>0</v>
      </c>
      <c r="S64" s="472">
        <f t="shared" si="11"/>
        <v>0</v>
      </c>
      <c r="T64" s="472">
        <f t="shared" si="11"/>
        <v>0</v>
      </c>
      <c r="U64" s="472">
        <f t="shared" si="11"/>
        <v>0</v>
      </c>
      <c r="V64" s="472">
        <f t="shared" si="11"/>
        <v>0</v>
      </c>
      <c r="W64" s="472">
        <f t="shared" si="11"/>
        <v>0</v>
      </c>
      <c r="X64" s="472">
        <f t="shared" si="12"/>
        <v>0</v>
      </c>
      <c r="Y64" s="472">
        <f t="shared" si="12"/>
        <v>3</v>
      </c>
      <c r="Z64" s="472">
        <f t="shared" si="12"/>
        <v>0</v>
      </c>
      <c r="AA64" s="472">
        <f t="shared" si="12"/>
        <v>0</v>
      </c>
      <c r="AB64" s="472">
        <f t="shared" si="12"/>
        <v>0</v>
      </c>
      <c r="AC64" s="472">
        <f t="shared" si="12"/>
        <v>0</v>
      </c>
      <c r="AD64" s="472">
        <f t="shared" si="12"/>
        <v>0</v>
      </c>
      <c r="AE64" s="472">
        <f t="shared" si="12"/>
        <v>0</v>
      </c>
      <c r="AF64" s="472">
        <f t="shared" si="12"/>
        <v>4</v>
      </c>
    </row>
    <row r="65" spans="7:32" hidden="1">
      <c r="G65" s="468"/>
      <c r="H65" s="468"/>
      <c r="J65" s="478">
        <f t="shared" si="10"/>
        <v>0</v>
      </c>
      <c r="K65" s="478">
        <f t="shared" si="10"/>
        <v>5.5</v>
      </c>
      <c r="L65" s="649" t="s">
        <v>1810</v>
      </c>
      <c r="M65" s="650"/>
      <c r="N65" s="472">
        <f t="shared" si="11"/>
        <v>2.5</v>
      </c>
      <c r="O65" s="472">
        <f t="shared" si="11"/>
        <v>0</v>
      </c>
      <c r="P65" s="472">
        <f t="shared" si="11"/>
        <v>0</v>
      </c>
      <c r="Q65" s="472">
        <f t="shared" si="11"/>
        <v>0</v>
      </c>
      <c r="R65" s="472">
        <f t="shared" si="11"/>
        <v>0</v>
      </c>
      <c r="S65" s="472">
        <f t="shared" si="11"/>
        <v>0</v>
      </c>
      <c r="T65" s="472">
        <f t="shared" si="11"/>
        <v>0</v>
      </c>
      <c r="U65" s="472">
        <f t="shared" si="11"/>
        <v>0</v>
      </c>
      <c r="V65" s="472">
        <f t="shared" si="11"/>
        <v>0</v>
      </c>
      <c r="W65" s="472">
        <f t="shared" si="11"/>
        <v>0</v>
      </c>
      <c r="X65" s="472">
        <f t="shared" si="12"/>
        <v>0</v>
      </c>
      <c r="Y65" s="472">
        <f t="shared" si="12"/>
        <v>3</v>
      </c>
      <c r="Z65" s="472">
        <f t="shared" si="12"/>
        <v>0</v>
      </c>
      <c r="AA65" s="472">
        <f t="shared" si="12"/>
        <v>0</v>
      </c>
      <c r="AB65" s="472">
        <f t="shared" si="12"/>
        <v>0</v>
      </c>
      <c r="AC65" s="472">
        <f t="shared" si="12"/>
        <v>0</v>
      </c>
      <c r="AD65" s="472">
        <f t="shared" si="12"/>
        <v>0</v>
      </c>
      <c r="AE65" s="472">
        <f t="shared" si="12"/>
        <v>0</v>
      </c>
      <c r="AF65" s="472">
        <f t="shared" si="12"/>
        <v>0</v>
      </c>
    </row>
    <row r="66" spans="7:32" hidden="1">
      <c r="G66" s="468"/>
      <c r="H66" s="468"/>
      <c r="J66" s="478">
        <f t="shared" si="10"/>
        <v>0</v>
      </c>
      <c r="K66" s="481">
        <f t="shared" si="10"/>
        <v>5.5</v>
      </c>
      <c r="L66" s="649" t="s">
        <v>285</v>
      </c>
      <c r="M66" s="650"/>
      <c r="N66" s="472">
        <f t="shared" si="11"/>
        <v>2.5</v>
      </c>
      <c r="O66" s="472">
        <f t="shared" si="11"/>
        <v>0</v>
      </c>
      <c r="P66" s="472">
        <f t="shared" si="11"/>
        <v>0</v>
      </c>
      <c r="Q66" s="472">
        <f t="shared" si="11"/>
        <v>0</v>
      </c>
      <c r="R66" s="472">
        <f t="shared" si="11"/>
        <v>0</v>
      </c>
      <c r="S66" s="472">
        <f t="shared" si="11"/>
        <v>0</v>
      </c>
      <c r="T66" s="472">
        <f t="shared" si="11"/>
        <v>0</v>
      </c>
      <c r="U66" s="472">
        <f t="shared" si="11"/>
        <v>0</v>
      </c>
      <c r="V66" s="472">
        <f t="shared" si="11"/>
        <v>0</v>
      </c>
      <c r="W66" s="472">
        <f t="shared" si="11"/>
        <v>0</v>
      </c>
      <c r="X66" s="472">
        <f t="shared" si="12"/>
        <v>0</v>
      </c>
      <c r="Y66" s="472">
        <f t="shared" si="12"/>
        <v>3</v>
      </c>
      <c r="Z66" s="472">
        <f t="shared" si="12"/>
        <v>0</v>
      </c>
      <c r="AA66" s="472">
        <f t="shared" si="12"/>
        <v>0</v>
      </c>
      <c r="AB66" s="472">
        <f t="shared" si="12"/>
        <v>0</v>
      </c>
      <c r="AC66" s="472">
        <f t="shared" si="12"/>
        <v>0</v>
      </c>
      <c r="AD66" s="472">
        <f t="shared" si="12"/>
        <v>0</v>
      </c>
      <c r="AE66" s="472">
        <f t="shared" si="12"/>
        <v>0</v>
      </c>
      <c r="AF66" s="472">
        <f t="shared" si="12"/>
        <v>0</v>
      </c>
    </row>
    <row r="67" spans="7:32">
      <c r="G67" s="468"/>
      <c r="H67" s="468"/>
      <c r="J67" s="478">
        <f t="shared" si="10"/>
        <v>0</v>
      </c>
      <c r="K67" s="478">
        <f t="shared" si="10"/>
        <v>119</v>
      </c>
      <c r="L67" s="649" t="s">
        <v>1805</v>
      </c>
      <c r="M67" s="650"/>
      <c r="N67" s="472">
        <f t="shared" si="11"/>
        <v>8</v>
      </c>
      <c r="O67" s="472">
        <f t="shared" si="11"/>
        <v>8</v>
      </c>
      <c r="P67" s="472">
        <f t="shared" si="11"/>
        <v>8</v>
      </c>
      <c r="Q67" s="472">
        <f t="shared" si="11"/>
        <v>8</v>
      </c>
      <c r="R67" s="472">
        <f t="shared" si="11"/>
        <v>8</v>
      </c>
      <c r="S67" s="472">
        <f t="shared" si="11"/>
        <v>0</v>
      </c>
      <c r="T67" s="472">
        <f t="shared" si="11"/>
        <v>0</v>
      </c>
      <c r="U67" s="472">
        <f t="shared" si="11"/>
        <v>12</v>
      </c>
      <c r="V67" s="472">
        <f t="shared" si="11"/>
        <v>8</v>
      </c>
      <c r="W67" s="472">
        <f t="shared" si="11"/>
        <v>8</v>
      </c>
      <c r="X67" s="472">
        <f t="shared" si="12"/>
        <v>8</v>
      </c>
      <c r="Y67" s="472">
        <f t="shared" si="12"/>
        <v>11</v>
      </c>
      <c r="Z67" s="472">
        <f t="shared" si="12"/>
        <v>0</v>
      </c>
      <c r="AA67" s="472">
        <f t="shared" si="12"/>
        <v>0</v>
      </c>
      <c r="AB67" s="472">
        <f t="shared" si="12"/>
        <v>0</v>
      </c>
      <c r="AC67" s="472">
        <f t="shared" si="12"/>
        <v>8</v>
      </c>
      <c r="AD67" s="472">
        <f t="shared" si="12"/>
        <v>8</v>
      </c>
      <c r="AE67" s="472">
        <f t="shared" si="12"/>
        <v>8</v>
      </c>
      <c r="AF67" s="472">
        <f t="shared" si="12"/>
        <v>8</v>
      </c>
    </row>
    <row r="68" spans="7:32">
      <c r="G68" s="468"/>
      <c r="H68" s="468"/>
      <c r="J68" s="478">
        <f t="shared" si="10"/>
        <v>0</v>
      </c>
      <c r="K68" s="478">
        <f t="shared" si="10"/>
        <v>85.5</v>
      </c>
      <c r="L68" s="649" t="s">
        <v>1806</v>
      </c>
      <c r="M68" s="650"/>
      <c r="N68" s="472">
        <f t="shared" si="11"/>
        <v>10.5</v>
      </c>
      <c r="O68" s="472">
        <f t="shared" si="11"/>
        <v>8</v>
      </c>
      <c r="P68" s="472">
        <f t="shared" si="11"/>
        <v>8</v>
      </c>
      <c r="Q68" s="472">
        <f t="shared" si="11"/>
        <v>8</v>
      </c>
      <c r="R68" s="472">
        <f t="shared" si="11"/>
        <v>8</v>
      </c>
      <c r="S68" s="472">
        <f t="shared" si="11"/>
        <v>8</v>
      </c>
      <c r="T68" s="472">
        <f t="shared" si="11"/>
        <v>8</v>
      </c>
      <c r="U68" s="472">
        <f t="shared" si="11"/>
        <v>8</v>
      </c>
      <c r="V68" s="472">
        <f t="shared" si="11"/>
        <v>8</v>
      </c>
      <c r="W68" s="472">
        <f t="shared" si="11"/>
        <v>8</v>
      </c>
      <c r="X68" s="472">
        <f t="shared" si="12"/>
        <v>0</v>
      </c>
      <c r="Y68" s="472">
        <f t="shared" si="12"/>
        <v>3</v>
      </c>
      <c r="Z68" s="472">
        <f t="shared" si="12"/>
        <v>0</v>
      </c>
      <c r="AA68" s="472">
        <f t="shared" si="12"/>
        <v>0</v>
      </c>
      <c r="AB68" s="472">
        <f t="shared" si="12"/>
        <v>0</v>
      </c>
      <c r="AC68" s="472">
        <f t="shared" si="12"/>
        <v>0</v>
      </c>
      <c r="AD68" s="472">
        <f t="shared" si="12"/>
        <v>0</v>
      </c>
      <c r="AE68" s="472">
        <f t="shared" si="12"/>
        <v>0</v>
      </c>
      <c r="AF68" s="472">
        <f t="shared" si="12"/>
        <v>0</v>
      </c>
    </row>
    <row r="69" spans="7:32">
      <c r="G69" s="468"/>
      <c r="H69" s="468"/>
      <c r="J69" s="478">
        <f t="shared" si="10"/>
        <v>0</v>
      </c>
      <c r="K69" s="481">
        <f t="shared" si="10"/>
        <v>73.5</v>
      </c>
      <c r="L69" s="649" t="s">
        <v>1807</v>
      </c>
      <c r="M69" s="650"/>
      <c r="N69" s="472">
        <v>2.5</v>
      </c>
      <c r="O69" s="472">
        <f t="shared" ref="O69:X70" si="13">SUMPRODUCT(($F$4:$F$61=$L69)*(O$4:O$61))+O$73</f>
        <v>8</v>
      </c>
      <c r="P69" s="472">
        <f t="shared" si="13"/>
        <v>8</v>
      </c>
      <c r="Q69" s="472">
        <f t="shared" si="13"/>
        <v>0</v>
      </c>
      <c r="R69" s="472">
        <f t="shared" si="13"/>
        <v>8</v>
      </c>
      <c r="S69" s="472">
        <f t="shared" si="13"/>
        <v>0</v>
      </c>
      <c r="T69" s="472">
        <f t="shared" si="13"/>
        <v>0</v>
      </c>
      <c r="U69" s="472">
        <f t="shared" si="13"/>
        <v>4</v>
      </c>
      <c r="V69" s="472">
        <f t="shared" si="13"/>
        <v>8</v>
      </c>
      <c r="W69" s="472">
        <f t="shared" si="13"/>
        <v>8</v>
      </c>
      <c r="X69" s="472">
        <f t="shared" si="13"/>
        <v>8</v>
      </c>
      <c r="Y69" s="472">
        <f t="shared" ref="Y69:AF70" si="14">SUMPRODUCT(($F$4:$F$61=$L69)*(Y$4:Y$61))+Y$73</f>
        <v>11</v>
      </c>
      <c r="Z69" s="472">
        <f t="shared" si="14"/>
        <v>0</v>
      </c>
      <c r="AA69" s="472">
        <f t="shared" si="14"/>
        <v>0</v>
      </c>
      <c r="AB69" s="472">
        <f t="shared" si="14"/>
        <v>0</v>
      </c>
      <c r="AC69" s="472">
        <f t="shared" si="14"/>
        <v>8</v>
      </c>
      <c r="AD69" s="472">
        <f t="shared" si="14"/>
        <v>8</v>
      </c>
      <c r="AE69" s="472">
        <f t="shared" si="14"/>
        <v>8</v>
      </c>
      <c r="AF69" s="472">
        <f t="shared" si="14"/>
        <v>8</v>
      </c>
    </row>
    <row r="70" spans="7:32">
      <c r="G70" s="468"/>
      <c r="H70" s="468"/>
      <c r="J70" s="478">
        <f t="shared" si="10"/>
        <v>0</v>
      </c>
      <c r="K70" s="478">
        <f t="shared" si="10"/>
        <v>37.5</v>
      </c>
      <c r="L70" s="649" t="s">
        <v>233</v>
      </c>
      <c r="M70" s="650"/>
      <c r="N70" s="472">
        <f>SUMPRODUCT(($F$4:$F$61=$L70)*(N$4:N$61))+N$73</f>
        <v>2.5</v>
      </c>
      <c r="O70" s="472">
        <f t="shared" si="13"/>
        <v>0</v>
      </c>
      <c r="P70" s="472">
        <f t="shared" si="13"/>
        <v>0</v>
      </c>
      <c r="Q70" s="472">
        <f t="shared" si="13"/>
        <v>0</v>
      </c>
      <c r="R70" s="472">
        <f t="shared" si="13"/>
        <v>0</v>
      </c>
      <c r="S70" s="472">
        <f t="shared" si="13"/>
        <v>0</v>
      </c>
      <c r="T70" s="472">
        <f t="shared" si="13"/>
        <v>0</v>
      </c>
      <c r="U70" s="472">
        <f t="shared" si="13"/>
        <v>0</v>
      </c>
      <c r="V70" s="472">
        <f t="shared" si="13"/>
        <v>0</v>
      </c>
      <c r="W70" s="472">
        <f t="shared" si="13"/>
        <v>0</v>
      </c>
      <c r="X70" s="472">
        <f t="shared" si="13"/>
        <v>0</v>
      </c>
      <c r="Y70" s="472">
        <f t="shared" si="14"/>
        <v>3</v>
      </c>
      <c r="Z70" s="472">
        <f t="shared" si="14"/>
        <v>0</v>
      </c>
      <c r="AA70" s="472">
        <f t="shared" si="14"/>
        <v>0</v>
      </c>
      <c r="AB70" s="472">
        <f t="shared" si="14"/>
        <v>0</v>
      </c>
      <c r="AC70" s="472">
        <f t="shared" si="14"/>
        <v>8</v>
      </c>
      <c r="AD70" s="472">
        <f t="shared" si="14"/>
        <v>8</v>
      </c>
      <c r="AE70" s="472">
        <f t="shared" si="14"/>
        <v>8</v>
      </c>
      <c r="AF70" s="472">
        <f t="shared" si="14"/>
        <v>8</v>
      </c>
    </row>
    <row r="71" spans="7:32">
      <c r="G71" s="468"/>
      <c r="H71" s="468"/>
      <c r="J71" s="478">
        <f t="shared" si="10"/>
        <v>0</v>
      </c>
      <c r="K71" s="478">
        <f t="shared" si="10"/>
        <v>5.5</v>
      </c>
      <c r="L71" s="649" t="s">
        <v>1508</v>
      </c>
      <c r="M71" s="650"/>
      <c r="N71" s="472">
        <f>SUMPRODUCT(($F$4:$F$61=$L71)*(N$4:N$61))+N$73</f>
        <v>2.5</v>
      </c>
      <c r="O71" s="472">
        <f t="shared" ref="O71:W72" si="15">SUMPRODUCT(($F$4:$F$61=$L71)*(O$4:O$61))+O$73</f>
        <v>0</v>
      </c>
      <c r="P71" s="472">
        <f t="shared" si="15"/>
        <v>0</v>
      </c>
      <c r="Q71" s="472">
        <f t="shared" si="15"/>
        <v>0</v>
      </c>
      <c r="R71" s="472">
        <f t="shared" si="15"/>
        <v>0</v>
      </c>
      <c r="S71" s="472">
        <f t="shared" si="15"/>
        <v>0</v>
      </c>
      <c r="T71" s="472">
        <f t="shared" si="15"/>
        <v>0</v>
      </c>
      <c r="U71" s="472">
        <f t="shared" si="15"/>
        <v>0</v>
      </c>
      <c r="V71" s="472">
        <f t="shared" si="15"/>
        <v>0</v>
      </c>
      <c r="W71" s="472">
        <f t="shared" si="15"/>
        <v>0</v>
      </c>
      <c r="X71" s="472"/>
      <c r="Y71" s="472">
        <f t="shared" ref="Y71:AF71" si="16">SUMPRODUCT(($F$4:$F$61=$L71)*(Y$4:Y$61))+Y$73</f>
        <v>3</v>
      </c>
      <c r="Z71" s="472">
        <f t="shared" si="16"/>
        <v>0</v>
      </c>
      <c r="AA71" s="472">
        <f t="shared" si="16"/>
        <v>0</v>
      </c>
      <c r="AB71" s="472">
        <f t="shared" si="16"/>
        <v>0</v>
      </c>
      <c r="AC71" s="472">
        <f t="shared" si="16"/>
        <v>0</v>
      </c>
      <c r="AD71" s="472">
        <f t="shared" si="16"/>
        <v>0</v>
      </c>
      <c r="AE71" s="472">
        <f t="shared" si="16"/>
        <v>0</v>
      </c>
      <c r="AF71" s="472">
        <f t="shared" si="16"/>
        <v>0</v>
      </c>
    </row>
    <row r="72" spans="7:32">
      <c r="G72" s="468"/>
      <c r="H72" s="468"/>
      <c r="J72" s="478">
        <f t="shared" si="10"/>
        <v>0</v>
      </c>
      <c r="K72" s="478">
        <f t="shared" si="10"/>
        <v>71</v>
      </c>
      <c r="L72" s="649" t="s">
        <v>77</v>
      </c>
      <c r="M72" s="650"/>
      <c r="N72" s="472">
        <f>SUMPRODUCT(($F$4:$F$61=$L72)*(N$4:N$61))+N$73</f>
        <v>8</v>
      </c>
      <c r="O72" s="472">
        <f t="shared" si="15"/>
        <v>8</v>
      </c>
      <c r="P72" s="472">
        <f t="shared" si="15"/>
        <v>8</v>
      </c>
      <c r="Q72" s="472">
        <f t="shared" si="15"/>
        <v>8</v>
      </c>
      <c r="R72" s="472">
        <f t="shared" si="15"/>
        <v>0</v>
      </c>
      <c r="S72" s="472">
        <f t="shared" si="15"/>
        <v>0</v>
      </c>
      <c r="T72" s="472">
        <f t="shared" si="15"/>
        <v>0</v>
      </c>
      <c r="U72" s="472">
        <f t="shared" si="15"/>
        <v>0</v>
      </c>
      <c r="V72" s="472">
        <f t="shared" si="15"/>
        <v>8</v>
      </c>
      <c r="W72" s="472">
        <f t="shared" si="15"/>
        <v>8</v>
      </c>
      <c r="X72" s="472"/>
      <c r="Y72" s="472">
        <f t="shared" ref="Y72:AE72" si="17">SUMPRODUCT(($F$4:$F$61=$L72)*(Y$4:Y$61))+Y$73</f>
        <v>5</v>
      </c>
      <c r="Z72" s="472">
        <f t="shared" si="17"/>
        <v>0</v>
      </c>
      <c r="AA72" s="472">
        <f t="shared" si="17"/>
        <v>0</v>
      </c>
      <c r="AB72" s="472">
        <f t="shared" si="17"/>
        <v>0</v>
      </c>
      <c r="AC72" s="472">
        <f t="shared" si="17"/>
        <v>2</v>
      </c>
      <c r="AD72" s="472">
        <f t="shared" si="17"/>
        <v>4</v>
      </c>
      <c r="AE72" s="472">
        <f t="shared" si="17"/>
        <v>4</v>
      </c>
      <c r="AF72" s="472">
        <v>4</v>
      </c>
    </row>
    <row r="73" spans="7:32">
      <c r="G73" s="468"/>
      <c r="H73" s="468"/>
      <c r="J73" s="478">
        <f>SUMPRODUCT(($F$4:$F$61=K73)*(J$4:J$61))</f>
        <v>0</v>
      </c>
      <c r="K73" s="478">
        <f>SUMPRODUCT(($F$4:$F$61=L73)*(K$4:K$61))</f>
        <v>5.5</v>
      </c>
      <c r="L73" s="648" t="s">
        <v>82</v>
      </c>
      <c r="M73" s="648"/>
      <c r="N73" s="472">
        <f t="shared" ref="N73:AF73" si="18">SUMPRODUCT(($F$4:$F$61=$L73)*(N$4:N$61))</f>
        <v>2.5</v>
      </c>
      <c r="O73" s="472">
        <f t="shared" si="18"/>
        <v>0</v>
      </c>
      <c r="P73" s="472">
        <f t="shared" si="18"/>
        <v>0</v>
      </c>
      <c r="Q73" s="472">
        <f t="shared" si="18"/>
        <v>0</v>
      </c>
      <c r="R73" s="472">
        <f t="shared" si="18"/>
        <v>0</v>
      </c>
      <c r="S73" s="472">
        <f t="shared" si="18"/>
        <v>0</v>
      </c>
      <c r="T73" s="472">
        <f t="shared" si="18"/>
        <v>0</v>
      </c>
      <c r="U73" s="472">
        <f t="shared" si="18"/>
        <v>0</v>
      </c>
      <c r="V73" s="472">
        <f t="shared" si="18"/>
        <v>0</v>
      </c>
      <c r="W73" s="472">
        <f t="shared" si="18"/>
        <v>0</v>
      </c>
      <c r="X73" s="472">
        <f t="shared" si="18"/>
        <v>0</v>
      </c>
      <c r="Y73" s="472">
        <f t="shared" si="18"/>
        <v>3</v>
      </c>
      <c r="Z73" s="472">
        <f t="shared" si="18"/>
        <v>0</v>
      </c>
      <c r="AA73" s="472">
        <f t="shared" si="18"/>
        <v>0</v>
      </c>
      <c r="AB73" s="472">
        <f t="shared" si="18"/>
        <v>0</v>
      </c>
      <c r="AC73" s="472">
        <f t="shared" si="18"/>
        <v>0</v>
      </c>
      <c r="AD73" s="472">
        <f t="shared" si="18"/>
        <v>0</v>
      </c>
      <c r="AE73" s="472">
        <f t="shared" si="18"/>
        <v>0</v>
      </c>
      <c r="AF73" s="472">
        <f t="shared" si="18"/>
        <v>0</v>
      </c>
    </row>
    <row r="74" spans="7:32">
      <c r="G74" s="468"/>
      <c r="H74" s="468"/>
      <c r="L74" s="581" t="s">
        <v>625</v>
      </c>
      <c r="M74" s="104" t="s">
        <v>1856</v>
      </c>
      <c r="N74" s="472"/>
      <c r="O74" s="472"/>
      <c r="P74" s="472"/>
      <c r="Q74" s="472"/>
      <c r="R74" s="472"/>
      <c r="S74" s="472"/>
      <c r="T74" s="472"/>
      <c r="U74" s="472"/>
      <c r="V74" s="472"/>
      <c r="W74" s="472"/>
      <c r="X74" s="472">
        <v>8</v>
      </c>
      <c r="Y74" s="472"/>
      <c r="Z74" s="472"/>
      <c r="AA74" s="472"/>
      <c r="AB74" s="472"/>
      <c r="AC74" s="472"/>
      <c r="AD74" s="472"/>
      <c r="AE74" s="472"/>
      <c r="AF74" s="472"/>
    </row>
    <row r="75" spans="7:32">
      <c r="G75" s="468"/>
      <c r="H75" s="468"/>
      <c r="L75" s="581"/>
      <c r="M75" s="104"/>
      <c r="N75" s="472"/>
      <c r="O75" s="472"/>
      <c r="P75" s="472"/>
      <c r="Q75" s="472"/>
      <c r="R75" s="472"/>
      <c r="S75" s="472"/>
      <c r="T75" s="472"/>
      <c r="U75" s="472"/>
      <c r="V75" s="472"/>
      <c r="W75" s="472"/>
      <c r="X75" s="472"/>
      <c r="Y75" s="472"/>
      <c r="Z75" s="472"/>
      <c r="AA75" s="472"/>
      <c r="AB75" s="472"/>
      <c r="AC75" s="472"/>
      <c r="AD75" s="472"/>
      <c r="AE75" s="472"/>
      <c r="AF75" s="472"/>
    </row>
    <row r="76" spans="7:32">
      <c r="G76" s="468"/>
      <c r="H76" s="468"/>
      <c r="L76" s="581"/>
      <c r="M76" s="104"/>
      <c r="N76" s="472"/>
      <c r="O76" s="472"/>
      <c r="P76" s="472"/>
      <c r="Q76" s="472"/>
      <c r="R76" s="472"/>
      <c r="S76" s="472"/>
      <c r="T76" s="472"/>
      <c r="U76" s="472"/>
      <c r="V76" s="472"/>
      <c r="W76" s="472"/>
      <c r="X76" s="472"/>
      <c r="Y76" s="472"/>
      <c r="Z76" s="472"/>
      <c r="AA76" s="472"/>
      <c r="AB76" s="472"/>
      <c r="AC76" s="472"/>
      <c r="AD76" s="472"/>
      <c r="AE76" s="472"/>
      <c r="AF76" s="472"/>
    </row>
    <row r="77" spans="7:32">
      <c r="L77" s="581"/>
      <c r="M77" s="104"/>
      <c r="N77" s="472"/>
      <c r="O77" s="472"/>
      <c r="P77" s="472"/>
      <c r="Q77" s="472"/>
      <c r="R77" s="472"/>
      <c r="S77" s="472"/>
      <c r="T77" s="472"/>
      <c r="U77" s="472"/>
      <c r="V77" s="472"/>
      <c r="W77" s="472"/>
      <c r="X77" s="472"/>
      <c r="Y77" s="472"/>
      <c r="Z77" s="472"/>
      <c r="AA77" s="472"/>
      <c r="AB77" s="472"/>
      <c r="AC77" s="472"/>
      <c r="AD77" s="472"/>
      <c r="AE77" s="472"/>
      <c r="AF77" s="472"/>
    </row>
    <row r="78" spans="7:32">
      <c r="L78" s="581"/>
      <c r="M78" s="104"/>
      <c r="N78" s="472"/>
      <c r="O78" s="472"/>
      <c r="P78" s="472"/>
      <c r="Q78" s="472"/>
      <c r="R78" s="472"/>
      <c r="S78" s="472"/>
      <c r="T78" s="472"/>
      <c r="U78" s="472"/>
      <c r="V78" s="472"/>
      <c r="W78" s="472"/>
      <c r="X78" s="472"/>
      <c r="Y78" s="472"/>
      <c r="Z78" s="472"/>
      <c r="AA78" s="472"/>
      <c r="AB78" s="472"/>
      <c r="AC78" s="472"/>
      <c r="AD78" s="472"/>
      <c r="AE78" s="472"/>
      <c r="AF78" s="472"/>
    </row>
    <row r="79" spans="7:32">
      <c r="L79" s="581"/>
      <c r="M79" s="104"/>
      <c r="N79" s="472"/>
      <c r="O79" s="472"/>
      <c r="P79" s="472"/>
      <c r="Q79" s="472"/>
      <c r="R79" s="472"/>
      <c r="S79" s="472"/>
      <c r="T79" s="472"/>
      <c r="U79" s="472"/>
      <c r="V79" s="472"/>
      <c r="W79" s="472"/>
      <c r="X79" s="472"/>
      <c r="Y79" s="472"/>
      <c r="Z79" s="472"/>
      <c r="AA79" s="472"/>
      <c r="AB79" s="472"/>
      <c r="AC79" s="472"/>
      <c r="AD79" s="472"/>
      <c r="AE79" s="472"/>
      <c r="AF79" s="472"/>
    </row>
    <row r="80" spans="7:32">
      <c r="P80" s="474"/>
      <c r="Q80" s="474"/>
      <c r="R80" s="474"/>
      <c r="S80" s="474"/>
      <c r="T80" s="474"/>
      <c r="U80" s="474"/>
      <c r="V80" s="474"/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</row>
    <row r="81" spans="1:43">
      <c r="P81" s="474"/>
      <c r="Q81" s="474"/>
      <c r="R81" s="474"/>
      <c r="S81" s="474"/>
      <c r="T81" s="474"/>
      <c r="U81" s="474"/>
      <c r="V81" s="474"/>
      <c r="W81" s="474"/>
      <c r="X81" s="474"/>
      <c r="Y81" s="474"/>
      <c r="Z81" s="474"/>
      <c r="AA81" s="474"/>
      <c r="AB81" s="474"/>
      <c r="AC81" s="474"/>
      <c r="AD81" s="474"/>
      <c r="AE81" s="474"/>
    </row>
    <row r="82" spans="1:43">
      <c r="P82" s="474"/>
      <c r="Q82" s="474"/>
      <c r="R82" s="474"/>
      <c r="S82" s="474"/>
      <c r="T82" s="474"/>
      <c r="U82" s="474"/>
      <c r="V82" s="474"/>
      <c r="W82" s="474"/>
      <c r="X82" s="474"/>
      <c r="Y82" s="474"/>
      <c r="Z82" s="474"/>
      <c r="AA82" s="474"/>
      <c r="AB82" s="474"/>
      <c r="AC82" s="474"/>
      <c r="AD82" s="474"/>
      <c r="AE82" s="474"/>
    </row>
    <row r="83" spans="1:43">
      <c r="P83" s="474"/>
      <c r="Q83" s="474"/>
      <c r="R83" s="474"/>
      <c r="S83" s="474"/>
      <c r="T83" s="474"/>
      <c r="U83" s="474"/>
      <c r="V83" s="474"/>
      <c r="W83" s="474"/>
      <c r="X83" s="474"/>
      <c r="Y83" s="474"/>
      <c r="Z83" s="474"/>
      <c r="AA83" s="474"/>
      <c r="AB83" s="474"/>
      <c r="AC83" s="474"/>
      <c r="AD83" s="474"/>
      <c r="AE83" s="474"/>
    </row>
    <row r="84" spans="1:43">
      <c r="P84" s="474"/>
      <c r="Q84" s="474"/>
      <c r="R84" s="474"/>
      <c r="S84" s="474"/>
      <c r="T84" s="474"/>
      <c r="U84" s="474"/>
      <c r="V84" s="474"/>
      <c r="W84" s="474"/>
      <c r="X84" s="474"/>
      <c r="Y84" s="474"/>
      <c r="Z84" s="474"/>
      <c r="AA84" s="474"/>
      <c r="AB84" s="474"/>
      <c r="AC84" s="474"/>
      <c r="AD84" s="474"/>
      <c r="AE84" s="474"/>
    </row>
    <row r="85" spans="1:43">
      <c r="N85" s="474"/>
      <c r="O85" s="474"/>
      <c r="P85" s="474"/>
      <c r="Q85" s="474"/>
      <c r="R85" s="474"/>
      <c r="S85" s="474"/>
      <c r="T85" s="474"/>
      <c r="U85" s="474"/>
      <c r="V85" s="474"/>
      <c r="W85" s="474"/>
      <c r="Y85" s="474"/>
      <c r="Z85" s="474"/>
      <c r="AA85" s="474"/>
      <c r="AB85" s="474"/>
      <c r="AC85" s="474"/>
      <c r="AD85" s="474"/>
      <c r="AE85" s="474"/>
    </row>
    <row r="86" spans="1:43">
      <c r="N86" s="474"/>
      <c r="O86" s="474"/>
      <c r="P86" s="474"/>
      <c r="Q86" s="474"/>
      <c r="R86" s="474"/>
      <c r="S86" s="474"/>
      <c r="T86" s="474"/>
      <c r="U86" s="474"/>
      <c r="V86" s="474"/>
      <c r="W86" s="474"/>
      <c r="Y86" s="474"/>
      <c r="Z86" s="474"/>
      <c r="AA86" s="474"/>
      <c r="AB86" s="474"/>
      <c r="AC86" s="474"/>
      <c r="AD86" s="474"/>
      <c r="AE86" s="474"/>
    </row>
    <row r="87" spans="1:43">
      <c r="N87" s="474"/>
      <c r="O87" s="474"/>
      <c r="P87" s="474"/>
      <c r="Q87" s="474"/>
      <c r="R87" s="474"/>
      <c r="S87" s="474"/>
      <c r="T87" s="474"/>
      <c r="U87" s="474"/>
      <c r="V87" s="474"/>
      <c r="W87" s="474"/>
      <c r="Y87" s="474"/>
      <c r="Z87" s="474"/>
      <c r="AA87" s="474"/>
      <c r="AB87" s="474"/>
      <c r="AC87" s="474"/>
      <c r="AD87" s="474"/>
      <c r="AE87" s="474"/>
    </row>
    <row r="88" spans="1:43" s="440" customFormat="1">
      <c r="A88" s="438"/>
      <c r="B88" s="438"/>
      <c r="D88" s="438"/>
      <c r="E88" s="438"/>
      <c r="G88" s="438"/>
      <c r="H88" s="438"/>
      <c r="I88" s="438"/>
      <c r="J88" s="474"/>
      <c r="K88" s="474"/>
      <c r="L88" s="438"/>
      <c r="M88" s="438"/>
      <c r="N88" s="474"/>
      <c r="O88" s="474"/>
      <c r="P88" s="474"/>
      <c r="Q88" s="474"/>
      <c r="R88" s="474"/>
      <c r="S88" s="474"/>
      <c r="T88" s="474"/>
      <c r="U88" s="474"/>
      <c r="V88" s="474"/>
      <c r="W88" s="474"/>
      <c r="X88" s="473"/>
      <c r="Y88" s="474"/>
      <c r="Z88" s="474"/>
      <c r="AA88" s="474"/>
      <c r="AB88" s="474"/>
      <c r="AC88" s="474"/>
      <c r="AD88" s="474"/>
      <c r="AE88" s="474"/>
      <c r="AF88" s="473"/>
      <c r="AG88" s="438"/>
      <c r="AH88" s="438"/>
      <c r="AI88" s="438"/>
      <c r="AJ88" s="438"/>
      <c r="AK88" s="438"/>
      <c r="AL88" s="438"/>
      <c r="AM88" s="438"/>
      <c r="AN88" s="438"/>
      <c r="AO88" s="438"/>
      <c r="AP88" s="438"/>
      <c r="AQ88" s="438"/>
    </row>
    <row r="89" spans="1:43">
      <c r="N89" s="474"/>
      <c r="O89" s="474"/>
      <c r="P89" s="474"/>
      <c r="Q89" s="474"/>
      <c r="R89" s="474"/>
      <c r="S89" s="474"/>
      <c r="T89" s="474"/>
      <c r="U89" s="474"/>
      <c r="V89" s="474"/>
      <c r="W89" s="474"/>
      <c r="Y89" s="474"/>
      <c r="Z89" s="474"/>
      <c r="AA89" s="474"/>
      <c r="AB89" s="474"/>
      <c r="AC89" s="474"/>
      <c r="AD89" s="474"/>
      <c r="AE89" s="474"/>
    </row>
    <row r="90" spans="1:43">
      <c r="N90" s="474"/>
      <c r="O90" s="474"/>
      <c r="P90" s="474"/>
      <c r="Q90" s="474"/>
      <c r="R90" s="474"/>
      <c r="S90" s="474"/>
      <c r="T90" s="474"/>
      <c r="U90" s="474"/>
      <c r="V90" s="474"/>
      <c r="W90" s="474"/>
      <c r="Y90" s="474"/>
      <c r="Z90" s="474"/>
      <c r="AA90" s="474"/>
      <c r="AB90" s="474"/>
      <c r="AC90" s="474"/>
      <c r="AD90" s="474"/>
      <c r="AE90" s="474"/>
    </row>
    <row r="91" spans="1:43">
      <c r="N91" s="474"/>
      <c r="O91" s="474"/>
      <c r="P91" s="474"/>
      <c r="Q91" s="474"/>
      <c r="R91" s="474"/>
      <c r="S91" s="474"/>
      <c r="T91" s="474"/>
      <c r="U91" s="474"/>
      <c r="V91" s="474"/>
      <c r="W91" s="474"/>
      <c r="Y91" s="474"/>
      <c r="Z91" s="474"/>
      <c r="AA91" s="474"/>
      <c r="AB91" s="474"/>
      <c r="AC91" s="474"/>
      <c r="AD91" s="474"/>
      <c r="AE91" s="474"/>
    </row>
    <row r="92" spans="1:43">
      <c r="N92" s="474"/>
      <c r="O92" s="474"/>
      <c r="P92" s="474"/>
      <c r="Q92" s="474"/>
      <c r="R92" s="474"/>
      <c r="S92" s="474"/>
      <c r="T92" s="474"/>
      <c r="U92" s="474"/>
      <c r="V92" s="474"/>
      <c r="W92" s="474"/>
      <c r="Y92" s="474"/>
      <c r="Z92" s="474"/>
      <c r="AA92" s="474"/>
      <c r="AB92" s="474"/>
      <c r="AC92" s="474"/>
      <c r="AD92" s="474"/>
      <c r="AE92" s="474"/>
    </row>
    <row r="93" spans="1:43">
      <c r="N93" s="474"/>
      <c r="O93" s="474"/>
      <c r="P93" s="474"/>
      <c r="Q93" s="474"/>
      <c r="R93" s="474"/>
      <c r="S93" s="474"/>
      <c r="T93" s="474"/>
      <c r="U93" s="474"/>
      <c r="V93" s="474"/>
      <c r="W93" s="474"/>
      <c r="Y93" s="474"/>
      <c r="Z93" s="474"/>
      <c r="AA93" s="474"/>
      <c r="AB93" s="474"/>
      <c r="AC93" s="474"/>
      <c r="AD93" s="474"/>
      <c r="AE93" s="474"/>
    </row>
    <row r="94" spans="1:43">
      <c r="N94" s="474"/>
      <c r="O94" s="474"/>
      <c r="P94" s="474"/>
      <c r="Q94" s="474"/>
      <c r="R94" s="474"/>
      <c r="S94" s="474"/>
      <c r="T94" s="474"/>
      <c r="U94" s="474"/>
      <c r="V94" s="474"/>
      <c r="W94" s="474"/>
      <c r="Y94" s="474"/>
      <c r="Z94" s="474"/>
      <c r="AA94" s="474"/>
      <c r="AB94" s="474"/>
      <c r="AC94" s="474"/>
      <c r="AD94" s="474"/>
      <c r="AE94" s="474"/>
    </row>
    <row r="95" spans="1:43">
      <c r="N95" s="474"/>
      <c r="O95" s="474"/>
      <c r="P95" s="474"/>
      <c r="Q95" s="474"/>
      <c r="R95" s="474"/>
      <c r="S95" s="474"/>
      <c r="T95" s="474"/>
      <c r="U95" s="474"/>
      <c r="V95" s="474"/>
      <c r="W95" s="474"/>
      <c r="Y95" s="474"/>
      <c r="Z95" s="474"/>
      <c r="AA95" s="474"/>
      <c r="AB95" s="474"/>
      <c r="AC95" s="474"/>
      <c r="AD95" s="474"/>
      <c r="AE95" s="474"/>
    </row>
    <row r="96" spans="1:43"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Y96" s="474"/>
      <c r="Z96" s="474"/>
      <c r="AA96" s="474"/>
      <c r="AB96" s="474"/>
      <c r="AC96" s="474"/>
      <c r="AD96" s="474"/>
      <c r="AE96" s="474"/>
    </row>
    <row r="97" spans="14:31">
      <c r="N97" s="474"/>
      <c r="O97" s="474"/>
      <c r="P97" s="474"/>
      <c r="Q97" s="474"/>
      <c r="R97" s="474"/>
      <c r="S97" s="474"/>
      <c r="T97" s="474"/>
      <c r="U97" s="474"/>
      <c r="V97" s="474"/>
      <c r="Y97" s="474"/>
      <c r="Z97" s="474"/>
      <c r="AA97" s="474"/>
      <c r="AB97" s="474"/>
      <c r="AC97" s="474"/>
      <c r="AD97" s="474"/>
      <c r="AE97" s="474"/>
    </row>
    <row r="98" spans="14:31">
      <c r="N98" s="474"/>
      <c r="O98" s="474"/>
      <c r="P98" s="474"/>
      <c r="Q98" s="474"/>
      <c r="R98" s="474"/>
      <c r="S98" s="474"/>
      <c r="T98" s="474"/>
      <c r="U98" s="474"/>
      <c r="V98" s="474"/>
      <c r="Y98" s="474"/>
      <c r="Z98" s="474"/>
      <c r="AA98" s="474"/>
      <c r="AB98" s="474"/>
      <c r="AC98" s="474"/>
      <c r="AD98" s="474"/>
      <c r="AE98" s="474"/>
    </row>
    <row r="99" spans="14:31">
      <c r="N99" s="474"/>
      <c r="O99" s="474"/>
      <c r="P99" s="474"/>
      <c r="Q99" s="474"/>
      <c r="R99" s="474"/>
      <c r="S99" s="474"/>
      <c r="T99" s="474"/>
      <c r="U99" s="474"/>
      <c r="V99" s="474"/>
      <c r="Y99" s="474"/>
      <c r="Z99" s="474"/>
      <c r="AA99" s="474"/>
      <c r="AB99" s="474"/>
      <c r="AC99" s="474"/>
      <c r="AD99" s="474"/>
      <c r="AE99" s="474"/>
    </row>
    <row r="100" spans="14:31">
      <c r="N100" s="474"/>
      <c r="O100" s="474"/>
      <c r="P100" s="474"/>
      <c r="Q100" s="474"/>
      <c r="R100" s="474"/>
      <c r="S100" s="474"/>
      <c r="T100" s="474"/>
      <c r="U100" s="474"/>
      <c r="V100" s="474"/>
      <c r="Y100" s="474"/>
      <c r="Z100" s="474"/>
      <c r="AA100" s="474"/>
      <c r="AB100" s="474"/>
      <c r="AC100" s="474"/>
      <c r="AD100" s="474"/>
      <c r="AE100" s="474"/>
    </row>
    <row r="101" spans="14:31">
      <c r="N101" s="474"/>
      <c r="O101" s="474"/>
      <c r="P101" s="474"/>
      <c r="Q101" s="474"/>
      <c r="R101" s="474"/>
      <c r="S101" s="474"/>
      <c r="T101" s="474"/>
      <c r="U101" s="474"/>
      <c r="V101" s="474"/>
      <c r="Y101" s="474"/>
      <c r="Z101" s="474"/>
      <c r="AA101" s="474"/>
      <c r="AB101" s="474"/>
      <c r="AC101" s="474"/>
      <c r="AD101" s="474"/>
      <c r="AE101" s="474"/>
    </row>
    <row r="102" spans="14:31">
      <c r="N102" s="474"/>
      <c r="O102" s="474"/>
      <c r="P102" s="474"/>
      <c r="Q102" s="474"/>
      <c r="R102" s="474"/>
      <c r="S102" s="474"/>
      <c r="T102" s="474"/>
      <c r="U102" s="474"/>
      <c r="V102" s="474"/>
      <c r="Y102" s="474"/>
      <c r="Z102" s="474"/>
      <c r="AA102" s="474"/>
      <c r="AB102" s="474"/>
      <c r="AC102" s="474"/>
      <c r="AD102" s="474"/>
      <c r="AE102" s="474"/>
    </row>
    <row r="103" spans="14:31">
      <c r="N103" s="474"/>
      <c r="O103" s="474"/>
      <c r="P103" s="474"/>
      <c r="Q103" s="474"/>
      <c r="R103" s="474"/>
      <c r="S103" s="474"/>
      <c r="T103" s="474"/>
      <c r="U103" s="474"/>
      <c r="V103" s="474"/>
      <c r="Y103" s="474"/>
      <c r="Z103" s="474"/>
      <c r="AA103" s="474"/>
      <c r="AB103" s="474"/>
      <c r="AC103" s="474"/>
      <c r="AD103" s="474"/>
      <c r="AE103" s="474"/>
    </row>
    <row r="104" spans="14:31">
      <c r="N104" s="474"/>
      <c r="O104" s="474"/>
      <c r="P104" s="474"/>
      <c r="Q104" s="474"/>
      <c r="R104" s="474"/>
      <c r="S104" s="474"/>
      <c r="T104" s="474"/>
      <c r="U104" s="474"/>
      <c r="V104" s="474"/>
      <c r="Y104" s="474"/>
      <c r="Z104" s="474"/>
      <c r="AA104" s="474"/>
      <c r="AB104" s="474"/>
      <c r="AC104" s="474"/>
      <c r="AD104" s="474"/>
      <c r="AE104" s="474"/>
    </row>
    <row r="105" spans="14:31">
      <c r="N105" s="474"/>
      <c r="O105" s="474"/>
      <c r="P105" s="474"/>
      <c r="Q105" s="474"/>
      <c r="R105" s="474"/>
      <c r="S105" s="474"/>
      <c r="T105" s="474"/>
      <c r="U105" s="474"/>
      <c r="V105" s="474"/>
      <c r="Y105" s="474"/>
      <c r="Z105" s="474"/>
      <c r="AA105" s="474"/>
      <c r="AB105" s="474"/>
      <c r="AC105" s="474"/>
      <c r="AD105" s="474"/>
      <c r="AE105" s="474"/>
    </row>
    <row r="106" spans="14:31">
      <c r="N106" s="474"/>
      <c r="O106" s="474"/>
      <c r="P106" s="474"/>
      <c r="Q106" s="474"/>
      <c r="R106" s="474"/>
      <c r="S106" s="474"/>
      <c r="T106" s="474"/>
      <c r="U106" s="474"/>
      <c r="V106" s="474"/>
      <c r="Y106" s="474"/>
      <c r="Z106" s="474"/>
      <c r="AA106" s="474"/>
      <c r="AB106" s="474"/>
      <c r="AC106" s="474"/>
      <c r="AD106" s="474"/>
      <c r="AE106" s="474"/>
    </row>
    <row r="107" spans="14:31">
      <c r="N107" s="474"/>
      <c r="O107" s="474"/>
      <c r="P107" s="474"/>
      <c r="Q107" s="474"/>
      <c r="R107" s="474"/>
      <c r="S107" s="474"/>
      <c r="T107" s="474"/>
      <c r="U107" s="474"/>
      <c r="V107" s="474"/>
      <c r="Y107" s="474"/>
      <c r="Z107" s="474"/>
      <c r="AA107" s="474"/>
      <c r="AB107" s="474"/>
      <c r="AC107" s="474"/>
      <c r="AD107" s="474"/>
      <c r="AE107" s="474"/>
    </row>
    <row r="108" spans="14:31">
      <c r="N108" s="474"/>
      <c r="O108" s="474"/>
      <c r="P108" s="474"/>
      <c r="Q108" s="474"/>
      <c r="R108" s="474"/>
      <c r="S108" s="474"/>
      <c r="T108" s="474"/>
      <c r="U108" s="474"/>
      <c r="V108" s="474"/>
      <c r="Y108" s="474"/>
      <c r="Z108" s="474"/>
      <c r="AA108" s="474"/>
      <c r="AB108" s="474"/>
      <c r="AC108" s="474"/>
      <c r="AD108" s="474"/>
      <c r="AE108" s="474"/>
    </row>
    <row r="109" spans="14:31">
      <c r="N109" s="474"/>
      <c r="O109" s="474"/>
      <c r="P109" s="474"/>
      <c r="Q109" s="474"/>
      <c r="R109" s="474"/>
      <c r="S109" s="474"/>
      <c r="T109" s="474"/>
      <c r="U109" s="474"/>
      <c r="Y109" s="474"/>
      <c r="Z109" s="474"/>
      <c r="AA109" s="474"/>
      <c r="AB109" s="474"/>
      <c r="AC109" s="474"/>
      <c r="AD109" s="474"/>
      <c r="AE109" s="474"/>
    </row>
    <row r="110" spans="14:31">
      <c r="N110" s="474"/>
      <c r="O110" s="474"/>
      <c r="P110" s="474"/>
      <c r="Q110" s="474"/>
      <c r="R110" s="474"/>
      <c r="S110" s="474"/>
      <c r="T110" s="474"/>
      <c r="U110" s="474"/>
      <c r="Y110" s="474"/>
      <c r="Z110" s="474"/>
      <c r="AA110" s="474"/>
      <c r="AB110" s="474"/>
      <c r="AC110" s="474"/>
      <c r="AD110" s="474"/>
      <c r="AE110" s="474"/>
    </row>
    <row r="111" spans="14:31">
      <c r="N111" s="474"/>
      <c r="O111" s="474"/>
      <c r="P111" s="474"/>
      <c r="Q111" s="474"/>
      <c r="R111" s="474"/>
      <c r="S111" s="474"/>
      <c r="T111" s="474"/>
      <c r="U111" s="474"/>
      <c r="Y111" s="474"/>
      <c r="Z111" s="474"/>
      <c r="AA111" s="474"/>
      <c r="AB111" s="474"/>
      <c r="AC111" s="474"/>
      <c r="AD111" s="474"/>
      <c r="AE111" s="474"/>
    </row>
    <row r="112" spans="14:31">
      <c r="N112" s="474"/>
      <c r="O112" s="474"/>
      <c r="P112" s="474"/>
      <c r="Q112" s="474"/>
      <c r="R112" s="474"/>
      <c r="S112" s="474"/>
      <c r="T112" s="474"/>
      <c r="U112" s="474"/>
      <c r="Y112" s="474"/>
      <c r="Z112" s="474"/>
      <c r="AA112" s="474"/>
      <c r="AB112" s="474"/>
      <c r="AC112" s="474"/>
      <c r="AD112" s="474"/>
      <c r="AE112" s="474"/>
    </row>
    <row r="113" spans="14:31">
      <c r="N113" s="474"/>
      <c r="O113" s="474"/>
      <c r="P113" s="474"/>
      <c r="Q113" s="474"/>
      <c r="R113" s="474"/>
      <c r="S113" s="474"/>
      <c r="T113" s="474"/>
      <c r="U113" s="474"/>
      <c r="Y113" s="474"/>
      <c r="Z113" s="474"/>
      <c r="AA113" s="474"/>
      <c r="AB113" s="474"/>
      <c r="AC113" s="474"/>
      <c r="AD113" s="474"/>
      <c r="AE113" s="474"/>
    </row>
    <row r="114" spans="14:31">
      <c r="N114" s="474"/>
      <c r="O114" s="474"/>
      <c r="P114" s="474"/>
      <c r="Q114" s="474"/>
      <c r="R114" s="474"/>
      <c r="S114" s="474"/>
      <c r="T114" s="474"/>
      <c r="U114" s="474"/>
      <c r="Y114" s="474"/>
      <c r="Z114" s="474"/>
      <c r="AA114" s="474"/>
      <c r="AB114" s="474"/>
      <c r="AC114" s="474"/>
      <c r="AD114" s="474"/>
      <c r="AE114" s="474"/>
    </row>
    <row r="115" spans="14:31">
      <c r="N115" s="474"/>
      <c r="O115" s="474"/>
      <c r="P115" s="474"/>
      <c r="Q115" s="474"/>
      <c r="R115" s="474"/>
      <c r="S115" s="474"/>
      <c r="T115" s="474"/>
      <c r="U115" s="474"/>
      <c r="Y115" s="474"/>
      <c r="Z115" s="474"/>
      <c r="AA115" s="474"/>
      <c r="AB115" s="474"/>
      <c r="AC115" s="474"/>
      <c r="AD115" s="474"/>
      <c r="AE115" s="474"/>
    </row>
    <row r="116" spans="14:31">
      <c r="N116" s="474"/>
      <c r="O116" s="474"/>
      <c r="P116" s="474"/>
      <c r="Q116" s="474"/>
      <c r="R116" s="474"/>
      <c r="S116" s="474"/>
      <c r="T116" s="474"/>
      <c r="U116" s="474"/>
      <c r="Y116" s="474"/>
      <c r="Z116" s="474"/>
      <c r="AA116" s="474"/>
      <c r="AB116" s="474"/>
      <c r="AC116" s="474"/>
      <c r="AD116" s="474"/>
      <c r="AE116" s="474"/>
    </row>
    <row r="117" spans="14:31">
      <c r="N117" s="474"/>
      <c r="O117" s="474"/>
      <c r="P117" s="474"/>
      <c r="Q117" s="474"/>
      <c r="R117" s="474"/>
      <c r="S117" s="474"/>
      <c r="T117" s="474"/>
      <c r="U117" s="474"/>
      <c r="Y117" s="474"/>
      <c r="Z117" s="474"/>
      <c r="AA117" s="474"/>
      <c r="AB117" s="474"/>
      <c r="AC117" s="474"/>
      <c r="AD117" s="474"/>
      <c r="AE117" s="474"/>
    </row>
    <row r="118" spans="14:31">
      <c r="N118" s="474"/>
      <c r="O118" s="474"/>
      <c r="P118" s="474"/>
      <c r="Q118" s="474"/>
      <c r="R118" s="474"/>
      <c r="S118" s="474"/>
      <c r="T118" s="474"/>
      <c r="U118" s="474"/>
      <c r="Y118" s="474"/>
      <c r="Z118" s="474"/>
      <c r="AA118" s="474"/>
      <c r="AB118" s="474"/>
      <c r="AC118" s="474"/>
      <c r="AD118" s="474"/>
      <c r="AE118" s="474"/>
    </row>
    <row r="119" spans="14:31">
      <c r="N119" s="474"/>
      <c r="O119" s="474"/>
      <c r="P119" s="474"/>
      <c r="Q119" s="474"/>
      <c r="R119" s="474"/>
      <c r="S119" s="474"/>
      <c r="T119" s="474"/>
      <c r="U119" s="474"/>
      <c r="Y119" s="474"/>
      <c r="Z119" s="474"/>
      <c r="AA119" s="474"/>
      <c r="AB119" s="474"/>
      <c r="AC119" s="474"/>
      <c r="AD119" s="474"/>
      <c r="AE119" s="474"/>
    </row>
    <row r="120" spans="14:31">
      <c r="N120" s="474"/>
      <c r="O120" s="474"/>
      <c r="P120" s="474"/>
      <c r="Q120" s="474"/>
      <c r="R120" s="474"/>
      <c r="S120" s="474"/>
      <c r="T120" s="474"/>
      <c r="U120" s="474"/>
      <c r="Y120" s="474"/>
      <c r="Z120" s="474"/>
      <c r="AA120" s="474"/>
      <c r="AB120" s="474"/>
      <c r="AC120" s="474"/>
      <c r="AD120" s="474"/>
      <c r="AE120" s="474"/>
    </row>
    <row r="121" spans="14:31">
      <c r="N121" s="474"/>
      <c r="O121" s="474"/>
      <c r="P121" s="474"/>
      <c r="Q121" s="474"/>
      <c r="R121" s="474"/>
      <c r="S121" s="474"/>
      <c r="T121" s="474"/>
      <c r="Y121" s="474"/>
      <c r="Z121" s="474"/>
      <c r="AA121" s="474"/>
      <c r="AB121" s="474"/>
      <c r="AC121" s="474"/>
      <c r="AD121" s="474"/>
    </row>
    <row r="122" spans="14:31">
      <c r="N122" s="474"/>
      <c r="O122" s="474"/>
      <c r="P122" s="474"/>
      <c r="Q122" s="474"/>
      <c r="R122" s="474"/>
      <c r="S122" s="474"/>
      <c r="T122" s="474"/>
      <c r="Y122" s="474"/>
      <c r="Z122" s="474"/>
      <c r="AA122" s="474"/>
      <c r="AB122" s="474"/>
      <c r="AC122" s="474"/>
      <c r="AD122" s="474"/>
    </row>
    <row r="123" spans="14:31">
      <c r="N123" s="474"/>
      <c r="O123" s="474"/>
      <c r="P123" s="474"/>
      <c r="Q123" s="474"/>
      <c r="R123" s="474"/>
      <c r="S123" s="474"/>
      <c r="T123" s="474"/>
      <c r="Y123" s="474"/>
      <c r="Z123" s="474"/>
      <c r="AA123" s="474"/>
      <c r="AB123" s="474"/>
      <c r="AC123" s="474"/>
      <c r="AD123" s="474"/>
    </row>
    <row r="124" spans="14:31">
      <c r="N124" s="474"/>
      <c r="O124" s="474"/>
      <c r="P124" s="474"/>
      <c r="Q124" s="474"/>
      <c r="R124" s="474"/>
      <c r="S124" s="474"/>
      <c r="T124" s="474"/>
      <c r="Y124" s="474"/>
      <c r="Z124" s="474"/>
      <c r="AA124" s="474"/>
      <c r="AB124" s="474"/>
      <c r="AC124" s="474"/>
      <c r="AD124" s="474"/>
    </row>
    <row r="125" spans="14:31">
      <c r="N125" s="474"/>
      <c r="O125" s="474"/>
      <c r="P125" s="474"/>
      <c r="Q125" s="474"/>
      <c r="R125" s="474"/>
      <c r="S125" s="474"/>
      <c r="T125" s="474"/>
      <c r="Y125" s="474"/>
      <c r="Z125" s="474"/>
      <c r="AA125" s="474"/>
      <c r="AB125" s="474"/>
      <c r="AC125" s="474"/>
      <c r="AD125" s="474"/>
    </row>
    <row r="126" spans="14:31">
      <c r="N126" s="474"/>
      <c r="O126" s="474"/>
      <c r="P126" s="474"/>
      <c r="Q126" s="474"/>
      <c r="R126" s="474"/>
      <c r="S126" s="474"/>
      <c r="T126" s="474"/>
      <c r="Y126" s="474"/>
      <c r="Z126" s="474"/>
      <c r="AA126" s="474"/>
      <c r="AB126" s="474"/>
      <c r="AC126" s="474"/>
      <c r="AD126" s="474"/>
    </row>
    <row r="127" spans="14:31">
      <c r="N127" s="474"/>
      <c r="O127" s="474"/>
      <c r="P127" s="474"/>
      <c r="Q127" s="474"/>
      <c r="R127" s="474"/>
      <c r="S127" s="474"/>
      <c r="T127" s="474"/>
      <c r="Y127" s="474"/>
      <c r="Z127" s="474"/>
      <c r="AA127" s="474"/>
      <c r="AB127" s="474"/>
      <c r="AC127" s="474"/>
      <c r="AD127" s="474"/>
    </row>
    <row r="128" spans="14:31">
      <c r="N128" s="474"/>
      <c r="O128" s="474"/>
      <c r="P128" s="474"/>
      <c r="Q128" s="474"/>
      <c r="R128" s="474"/>
      <c r="S128" s="474"/>
      <c r="T128" s="474"/>
      <c r="Y128" s="474"/>
      <c r="Z128" s="474"/>
      <c r="AA128" s="474"/>
      <c r="AB128" s="474"/>
      <c r="AC128" s="474"/>
      <c r="AD128" s="474"/>
    </row>
    <row r="129" spans="14:30">
      <c r="N129" s="474"/>
      <c r="O129" s="474"/>
      <c r="P129" s="474"/>
      <c r="Q129" s="474"/>
      <c r="R129" s="474"/>
      <c r="S129" s="474"/>
      <c r="T129" s="474"/>
      <c r="Y129" s="474"/>
      <c r="Z129" s="474"/>
      <c r="AA129" s="474"/>
      <c r="AB129" s="474"/>
      <c r="AC129" s="474"/>
      <c r="AD129" s="474"/>
    </row>
    <row r="130" spans="14:30">
      <c r="N130" s="474"/>
      <c r="O130" s="474"/>
      <c r="P130" s="474"/>
      <c r="Q130" s="474"/>
      <c r="R130" s="474"/>
      <c r="S130" s="474"/>
      <c r="T130" s="474"/>
      <c r="Y130" s="474"/>
      <c r="Z130" s="474"/>
      <c r="AA130" s="474"/>
      <c r="AB130" s="474"/>
      <c r="AC130" s="474"/>
      <c r="AD130" s="474"/>
    </row>
    <row r="131" spans="14:30">
      <c r="N131" s="474"/>
      <c r="O131" s="474"/>
      <c r="P131" s="474"/>
      <c r="Q131" s="474"/>
      <c r="R131" s="474"/>
      <c r="S131" s="474"/>
      <c r="T131" s="474"/>
      <c r="Y131" s="474"/>
      <c r="Z131" s="474"/>
      <c r="AA131" s="474"/>
      <c r="AB131" s="474"/>
      <c r="AC131" s="474"/>
      <c r="AD131" s="474"/>
    </row>
    <row r="132" spans="14:30">
      <c r="N132" s="474"/>
      <c r="O132" s="474"/>
      <c r="P132" s="474"/>
      <c r="Q132" s="474"/>
      <c r="R132" s="474"/>
      <c r="S132" s="474"/>
      <c r="T132" s="474"/>
      <c r="Y132" s="474"/>
      <c r="Z132" s="474"/>
      <c r="AA132" s="474"/>
      <c r="AB132" s="474"/>
      <c r="AC132" s="474"/>
      <c r="AD132" s="474"/>
    </row>
    <row r="133" spans="14:30">
      <c r="N133" s="474"/>
      <c r="O133" s="474"/>
      <c r="P133" s="474"/>
      <c r="Q133" s="474"/>
      <c r="R133" s="474"/>
      <c r="S133" s="474"/>
      <c r="T133" s="474"/>
      <c r="Y133" s="474"/>
      <c r="Z133" s="474"/>
      <c r="AA133" s="474"/>
      <c r="AB133" s="474"/>
      <c r="AC133" s="474"/>
      <c r="AD133" s="474"/>
    </row>
    <row r="134" spans="14:30">
      <c r="N134" s="474"/>
      <c r="O134" s="474"/>
      <c r="P134" s="474"/>
      <c r="Q134" s="474"/>
      <c r="R134" s="474"/>
      <c r="S134" s="474"/>
      <c r="T134" s="474"/>
      <c r="Y134" s="474"/>
      <c r="Z134" s="474"/>
      <c r="AA134" s="474"/>
      <c r="AB134" s="474"/>
      <c r="AC134" s="474"/>
      <c r="AD134" s="474"/>
    </row>
    <row r="135" spans="14:30">
      <c r="N135" s="474"/>
      <c r="O135" s="474"/>
      <c r="P135" s="474"/>
      <c r="Q135" s="474"/>
      <c r="R135" s="474"/>
      <c r="S135" s="474"/>
      <c r="T135" s="474"/>
      <c r="Y135" s="474"/>
      <c r="Z135" s="474"/>
      <c r="AA135" s="474"/>
      <c r="AB135" s="474"/>
      <c r="AC135" s="474"/>
      <c r="AD135" s="474"/>
    </row>
    <row r="136" spans="14:30">
      <c r="N136" s="474"/>
      <c r="O136" s="474"/>
      <c r="P136" s="474"/>
      <c r="Q136" s="474"/>
      <c r="R136" s="474"/>
      <c r="S136" s="474"/>
      <c r="T136" s="474"/>
      <c r="Y136" s="474"/>
      <c r="Z136" s="474"/>
      <c r="AA136" s="474"/>
      <c r="AB136" s="474"/>
      <c r="AC136" s="474"/>
      <c r="AD136" s="474"/>
    </row>
    <row r="137" spans="14:30">
      <c r="N137" s="474"/>
      <c r="O137" s="474"/>
      <c r="P137" s="474"/>
      <c r="Q137" s="474"/>
      <c r="R137" s="474"/>
      <c r="S137" s="474"/>
      <c r="T137" s="474"/>
      <c r="Y137" s="474"/>
      <c r="Z137" s="474"/>
      <c r="AA137" s="474"/>
      <c r="AB137" s="474"/>
      <c r="AC137" s="474"/>
      <c r="AD137" s="474"/>
    </row>
    <row r="138" spans="14:30">
      <c r="N138" s="474"/>
      <c r="O138" s="474"/>
      <c r="P138" s="474"/>
      <c r="Q138" s="474"/>
      <c r="R138" s="474"/>
      <c r="S138" s="474"/>
      <c r="T138" s="474"/>
      <c r="Y138" s="474"/>
      <c r="Z138" s="474"/>
      <c r="AA138" s="474"/>
      <c r="AB138" s="474"/>
      <c r="AC138" s="474"/>
      <c r="AD138" s="474"/>
    </row>
    <row r="139" spans="14:30">
      <c r="N139" s="474"/>
      <c r="O139" s="474"/>
      <c r="P139" s="474"/>
      <c r="Q139" s="474"/>
      <c r="R139" s="474"/>
      <c r="S139" s="474"/>
      <c r="T139" s="474"/>
      <c r="Y139" s="474"/>
      <c r="Z139" s="474"/>
      <c r="AA139" s="474"/>
      <c r="AB139" s="474"/>
      <c r="AC139" s="474"/>
      <c r="AD139" s="474"/>
    </row>
    <row r="140" spans="14:30">
      <c r="N140" s="474"/>
      <c r="O140" s="474"/>
      <c r="P140" s="474"/>
      <c r="Q140" s="474"/>
      <c r="R140" s="474"/>
      <c r="S140" s="474"/>
      <c r="T140" s="474"/>
      <c r="Y140" s="474"/>
      <c r="Z140" s="474"/>
      <c r="AA140" s="474"/>
      <c r="AB140" s="474"/>
      <c r="AC140" s="474"/>
      <c r="AD140" s="474"/>
    </row>
    <row r="141" spans="14:30">
      <c r="N141" s="474"/>
      <c r="O141" s="474"/>
      <c r="P141" s="474"/>
      <c r="Q141" s="474"/>
      <c r="R141" s="474"/>
      <c r="S141" s="474"/>
      <c r="T141" s="474"/>
      <c r="Y141" s="474"/>
      <c r="Z141" s="474"/>
      <c r="AA141" s="474"/>
      <c r="AB141" s="474"/>
      <c r="AC141" s="474"/>
      <c r="AD141" s="474"/>
    </row>
    <row r="142" spans="14:30">
      <c r="N142" s="474"/>
      <c r="O142" s="474"/>
      <c r="P142" s="474"/>
      <c r="Q142" s="474"/>
      <c r="R142" s="474"/>
      <c r="S142" s="474"/>
      <c r="T142" s="474"/>
      <c r="Y142" s="474"/>
      <c r="Z142" s="474"/>
      <c r="AA142" s="474"/>
      <c r="AB142" s="474"/>
      <c r="AC142" s="474"/>
      <c r="AD142" s="474"/>
    </row>
    <row r="143" spans="14:30">
      <c r="N143" s="474"/>
      <c r="O143" s="474"/>
      <c r="P143" s="474"/>
      <c r="Q143" s="474"/>
      <c r="R143" s="474"/>
      <c r="S143" s="474"/>
      <c r="T143" s="474"/>
      <c r="Y143" s="474"/>
      <c r="Z143" s="474"/>
      <c r="AA143" s="474"/>
      <c r="AB143" s="474"/>
      <c r="AC143" s="474"/>
      <c r="AD143" s="474"/>
    </row>
    <row r="144" spans="14:30">
      <c r="N144" s="474"/>
      <c r="O144" s="474"/>
      <c r="P144" s="474"/>
      <c r="Q144" s="474"/>
      <c r="R144" s="474"/>
      <c r="S144" s="474"/>
      <c r="T144" s="474"/>
      <c r="Y144" s="474"/>
      <c r="Z144" s="474"/>
      <c r="AA144" s="474"/>
      <c r="AB144" s="474"/>
      <c r="AC144" s="474"/>
      <c r="AD144" s="474"/>
    </row>
    <row r="145" spans="14:30">
      <c r="N145" s="474"/>
      <c r="O145" s="474"/>
      <c r="P145" s="474"/>
      <c r="Q145" s="474"/>
      <c r="R145" s="474"/>
      <c r="S145" s="474"/>
      <c r="T145" s="474"/>
      <c r="Y145" s="474"/>
      <c r="Z145" s="474"/>
      <c r="AA145" s="474"/>
      <c r="AB145" s="474"/>
      <c r="AC145" s="474"/>
      <c r="AD145" s="474"/>
    </row>
    <row r="146" spans="14:30">
      <c r="N146" s="474"/>
      <c r="O146" s="474"/>
      <c r="P146" s="474"/>
      <c r="Q146" s="474"/>
      <c r="R146" s="474"/>
      <c r="S146" s="474"/>
      <c r="T146" s="474"/>
      <c r="Y146" s="474"/>
      <c r="Z146" s="474"/>
      <c r="AA146" s="474"/>
      <c r="AB146" s="474"/>
      <c r="AC146" s="474"/>
      <c r="AD146" s="474"/>
    </row>
    <row r="147" spans="14:30">
      <c r="N147" s="474"/>
      <c r="O147" s="474"/>
      <c r="P147" s="474"/>
      <c r="Q147" s="474"/>
      <c r="R147" s="474"/>
      <c r="S147" s="474"/>
      <c r="T147" s="474"/>
      <c r="Y147" s="474"/>
      <c r="Z147" s="474"/>
      <c r="AA147" s="474"/>
      <c r="AB147" s="474"/>
      <c r="AC147" s="474"/>
      <c r="AD147" s="474"/>
    </row>
    <row r="148" spans="14:30">
      <c r="N148" s="474"/>
      <c r="O148" s="474"/>
      <c r="P148" s="474"/>
      <c r="Q148" s="474"/>
      <c r="R148" s="474"/>
      <c r="S148" s="474"/>
      <c r="T148" s="474"/>
      <c r="Y148" s="474"/>
      <c r="Z148" s="474"/>
      <c r="AA148" s="474"/>
      <c r="AB148" s="474"/>
      <c r="AC148" s="474"/>
      <c r="AD148" s="474"/>
    </row>
    <row r="149" spans="14:30">
      <c r="N149" s="474"/>
      <c r="O149" s="474"/>
      <c r="P149" s="474"/>
      <c r="Q149" s="474"/>
      <c r="R149" s="474"/>
      <c r="S149" s="474"/>
      <c r="T149" s="474"/>
      <c r="Y149" s="474"/>
      <c r="Z149" s="474"/>
      <c r="AA149" s="474"/>
      <c r="AB149" s="474"/>
      <c r="AC149" s="474"/>
      <c r="AD149" s="474"/>
    </row>
    <row r="150" spans="14:30">
      <c r="N150" s="474"/>
      <c r="O150" s="474"/>
      <c r="P150" s="474"/>
      <c r="Q150" s="474"/>
      <c r="R150" s="474"/>
      <c r="S150" s="474"/>
      <c r="T150" s="474"/>
      <c r="Y150" s="474"/>
      <c r="Z150" s="474"/>
      <c r="AA150" s="474"/>
      <c r="AB150" s="474"/>
      <c r="AC150" s="474"/>
      <c r="AD150" s="474"/>
    </row>
    <row r="151" spans="14:30">
      <c r="N151" s="474"/>
      <c r="O151" s="474"/>
      <c r="P151" s="474"/>
      <c r="Q151" s="474"/>
      <c r="R151" s="474"/>
      <c r="S151" s="474"/>
      <c r="T151" s="474"/>
      <c r="Y151" s="474"/>
      <c r="Z151" s="474"/>
      <c r="AA151" s="474"/>
      <c r="AB151" s="474"/>
      <c r="AC151" s="474"/>
      <c r="AD151" s="474"/>
    </row>
    <row r="152" spans="14:30">
      <c r="N152" s="474"/>
      <c r="O152" s="474"/>
      <c r="P152" s="474"/>
      <c r="Q152" s="474"/>
      <c r="R152" s="474"/>
      <c r="S152" s="474"/>
      <c r="T152" s="474"/>
      <c r="Y152" s="474"/>
      <c r="Z152" s="474"/>
      <c r="AA152" s="474"/>
      <c r="AB152" s="474"/>
      <c r="AC152" s="474"/>
      <c r="AD152" s="474"/>
    </row>
    <row r="153" spans="14:30">
      <c r="N153" s="474"/>
      <c r="O153" s="474"/>
      <c r="P153" s="474"/>
      <c r="Q153" s="474"/>
      <c r="R153" s="474"/>
      <c r="S153" s="474"/>
      <c r="T153" s="474"/>
      <c r="Y153" s="474"/>
      <c r="Z153" s="474"/>
      <c r="AA153" s="474"/>
      <c r="AB153" s="474"/>
      <c r="AC153" s="474"/>
      <c r="AD153" s="474"/>
    </row>
    <row r="154" spans="14:30">
      <c r="N154" s="474"/>
      <c r="O154" s="474"/>
      <c r="P154" s="474"/>
      <c r="Q154" s="474"/>
      <c r="R154" s="474"/>
      <c r="S154" s="474"/>
      <c r="T154" s="474"/>
      <c r="Y154" s="474"/>
      <c r="Z154" s="474"/>
      <c r="AA154" s="474"/>
      <c r="AB154" s="474"/>
      <c r="AC154" s="474"/>
      <c r="AD154" s="474"/>
    </row>
    <row r="155" spans="14:30">
      <c r="N155" s="474"/>
      <c r="O155" s="474"/>
      <c r="P155" s="474"/>
      <c r="Q155" s="474"/>
      <c r="R155" s="474"/>
      <c r="S155" s="474"/>
      <c r="T155" s="474"/>
      <c r="Y155" s="474"/>
      <c r="Z155" s="474"/>
      <c r="AA155" s="474"/>
      <c r="AB155" s="474"/>
      <c r="AC155" s="474"/>
      <c r="AD155" s="474"/>
    </row>
    <row r="156" spans="14:30">
      <c r="N156" s="474"/>
      <c r="O156" s="474"/>
      <c r="P156" s="474"/>
      <c r="Q156" s="474"/>
      <c r="R156" s="474"/>
      <c r="S156" s="474"/>
      <c r="T156" s="474"/>
      <c r="Y156" s="474"/>
      <c r="Z156" s="474"/>
      <c r="AA156" s="474"/>
      <c r="AB156" s="474"/>
      <c r="AC156" s="474"/>
      <c r="AD156" s="474"/>
    </row>
    <row r="157" spans="14:30">
      <c r="N157" s="474"/>
      <c r="O157" s="474"/>
      <c r="P157" s="474"/>
      <c r="Q157" s="474"/>
      <c r="R157" s="474"/>
      <c r="S157" s="474"/>
      <c r="T157" s="474"/>
      <c r="Y157" s="474"/>
      <c r="Z157" s="474"/>
      <c r="AA157" s="474"/>
      <c r="AB157" s="474"/>
      <c r="AC157" s="474"/>
      <c r="AD157" s="474"/>
    </row>
    <row r="158" spans="14:30">
      <c r="N158" s="474"/>
      <c r="O158" s="474"/>
      <c r="P158" s="474"/>
      <c r="Q158" s="474"/>
      <c r="R158" s="474"/>
      <c r="S158" s="474"/>
      <c r="T158" s="474"/>
      <c r="Y158" s="474"/>
      <c r="Z158" s="474"/>
      <c r="AA158" s="474"/>
      <c r="AB158" s="474"/>
      <c r="AC158" s="474"/>
      <c r="AD158" s="474"/>
    </row>
    <row r="159" spans="14:30">
      <c r="N159" s="474"/>
      <c r="O159" s="474"/>
      <c r="P159" s="474"/>
      <c r="Q159" s="474"/>
      <c r="R159" s="474"/>
      <c r="S159" s="474"/>
      <c r="T159" s="474"/>
      <c r="Y159" s="474"/>
      <c r="Z159" s="474"/>
      <c r="AA159" s="474"/>
      <c r="AB159" s="474"/>
      <c r="AC159" s="474"/>
      <c r="AD159" s="474"/>
    </row>
    <row r="160" spans="14:30">
      <c r="N160" s="474"/>
      <c r="O160" s="474"/>
      <c r="P160" s="474"/>
      <c r="Q160" s="474"/>
      <c r="R160" s="474"/>
      <c r="S160" s="474"/>
      <c r="T160" s="474"/>
      <c r="Y160" s="474"/>
      <c r="Z160" s="474"/>
      <c r="AA160" s="474"/>
      <c r="AB160" s="474"/>
      <c r="AC160" s="474"/>
      <c r="AD160" s="474"/>
    </row>
    <row r="161" spans="14:30">
      <c r="N161" s="474"/>
      <c r="O161" s="474"/>
      <c r="P161" s="474"/>
      <c r="Q161" s="474"/>
      <c r="R161" s="474"/>
      <c r="S161" s="474"/>
      <c r="T161" s="474"/>
      <c r="Y161" s="474"/>
      <c r="Z161" s="474"/>
      <c r="AA161" s="474"/>
      <c r="AB161" s="474"/>
      <c r="AC161" s="474"/>
      <c r="AD161" s="474"/>
    </row>
    <row r="162" spans="14:30">
      <c r="N162" s="474"/>
      <c r="O162" s="474"/>
      <c r="P162" s="474"/>
      <c r="Q162" s="474"/>
      <c r="R162" s="474"/>
      <c r="S162" s="474"/>
      <c r="T162" s="474"/>
      <c r="Y162" s="474"/>
      <c r="Z162" s="474"/>
      <c r="AA162" s="474"/>
      <c r="AB162" s="474"/>
      <c r="AC162" s="474"/>
      <c r="AD162" s="474"/>
    </row>
    <row r="163" spans="14:30">
      <c r="N163" s="474"/>
      <c r="O163" s="474"/>
      <c r="P163" s="474"/>
      <c r="Q163" s="474"/>
      <c r="R163" s="474"/>
      <c r="S163" s="474"/>
      <c r="T163" s="474"/>
      <c r="Y163" s="474"/>
      <c r="Z163" s="474"/>
      <c r="AA163" s="474"/>
      <c r="AB163" s="474"/>
      <c r="AC163" s="474"/>
      <c r="AD163" s="474"/>
    </row>
    <row r="164" spans="14:30">
      <c r="N164" s="474"/>
      <c r="O164" s="474"/>
      <c r="P164" s="474"/>
      <c r="Q164" s="474"/>
      <c r="R164" s="474"/>
      <c r="S164" s="474"/>
      <c r="T164" s="474"/>
      <c r="Y164" s="474"/>
      <c r="Z164" s="474"/>
      <c r="AA164" s="474"/>
      <c r="AB164" s="474"/>
      <c r="AC164" s="474"/>
      <c r="AD164" s="474"/>
    </row>
    <row r="165" spans="14:30">
      <c r="N165" s="474"/>
      <c r="O165" s="474"/>
      <c r="P165" s="474"/>
      <c r="Q165" s="474"/>
      <c r="R165" s="474"/>
      <c r="S165" s="474"/>
      <c r="T165" s="474"/>
      <c r="Y165" s="474"/>
      <c r="Z165" s="474"/>
      <c r="AA165" s="474"/>
      <c r="AB165" s="474"/>
      <c r="AC165" s="474"/>
      <c r="AD165" s="474"/>
    </row>
    <row r="166" spans="14:30">
      <c r="N166" s="474"/>
      <c r="O166" s="474"/>
      <c r="P166" s="474"/>
      <c r="Q166" s="474"/>
      <c r="R166" s="474"/>
      <c r="S166" s="474"/>
      <c r="T166" s="474"/>
      <c r="Y166" s="474"/>
      <c r="Z166" s="474"/>
      <c r="AA166" s="474"/>
      <c r="AB166" s="474"/>
      <c r="AC166" s="474"/>
      <c r="AD166" s="474"/>
    </row>
    <row r="167" spans="14:30">
      <c r="N167" s="474"/>
      <c r="O167" s="474"/>
      <c r="P167" s="474"/>
      <c r="Q167" s="474"/>
      <c r="R167" s="474"/>
      <c r="S167" s="474"/>
      <c r="T167" s="474"/>
      <c r="Y167" s="474"/>
      <c r="Z167" s="474"/>
      <c r="AA167" s="474"/>
      <c r="AB167" s="474"/>
      <c r="AC167" s="474"/>
      <c r="AD167" s="474"/>
    </row>
    <row r="168" spans="14:30">
      <c r="N168" s="474"/>
      <c r="O168" s="474"/>
      <c r="P168" s="474"/>
      <c r="Q168" s="474"/>
      <c r="R168" s="474"/>
      <c r="S168" s="474"/>
      <c r="Y168" s="474"/>
      <c r="Z168" s="474"/>
      <c r="AA168" s="474"/>
      <c r="AB168" s="474"/>
    </row>
    <row r="169" spans="14:30">
      <c r="N169" s="474"/>
      <c r="O169" s="474"/>
      <c r="P169" s="474"/>
      <c r="Q169" s="474"/>
      <c r="R169" s="474"/>
      <c r="S169" s="474"/>
      <c r="Y169" s="474"/>
      <c r="Z169" s="474"/>
      <c r="AA169" s="474"/>
      <c r="AB169" s="474"/>
    </row>
    <row r="170" spans="14:30">
      <c r="N170" s="474"/>
      <c r="O170" s="474"/>
      <c r="P170" s="474"/>
      <c r="Q170" s="474"/>
      <c r="R170" s="474"/>
      <c r="S170" s="474"/>
      <c r="Y170" s="474"/>
      <c r="Z170" s="474"/>
      <c r="AA170" s="474"/>
      <c r="AB170" s="474"/>
    </row>
    <row r="171" spans="14:30">
      <c r="N171" s="474"/>
      <c r="O171" s="474"/>
      <c r="P171" s="474"/>
      <c r="Q171" s="474"/>
      <c r="R171" s="474"/>
      <c r="S171" s="474"/>
      <c r="Y171" s="474"/>
      <c r="Z171" s="474"/>
      <c r="AA171" s="474"/>
      <c r="AB171" s="474"/>
    </row>
    <row r="172" spans="14:30">
      <c r="N172" s="474"/>
      <c r="O172" s="474"/>
      <c r="P172" s="474"/>
      <c r="Q172" s="474"/>
      <c r="R172" s="474"/>
      <c r="S172" s="474"/>
      <c r="Y172" s="474"/>
      <c r="Z172" s="474"/>
      <c r="AA172" s="474"/>
      <c r="AB172" s="474"/>
    </row>
    <row r="173" spans="14:30">
      <c r="N173" s="474"/>
      <c r="O173" s="474"/>
      <c r="P173" s="474"/>
      <c r="Q173" s="474"/>
      <c r="R173" s="474"/>
      <c r="S173" s="474"/>
      <c r="Y173" s="474"/>
      <c r="Z173" s="474"/>
      <c r="AA173" s="474"/>
      <c r="AB173" s="474"/>
    </row>
    <row r="174" spans="14:30">
      <c r="N174" s="474"/>
      <c r="O174" s="474"/>
      <c r="P174" s="474"/>
      <c r="Q174" s="474"/>
      <c r="R174" s="474"/>
      <c r="S174" s="474"/>
      <c r="Y174" s="474"/>
      <c r="Z174" s="474"/>
      <c r="AA174" s="474"/>
      <c r="AB174" s="474"/>
    </row>
    <row r="175" spans="14:30">
      <c r="N175" s="474"/>
      <c r="O175" s="474"/>
      <c r="P175" s="474"/>
      <c r="Q175" s="474"/>
      <c r="R175" s="474"/>
      <c r="S175" s="474"/>
      <c r="Y175" s="474"/>
      <c r="Z175" s="474"/>
      <c r="AA175" s="474"/>
      <c r="AB175" s="474"/>
    </row>
    <row r="176" spans="14:30">
      <c r="N176" s="474"/>
      <c r="O176" s="474"/>
      <c r="P176" s="474"/>
      <c r="Q176" s="474"/>
      <c r="R176" s="474"/>
      <c r="S176" s="474"/>
      <c r="Y176" s="474"/>
      <c r="Z176" s="474"/>
      <c r="AA176" s="474"/>
      <c r="AB176" s="474"/>
    </row>
    <row r="177" spans="14:28">
      <c r="N177" s="474"/>
      <c r="O177" s="474"/>
      <c r="P177" s="474"/>
      <c r="Q177" s="474"/>
      <c r="R177" s="474"/>
      <c r="S177" s="474"/>
      <c r="Y177" s="474"/>
      <c r="Z177" s="474"/>
      <c r="AA177" s="474"/>
      <c r="AB177" s="474"/>
    </row>
    <row r="178" spans="14:28">
      <c r="N178" s="474"/>
      <c r="O178" s="474"/>
      <c r="P178" s="474"/>
      <c r="Q178" s="474"/>
      <c r="R178" s="474"/>
      <c r="S178" s="474"/>
      <c r="Y178" s="474"/>
      <c r="Z178" s="474"/>
      <c r="AA178" s="474"/>
      <c r="AB178" s="474"/>
    </row>
    <row r="179" spans="14:28">
      <c r="N179" s="474"/>
      <c r="O179" s="474"/>
      <c r="P179" s="474"/>
      <c r="Q179" s="474"/>
      <c r="R179" s="474"/>
      <c r="S179" s="474"/>
      <c r="Y179" s="474"/>
      <c r="Z179" s="474"/>
      <c r="AA179" s="474"/>
      <c r="AB179" s="474"/>
    </row>
    <row r="180" spans="14:28">
      <c r="N180" s="474"/>
      <c r="O180" s="474"/>
      <c r="P180" s="474"/>
      <c r="Q180" s="474"/>
      <c r="R180" s="474"/>
      <c r="S180" s="474"/>
      <c r="Y180" s="474"/>
      <c r="Z180" s="474"/>
      <c r="AA180" s="474"/>
      <c r="AB180" s="474"/>
    </row>
    <row r="181" spans="14:28">
      <c r="N181" s="474"/>
      <c r="O181" s="474"/>
      <c r="P181" s="474"/>
      <c r="Q181" s="474"/>
      <c r="R181" s="474"/>
      <c r="S181" s="474"/>
      <c r="Y181" s="474"/>
      <c r="Z181" s="474"/>
      <c r="AA181" s="474"/>
      <c r="AB181" s="474"/>
    </row>
    <row r="182" spans="14:28">
      <c r="N182" s="474"/>
      <c r="O182" s="474"/>
      <c r="P182" s="474"/>
      <c r="Q182" s="474"/>
      <c r="R182" s="474"/>
      <c r="S182" s="474"/>
      <c r="Y182" s="474"/>
      <c r="Z182" s="474"/>
      <c r="AA182" s="474"/>
      <c r="AB182" s="474"/>
    </row>
    <row r="183" spans="14:28">
      <c r="N183" s="474"/>
      <c r="O183" s="474"/>
      <c r="P183" s="474"/>
      <c r="Q183" s="474"/>
      <c r="R183" s="474"/>
      <c r="S183" s="474"/>
      <c r="Y183" s="474"/>
      <c r="Z183" s="474"/>
      <c r="AA183" s="474"/>
      <c r="AB183" s="474"/>
    </row>
    <row r="184" spans="14:28">
      <c r="N184" s="474"/>
      <c r="O184" s="474"/>
      <c r="P184" s="474"/>
      <c r="Q184" s="474"/>
      <c r="R184" s="474"/>
      <c r="S184" s="474"/>
      <c r="Y184" s="474"/>
      <c r="Z184" s="474"/>
      <c r="AA184" s="474"/>
      <c r="AB184" s="474"/>
    </row>
    <row r="185" spans="14:28">
      <c r="N185" s="474"/>
      <c r="O185" s="474"/>
      <c r="P185" s="474"/>
      <c r="Q185" s="474"/>
      <c r="R185" s="474"/>
      <c r="S185" s="474"/>
      <c r="Y185" s="474"/>
      <c r="Z185" s="474"/>
      <c r="AA185" s="474"/>
      <c r="AB185" s="474"/>
    </row>
    <row r="186" spans="14:28">
      <c r="N186" s="474"/>
      <c r="O186" s="474"/>
      <c r="P186" s="474"/>
      <c r="Q186" s="474"/>
      <c r="R186" s="474"/>
      <c r="S186" s="474"/>
      <c r="Y186" s="474"/>
      <c r="Z186" s="474"/>
      <c r="AA186" s="474"/>
      <c r="AB186" s="474"/>
    </row>
    <row r="187" spans="14:28">
      <c r="N187" s="474"/>
      <c r="O187" s="474"/>
      <c r="P187" s="474"/>
      <c r="Q187" s="474"/>
      <c r="R187" s="474"/>
      <c r="S187" s="474"/>
      <c r="Y187" s="474"/>
      <c r="Z187" s="474"/>
      <c r="AA187" s="474"/>
      <c r="AB187" s="474"/>
    </row>
    <row r="188" spans="14:28">
      <c r="N188" s="474"/>
      <c r="O188" s="474"/>
      <c r="P188" s="474"/>
      <c r="Q188" s="474"/>
      <c r="R188" s="474"/>
      <c r="S188" s="474"/>
      <c r="Y188" s="474"/>
      <c r="Z188" s="474"/>
      <c r="AA188" s="474"/>
      <c r="AB188" s="474"/>
    </row>
    <row r="189" spans="14:28">
      <c r="N189" s="474"/>
      <c r="O189" s="474"/>
      <c r="P189" s="474"/>
      <c r="Q189" s="474"/>
      <c r="R189" s="474"/>
      <c r="S189" s="474"/>
      <c r="Y189" s="474"/>
      <c r="Z189" s="474"/>
      <c r="AA189" s="474"/>
      <c r="AB189" s="474"/>
    </row>
    <row r="190" spans="14:28">
      <c r="N190" s="474"/>
      <c r="O190" s="474"/>
      <c r="P190" s="474"/>
      <c r="Q190" s="474"/>
      <c r="R190" s="474"/>
      <c r="Y190" s="474"/>
      <c r="Z190" s="474"/>
      <c r="AA190" s="474"/>
    </row>
    <row r="191" spans="14:28">
      <c r="N191" s="474"/>
      <c r="O191" s="474"/>
      <c r="P191" s="474"/>
      <c r="Q191" s="474"/>
      <c r="R191" s="474"/>
      <c r="Y191" s="474"/>
      <c r="Z191" s="474"/>
      <c r="AA191" s="474"/>
    </row>
    <row r="192" spans="14:28">
      <c r="N192" s="474"/>
      <c r="O192" s="474"/>
      <c r="P192" s="474"/>
      <c r="Q192" s="474"/>
      <c r="R192" s="474"/>
      <c r="Y192" s="474"/>
      <c r="Z192" s="474"/>
      <c r="AA192" s="474"/>
    </row>
    <row r="193" spans="14:27">
      <c r="N193" s="474"/>
      <c r="O193" s="474"/>
      <c r="P193" s="474"/>
      <c r="Q193" s="474"/>
      <c r="R193" s="474"/>
      <c r="Y193" s="474"/>
      <c r="Z193" s="474"/>
      <c r="AA193" s="474"/>
    </row>
    <row r="194" spans="14:27">
      <c r="N194" s="474"/>
      <c r="O194" s="474"/>
      <c r="P194" s="474"/>
      <c r="Q194" s="474"/>
      <c r="R194" s="474"/>
      <c r="Y194" s="474"/>
      <c r="Z194" s="474"/>
      <c r="AA194" s="474"/>
    </row>
    <row r="195" spans="14:27">
      <c r="N195" s="474"/>
      <c r="O195" s="474"/>
      <c r="P195" s="474"/>
      <c r="Q195" s="474"/>
      <c r="R195" s="474"/>
      <c r="Y195" s="474"/>
      <c r="Z195" s="474"/>
      <c r="AA195" s="474"/>
    </row>
    <row r="196" spans="14:27">
      <c r="N196" s="474"/>
      <c r="O196" s="474"/>
      <c r="P196" s="474"/>
      <c r="Q196" s="474"/>
      <c r="R196" s="474"/>
      <c r="Y196" s="474"/>
      <c r="Z196" s="474"/>
      <c r="AA196" s="474"/>
    </row>
    <row r="197" spans="14:27">
      <c r="N197" s="474"/>
      <c r="O197" s="474"/>
      <c r="P197" s="474"/>
      <c r="Q197" s="474"/>
      <c r="R197" s="474"/>
      <c r="Y197" s="474"/>
      <c r="Z197" s="474"/>
      <c r="AA197" s="474"/>
    </row>
    <row r="198" spans="14:27">
      <c r="N198" s="474"/>
      <c r="O198" s="474"/>
      <c r="P198" s="474"/>
      <c r="Q198" s="474"/>
      <c r="R198" s="474"/>
      <c r="Y198" s="474"/>
      <c r="Z198" s="474"/>
      <c r="AA198" s="474"/>
    </row>
    <row r="199" spans="14:27">
      <c r="N199" s="474"/>
      <c r="O199" s="474"/>
      <c r="P199" s="474"/>
      <c r="Q199" s="474"/>
      <c r="R199" s="474"/>
      <c r="Y199" s="474"/>
      <c r="Z199" s="474"/>
      <c r="AA199" s="474"/>
    </row>
    <row r="200" spans="14:27">
      <c r="N200" s="474"/>
      <c r="O200" s="474"/>
      <c r="P200" s="474"/>
      <c r="Q200" s="474"/>
      <c r="R200" s="474"/>
      <c r="Y200" s="474"/>
      <c r="Z200" s="474"/>
      <c r="AA200" s="474"/>
    </row>
    <row r="201" spans="14:27">
      <c r="N201" s="474"/>
      <c r="O201" s="474"/>
      <c r="P201" s="474"/>
      <c r="Q201" s="474"/>
      <c r="R201" s="474"/>
      <c r="Y201" s="474"/>
      <c r="Z201" s="474"/>
      <c r="AA201" s="474"/>
    </row>
    <row r="202" spans="14:27">
      <c r="N202" s="474"/>
      <c r="O202" s="474"/>
      <c r="P202" s="474"/>
      <c r="Q202" s="474"/>
      <c r="R202" s="474"/>
      <c r="Y202" s="474"/>
      <c r="Z202" s="474"/>
      <c r="AA202" s="474"/>
    </row>
    <row r="203" spans="14:27">
      <c r="N203" s="474"/>
      <c r="O203" s="474"/>
      <c r="P203" s="474"/>
      <c r="Q203" s="474"/>
      <c r="R203" s="474"/>
      <c r="Y203" s="474"/>
      <c r="Z203" s="474"/>
      <c r="AA203" s="474"/>
    </row>
    <row r="204" spans="14:27">
      <c r="N204" s="474"/>
      <c r="O204" s="474"/>
      <c r="P204" s="474"/>
      <c r="Q204" s="474"/>
      <c r="R204" s="474"/>
      <c r="Y204" s="474"/>
      <c r="Z204" s="474"/>
      <c r="AA204" s="474"/>
    </row>
    <row r="205" spans="14:27">
      <c r="N205" s="474"/>
      <c r="O205" s="474"/>
      <c r="P205" s="474"/>
      <c r="Q205" s="474"/>
      <c r="R205" s="474"/>
      <c r="Y205" s="474"/>
      <c r="Z205" s="474"/>
      <c r="AA205" s="474"/>
    </row>
    <row r="206" spans="14:27">
      <c r="N206" s="474"/>
      <c r="O206" s="474"/>
      <c r="P206" s="474"/>
      <c r="Q206" s="474"/>
      <c r="R206" s="474"/>
      <c r="Y206" s="474"/>
      <c r="Z206" s="474"/>
      <c r="AA206" s="474"/>
    </row>
    <row r="207" spans="14:27">
      <c r="N207" s="474"/>
      <c r="O207" s="474"/>
      <c r="P207" s="474"/>
      <c r="Q207" s="474"/>
      <c r="R207" s="474"/>
      <c r="Y207" s="474"/>
      <c r="Z207" s="474"/>
      <c r="AA207" s="474"/>
    </row>
    <row r="208" spans="14:27">
      <c r="N208" s="474"/>
      <c r="O208" s="474"/>
      <c r="P208" s="474"/>
      <c r="Q208" s="474"/>
      <c r="R208" s="474"/>
      <c r="Y208" s="474"/>
      <c r="Z208" s="474"/>
      <c r="AA208" s="474"/>
    </row>
    <row r="209" spans="14:27">
      <c r="N209" s="474"/>
      <c r="O209" s="474"/>
      <c r="P209" s="474"/>
      <c r="Q209" s="474"/>
      <c r="R209" s="474"/>
      <c r="Y209" s="474"/>
      <c r="Z209" s="474"/>
      <c r="AA209" s="474"/>
    </row>
    <row r="210" spans="14:27">
      <c r="N210" s="474"/>
      <c r="O210" s="474"/>
      <c r="P210" s="474"/>
      <c r="Q210" s="474"/>
      <c r="R210" s="474"/>
      <c r="Y210" s="474"/>
      <c r="Z210" s="474"/>
      <c r="AA210" s="474"/>
    </row>
    <row r="211" spans="14:27">
      <c r="N211" s="474"/>
      <c r="O211" s="474"/>
      <c r="P211" s="474"/>
      <c r="Q211" s="474"/>
      <c r="R211" s="474"/>
      <c r="Y211" s="474"/>
      <c r="Z211" s="474"/>
      <c r="AA211" s="474"/>
    </row>
    <row r="212" spans="14:27">
      <c r="N212" s="474"/>
      <c r="O212" s="474"/>
      <c r="P212" s="474"/>
      <c r="Q212" s="474"/>
      <c r="R212" s="474"/>
      <c r="Y212" s="474"/>
      <c r="Z212" s="474"/>
      <c r="AA212" s="474"/>
    </row>
    <row r="213" spans="14:27">
      <c r="N213" s="474"/>
      <c r="O213" s="474"/>
      <c r="P213" s="474"/>
      <c r="Q213" s="474"/>
      <c r="R213" s="474"/>
      <c r="Y213" s="474"/>
      <c r="Z213" s="474"/>
      <c r="AA213" s="474"/>
    </row>
    <row r="214" spans="14:27">
      <c r="N214" s="474"/>
      <c r="O214" s="474"/>
      <c r="P214" s="474"/>
      <c r="Q214" s="474"/>
      <c r="R214" s="474"/>
      <c r="Y214" s="474"/>
      <c r="Z214" s="474"/>
      <c r="AA214" s="474"/>
    </row>
    <row r="215" spans="14:27">
      <c r="N215" s="474"/>
      <c r="O215" s="474"/>
      <c r="P215" s="474"/>
      <c r="Q215" s="474"/>
      <c r="R215" s="474"/>
      <c r="Y215" s="474"/>
      <c r="Z215" s="474"/>
      <c r="AA215" s="474"/>
    </row>
    <row r="216" spans="14:27">
      <c r="N216" s="474"/>
      <c r="O216" s="474"/>
      <c r="P216" s="474"/>
      <c r="Q216" s="474"/>
      <c r="R216" s="474"/>
      <c r="Y216" s="474"/>
      <c r="Z216" s="474"/>
      <c r="AA216" s="474"/>
    </row>
    <row r="217" spans="14:27">
      <c r="N217" s="474"/>
      <c r="O217" s="474"/>
      <c r="P217" s="474"/>
      <c r="Q217" s="474"/>
      <c r="R217" s="474"/>
      <c r="Y217" s="474"/>
      <c r="Z217" s="474"/>
      <c r="AA217" s="474"/>
    </row>
    <row r="218" spans="14:27">
      <c r="N218" s="474"/>
      <c r="O218" s="474"/>
      <c r="P218" s="474"/>
      <c r="Q218" s="474"/>
      <c r="R218" s="474"/>
      <c r="Y218" s="474"/>
      <c r="Z218" s="474"/>
      <c r="AA218" s="474"/>
    </row>
    <row r="219" spans="14:27">
      <c r="N219" s="474"/>
      <c r="O219" s="474"/>
      <c r="P219" s="474"/>
      <c r="Q219" s="474"/>
      <c r="R219" s="474"/>
      <c r="Y219" s="474"/>
      <c r="Z219" s="474"/>
      <c r="AA219" s="474"/>
    </row>
    <row r="220" spans="14:27">
      <c r="N220" s="474"/>
      <c r="O220" s="474"/>
      <c r="P220" s="474"/>
      <c r="Q220" s="474"/>
      <c r="R220" s="474"/>
      <c r="Y220" s="474"/>
      <c r="Z220" s="474"/>
      <c r="AA220" s="474"/>
    </row>
    <row r="221" spans="14:27">
      <c r="N221" s="474"/>
      <c r="O221" s="474"/>
      <c r="P221" s="474"/>
      <c r="Q221" s="474"/>
      <c r="R221" s="474"/>
      <c r="Y221" s="474"/>
      <c r="Z221" s="474"/>
      <c r="AA221" s="474"/>
    </row>
    <row r="222" spans="14:27">
      <c r="N222" s="474"/>
      <c r="O222" s="474"/>
      <c r="P222" s="474"/>
      <c r="Q222" s="474"/>
      <c r="R222" s="474"/>
      <c r="Y222" s="474"/>
      <c r="Z222" s="474"/>
      <c r="AA222" s="474"/>
    </row>
    <row r="223" spans="14:27">
      <c r="N223" s="474"/>
      <c r="O223" s="474"/>
      <c r="P223" s="474"/>
      <c r="Q223" s="474"/>
      <c r="R223" s="474"/>
      <c r="Y223" s="474"/>
      <c r="Z223" s="474"/>
      <c r="AA223" s="474"/>
    </row>
    <row r="224" spans="14:27">
      <c r="N224" s="474"/>
      <c r="O224" s="474"/>
      <c r="P224" s="474"/>
      <c r="Q224" s="474"/>
      <c r="R224" s="474"/>
      <c r="Y224" s="474"/>
      <c r="Z224" s="474"/>
      <c r="AA224" s="474"/>
    </row>
    <row r="225" spans="14:27">
      <c r="N225" s="474"/>
      <c r="O225" s="474"/>
      <c r="P225" s="474"/>
      <c r="Q225" s="474"/>
      <c r="R225" s="474"/>
      <c r="Y225" s="474"/>
      <c r="Z225" s="474"/>
      <c r="AA225" s="474"/>
    </row>
    <row r="226" spans="14:27">
      <c r="N226" s="474"/>
      <c r="O226" s="474"/>
      <c r="P226" s="474"/>
      <c r="Q226" s="474"/>
      <c r="R226" s="474"/>
      <c r="Y226" s="474"/>
      <c r="Z226" s="474"/>
      <c r="AA226" s="474"/>
    </row>
    <row r="227" spans="14:27">
      <c r="N227" s="474"/>
      <c r="O227" s="474"/>
      <c r="P227" s="474"/>
      <c r="Q227" s="474"/>
      <c r="R227" s="474"/>
      <c r="Y227" s="474"/>
      <c r="Z227" s="474"/>
      <c r="AA227" s="474"/>
    </row>
    <row r="228" spans="14:27">
      <c r="N228" s="474"/>
      <c r="O228" s="474"/>
      <c r="P228" s="474"/>
      <c r="Q228" s="474"/>
      <c r="R228" s="474"/>
      <c r="Y228" s="474"/>
      <c r="Z228" s="474"/>
      <c r="AA228" s="474"/>
    </row>
    <row r="229" spans="14:27">
      <c r="N229" s="474"/>
      <c r="O229" s="474"/>
      <c r="P229" s="474"/>
      <c r="Q229" s="474"/>
      <c r="R229" s="474"/>
      <c r="Y229" s="474"/>
      <c r="Z229" s="474"/>
      <c r="AA229" s="474"/>
    </row>
    <row r="230" spans="14:27">
      <c r="N230" s="474"/>
      <c r="O230" s="474"/>
      <c r="P230" s="474"/>
      <c r="Q230" s="474"/>
      <c r="R230" s="474"/>
      <c r="Y230" s="474"/>
      <c r="Z230" s="474"/>
      <c r="AA230" s="474"/>
    </row>
    <row r="231" spans="14:27">
      <c r="N231" s="474"/>
      <c r="O231" s="474"/>
      <c r="P231" s="474"/>
      <c r="Q231" s="474"/>
      <c r="R231" s="474"/>
      <c r="Y231" s="474"/>
      <c r="Z231" s="474"/>
      <c r="AA231" s="474"/>
    </row>
    <row r="232" spans="14:27">
      <c r="N232" s="474"/>
      <c r="O232" s="474"/>
      <c r="P232" s="474"/>
      <c r="Q232" s="474"/>
      <c r="R232" s="474"/>
      <c r="Y232" s="474"/>
      <c r="Z232" s="474"/>
      <c r="AA232" s="474"/>
    </row>
    <row r="233" spans="14:27">
      <c r="N233" s="474"/>
      <c r="O233" s="474"/>
      <c r="P233" s="474"/>
      <c r="Q233" s="474"/>
      <c r="R233" s="474"/>
      <c r="Y233" s="474"/>
      <c r="Z233" s="474"/>
      <c r="AA233" s="474"/>
    </row>
    <row r="234" spans="14:27">
      <c r="N234" s="474"/>
      <c r="O234" s="474"/>
      <c r="P234" s="474"/>
      <c r="Q234" s="474"/>
      <c r="R234" s="474"/>
      <c r="Y234" s="474"/>
      <c r="Z234" s="474"/>
      <c r="AA234" s="474"/>
    </row>
    <row r="235" spans="14:27">
      <c r="N235" s="474"/>
      <c r="O235" s="474"/>
      <c r="P235" s="474"/>
      <c r="Q235" s="474"/>
      <c r="R235" s="474"/>
      <c r="Y235" s="474"/>
      <c r="Z235" s="474"/>
      <c r="AA235" s="474"/>
    </row>
    <row r="236" spans="14:27">
      <c r="N236" s="474"/>
      <c r="O236" s="474"/>
      <c r="P236" s="474"/>
      <c r="Q236" s="474"/>
      <c r="R236" s="474"/>
      <c r="Y236" s="474"/>
      <c r="Z236" s="474"/>
      <c r="AA236" s="474"/>
    </row>
    <row r="237" spans="14:27">
      <c r="N237" s="474"/>
      <c r="O237" s="474"/>
      <c r="P237" s="474"/>
      <c r="Q237" s="474"/>
      <c r="R237" s="474"/>
      <c r="Y237" s="474"/>
      <c r="Z237" s="474"/>
      <c r="AA237" s="474"/>
    </row>
    <row r="238" spans="14:27">
      <c r="N238" s="474"/>
      <c r="O238" s="474"/>
      <c r="P238" s="474"/>
      <c r="Q238" s="474"/>
      <c r="R238" s="474"/>
      <c r="Y238" s="474"/>
      <c r="Z238" s="474"/>
      <c r="AA238" s="474"/>
    </row>
    <row r="239" spans="14:27">
      <c r="N239" s="474"/>
      <c r="O239" s="474"/>
      <c r="P239" s="474"/>
      <c r="Q239" s="474"/>
      <c r="R239" s="474"/>
      <c r="Y239" s="474"/>
      <c r="Z239" s="474"/>
      <c r="AA239" s="474"/>
    </row>
    <row r="240" spans="14:27">
      <c r="N240" s="474"/>
      <c r="O240" s="474"/>
      <c r="P240" s="474"/>
      <c r="Q240" s="474"/>
      <c r="R240" s="474"/>
      <c r="Y240" s="474"/>
      <c r="Z240" s="474"/>
      <c r="AA240" s="474"/>
    </row>
    <row r="241" spans="14:27">
      <c r="N241" s="474"/>
      <c r="O241" s="474"/>
      <c r="P241" s="474"/>
      <c r="Q241" s="474"/>
      <c r="R241" s="474"/>
      <c r="Y241" s="474"/>
      <c r="Z241" s="474"/>
      <c r="AA241" s="474"/>
    </row>
    <row r="242" spans="14:27">
      <c r="N242" s="474"/>
      <c r="O242" s="474"/>
      <c r="P242" s="474"/>
      <c r="Q242" s="474"/>
      <c r="R242" s="474"/>
      <c r="Y242" s="474"/>
      <c r="Z242" s="474"/>
      <c r="AA242" s="474"/>
    </row>
    <row r="243" spans="14:27">
      <c r="N243" s="474"/>
      <c r="O243" s="474"/>
      <c r="P243" s="474"/>
      <c r="Q243" s="474"/>
      <c r="R243" s="474"/>
      <c r="Y243" s="474"/>
      <c r="Z243" s="474"/>
      <c r="AA243" s="474"/>
    </row>
    <row r="244" spans="14:27">
      <c r="N244" s="474"/>
      <c r="O244" s="474"/>
      <c r="P244" s="474"/>
      <c r="Q244" s="474"/>
      <c r="R244" s="474"/>
      <c r="Y244" s="474"/>
      <c r="Z244" s="474"/>
      <c r="AA244" s="474"/>
    </row>
    <row r="245" spans="14:27">
      <c r="N245" s="474"/>
      <c r="O245" s="474"/>
      <c r="P245" s="474"/>
      <c r="Q245" s="474"/>
      <c r="R245" s="474"/>
      <c r="Y245" s="474"/>
      <c r="Z245" s="474"/>
      <c r="AA245" s="474"/>
    </row>
    <row r="246" spans="14:27">
      <c r="N246" s="474"/>
      <c r="O246" s="474"/>
      <c r="P246" s="474"/>
      <c r="Q246" s="474"/>
      <c r="R246" s="474"/>
      <c r="Y246" s="474"/>
      <c r="Z246" s="474"/>
      <c r="AA246" s="474"/>
    </row>
    <row r="247" spans="14:27">
      <c r="N247" s="474"/>
      <c r="O247" s="474"/>
      <c r="P247" s="474"/>
      <c r="Q247" s="474"/>
      <c r="R247" s="474"/>
      <c r="Y247" s="474"/>
      <c r="Z247" s="474"/>
      <c r="AA247" s="474"/>
    </row>
    <row r="248" spans="14:27">
      <c r="N248" s="474"/>
      <c r="O248" s="474"/>
      <c r="P248" s="474"/>
      <c r="Q248" s="474"/>
      <c r="R248" s="474"/>
      <c r="Y248" s="474"/>
      <c r="Z248" s="474"/>
      <c r="AA248" s="474"/>
    </row>
    <row r="249" spans="14:27">
      <c r="N249" s="474"/>
      <c r="O249" s="474"/>
      <c r="P249" s="474"/>
      <c r="Q249" s="474"/>
      <c r="R249" s="474"/>
      <c r="Y249" s="474"/>
      <c r="Z249" s="474"/>
      <c r="AA249" s="474"/>
    </row>
    <row r="250" spans="14:27">
      <c r="N250" s="474"/>
      <c r="O250" s="474"/>
      <c r="P250" s="474"/>
      <c r="Q250" s="474"/>
      <c r="R250" s="474"/>
      <c r="Y250" s="474"/>
      <c r="Z250" s="474"/>
      <c r="AA250" s="474"/>
    </row>
    <row r="251" spans="14:27">
      <c r="N251" s="474"/>
      <c r="O251" s="474"/>
      <c r="P251" s="474"/>
      <c r="Q251" s="474"/>
      <c r="R251" s="474"/>
      <c r="Y251" s="474"/>
      <c r="Z251" s="474"/>
      <c r="AA251" s="474"/>
    </row>
    <row r="252" spans="14:27">
      <c r="N252" s="474"/>
      <c r="O252" s="474"/>
      <c r="P252" s="474"/>
      <c r="Q252" s="474"/>
      <c r="R252" s="474"/>
      <c r="Y252" s="474"/>
      <c r="Z252" s="474"/>
      <c r="AA252" s="474"/>
    </row>
    <row r="253" spans="14:27">
      <c r="N253" s="474"/>
      <c r="O253" s="474"/>
      <c r="P253" s="474"/>
      <c r="Q253" s="474"/>
      <c r="R253" s="474"/>
      <c r="Y253" s="474"/>
      <c r="Z253" s="474"/>
      <c r="AA253" s="474"/>
    </row>
    <row r="254" spans="14:27">
      <c r="N254" s="474"/>
      <c r="O254" s="474"/>
      <c r="P254" s="474"/>
      <c r="Q254" s="474"/>
      <c r="R254" s="474"/>
      <c r="Y254" s="474"/>
      <c r="Z254" s="474"/>
      <c r="AA254" s="474"/>
    </row>
    <row r="255" spans="14:27">
      <c r="N255" s="474"/>
      <c r="O255" s="474"/>
      <c r="P255" s="474"/>
      <c r="Q255" s="474"/>
      <c r="R255" s="474"/>
      <c r="Y255" s="474"/>
      <c r="Z255" s="474"/>
      <c r="AA255" s="474"/>
    </row>
    <row r="256" spans="14:27">
      <c r="N256" s="474"/>
      <c r="O256" s="474"/>
      <c r="P256" s="474"/>
      <c r="Q256" s="474"/>
      <c r="R256" s="474"/>
      <c r="Y256" s="474"/>
      <c r="Z256" s="474"/>
      <c r="AA256" s="474"/>
    </row>
    <row r="257" spans="14:27">
      <c r="N257" s="474"/>
      <c r="O257" s="474"/>
      <c r="P257" s="474"/>
      <c r="Q257" s="474"/>
      <c r="R257" s="474"/>
      <c r="Y257" s="474"/>
      <c r="Z257" s="474"/>
      <c r="AA257" s="474"/>
    </row>
    <row r="258" spans="14:27">
      <c r="N258" s="474"/>
      <c r="O258" s="474"/>
      <c r="P258" s="474"/>
      <c r="Q258" s="474"/>
      <c r="R258" s="474"/>
      <c r="Y258" s="474"/>
      <c r="Z258" s="474"/>
      <c r="AA258" s="474"/>
    </row>
    <row r="259" spans="14:27">
      <c r="N259" s="474"/>
      <c r="O259" s="474"/>
      <c r="P259" s="474"/>
      <c r="Q259" s="474"/>
      <c r="R259" s="474"/>
      <c r="Y259" s="474"/>
      <c r="Z259" s="474"/>
      <c r="AA259" s="474"/>
    </row>
    <row r="260" spans="14:27">
      <c r="N260" s="474"/>
      <c r="O260" s="474"/>
      <c r="P260" s="474"/>
      <c r="Q260" s="474"/>
      <c r="R260" s="474"/>
      <c r="Y260" s="474"/>
      <c r="Z260" s="474"/>
      <c r="AA260" s="474"/>
    </row>
    <row r="261" spans="14:27">
      <c r="N261" s="474"/>
      <c r="O261" s="474"/>
      <c r="P261" s="474"/>
      <c r="Q261" s="474"/>
      <c r="R261" s="474"/>
      <c r="Y261" s="474"/>
      <c r="Z261" s="474"/>
      <c r="AA261" s="474"/>
    </row>
    <row r="262" spans="14:27">
      <c r="N262" s="474"/>
      <c r="O262" s="474"/>
      <c r="P262" s="474"/>
      <c r="Q262" s="474"/>
      <c r="R262" s="474"/>
      <c r="Y262" s="474"/>
      <c r="Z262" s="474"/>
      <c r="AA262" s="474"/>
    </row>
    <row r="263" spans="14:27">
      <c r="N263" s="474"/>
      <c r="O263" s="474"/>
      <c r="P263" s="474"/>
      <c r="Q263" s="474"/>
      <c r="R263" s="474"/>
      <c r="Y263" s="474"/>
      <c r="Z263" s="474"/>
      <c r="AA263" s="474"/>
    </row>
    <row r="264" spans="14:27">
      <c r="N264" s="474"/>
      <c r="O264" s="474"/>
      <c r="P264" s="474"/>
      <c r="Q264" s="474"/>
      <c r="R264" s="474"/>
      <c r="Y264" s="474"/>
      <c r="Z264" s="474"/>
      <c r="AA264" s="474"/>
    </row>
    <row r="265" spans="14:27">
      <c r="N265" s="474"/>
      <c r="O265" s="474"/>
      <c r="P265" s="474"/>
      <c r="Q265" s="474"/>
      <c r="R265" s="474"/>
      <c r="Y265" s="474"/>
      <c r="Z265" s="474"/>
      <c r="AA265" s="474"/>
    </row>
    <row r="266" spans="14:27">
      <c r="N266" s="474"/>
      <c r="O266" s="474"/>
      <c r="P266" s="474"/>
      <c r="Q266" s="474"/>
      <c r="R266" s="474"/>
      <c r="Y266" s="474"/>
      <c r="Z266" s="474"/>
      <c r="AA266" s="474"/>
    </row>
    <row r="267" spans="14:27">
      <c r="N267" s="474"/>
      <c r="O267" s="474"/>
      <c r="P267" s="474"/>
      <c r="Q267" s="474"/>
      <c r="R267" s="474"/>
      <c r="Y267" s="474"/>
      <c r="Z267" s="474"/>
      <c r="AA267" s="474"/>
    </row>
    <row r="268" spans="14:27">
      <c r="N268" s="474"/>
      <c r="O268" s="474"/>
      <c r="P268" s="474"/>
      <c r="Q268" s="474"/>
      <c r="R268" s="474"/>
      <c r="Y268" s="474"/>
      <c r="Z268" s="474"/>
      <c r="AA268" s="474"/>
    </row>
    <row r="269" spans="14:27">
      <c r="N269" s="474"/>
      <c r="O269" s="474"/>
      <c r="P269" s="474"/>
      <c r="Q269" s="474"/>
      <c r="R269" s="474"/>
      <c r="Y269" s="474"/>
      <c r="Z269" s="474"/>
      <c r="AA269" s="474"/>
    </row>
    <row r="270" spans="14:27">
      <c r="N270" s="474"/>
      <c r="O270" s="474"/>
      <c r="P270" s="474"/>
      <c r="Q270" s="474"/>
      <c r="R270" s="474"/>
      <c r="Y270" s="474"/>
      <c r="Z270" s="474"/>
      <c r="AA270" s="474"/>
    </row>
    <row r="271" spans="14:27">
      <c r="N271" s="474"/>
      <c r="O271" s="474"/>
      <c r="P271" s="474"/>
      <c r="Q271" s="474"/>
      <c r="R271" s="474"/>
      <c r="Y271" s="474"/>
      <c r="Z271" s="474"/>
      <c r="AA271" s="474"/>
    </row>
    <row r="272" spans="14:27">
      <c r="N272" s="474"/>
      <c r="O272" s="474"/>
      <c r="P272" s="474"/>
      <c r="Q272" s="474"/>
      <c r="R272" s="474"/>
      <c r="Y272" s="474"/>
      <c r="Z272" s="474"/>
      <c r="AA272" s="474"/>
    </row>
    <row r="273" spans="14:27">
      <c r="N273" s="474"/>
      <c r="O273" s="474"/>
      <c r="P273" s="474"/>
      <c r="Q273" s="474"/>
      <c r="R273" s="474"/>
      <c r="Y273" s="474"/>
      <c r="Z273" s="474"/>
      <c r="AA273" s="474"/>
    </row>
    <row r="274" spans="14:27">
      <c r="N274" s="474"/>
      <c r="O274" s="474"/>
      <c r="P274" s="474"/>
      <c r="Q274" s="474"/>
      <c r="R274" s="474"/>
      <c r="Y274" s="474"/>
      <c r="Z274" s="474"/>
      <c r="AA274" s="474"/>
    </row>
    <row r="275" spans="14:27">
      <c r="N275" s="474"/>
      <c r="O275" s="474"/>
      <c r="P275" s="474"/>
      <c r="Q275" s="474"/>
      <c r="R275" s="474"/>
      <c r="Y275" s="474"/>
      <c r="Z275" s="474"/>
      <c r="AA275" s="474"/>
    </row>
    <row r="276" spans="14:27">
      <c r="N276" s="474"/>
      <c r="O276" s="474"/>
      <c r="P276" s="474"/>
      <c r="Q276" s="474"/>
      <c r="R276" s="474"/>
      <c r="Y276" s="474"/>
      <c r="Z276" s="474"/>
      <c r="AA276" s="474"/>
    </row>
    <row r="277" spans="14:27">
      <c r="N277" s="474"/>
      <c r="O277" s="474"/>
      <c r="P277" s="474"/>
      <c r="Q277" s="474"/>
      <c r="R277" s="474"/>
      <c r="Y277" s="474"/>
      <c r="Z277" s="474"/>
      <c r="AA277" s="474"/>
    </row>
    <row r="278" spans="14:27">
      <c r="N278" s="474"/>
      <c r="O278" s="474"/>
      <c r="P278" s="474"/>
      <c r="Q278" s="474"/>
      <c r="R278" s="474"/>
      <c r="Y278" s="474"/>
      <c r="Z278" s="474"/>
      <c r="AA278" s="474"/>
    </row>
    <row r="279" spans="14:27">
      <c r="N279" s="474"/>
      <c r="O279" s="474"/>
      <c r="P279" s="474"/>
      <c r="Q279" s="474"/>
      <c r="R279" s="474"/>
      <c r="Y279" s="474"/>
      <c r="Z279" s="474"/>
      <c r="AA279" s="474"/>
    </row>
    <row r="280" spans="14:27">
      <c r="N280" s="474"/>
      <c r="O280" s="474"/>
      <c r="P280" s="474"/>
      <c r="Q280" s="474"/>
      <c r="R280" s="474"/>
      <c r="Y280" s="474"/>
      <c r="Z280" s="474"/>
      <c r="AA280" s="474"/>
    </row>
    <row r="281" spans="14:27">
      <c r="N281" s="474"/>
      <c r="O281" s="474"/>
      <c r="P281" s="474"/>
      <c r="Q281" s="474"/>
      <c r="R281" s="474"/>
      <c r="Y281" s="474"/>
      <c r="Z281" s="474"/>
      <c r="AA281" s="474"/>
    </row>
    <row r="282" spans="14:27">
      <c r="N282" s="474"/>
      <c r="O282" s="474"/>
      <c r="P282" s="474"/>
      <c r="Q282" s="474"/>
      <c r="R282" s="474"/>
      <c r="Y282" s="474"/>
      <c r="Z282" s="474"/>
      <c r="AA282" s="474"/>
    </row>
    <row r="283" spans="14:27">
      <c r="N283" s="474"/>
      <c r="O283" s="474"/>
      <c r="P283" s="474"/>
      <c r="Q283" s="474"/>
      <c r="R283" s="474"/>
      <c r="Y283" s="474"/>
      <c r="Z283" s="474"/>
      <c r="AA283" s="474"/>
    </row>
    <row r="284" spans="14:27">
      <c r="N284" s="474"/>
      <c r="O284" s="474"/>
      <c r="P284" s="474"/>
      <c r="Q284" s="474"/>
      <c r="R284" s="474"/>
      <c r="Y284" s="474"/>
      <c r="Z284" s="474"/>
      <c r="AA284" s="474"/>
    </row>
    <row r="285" spans="14:27">
      <c r="N285" s="474"/>
      <c r="O285" s="474"/>
      <c r="P285" s="474"/>
      <c r="Q285" s="474"/>
      <c r="R285" s="474"/>
      <c r="Y285" s="474"/>
      <c r="Z285" s="474"/>
      <c r="AA285" s="474"/>
    </row>
    <row r="286" spans="14:27">
      <c r="N286" s="474"/>
      <c r="O286" s="474"/>
      <c r="P286" s="474"/>
      <c r="Q286" s="474"/>
      <c r="R286" s="474"/>
      <c r="Y286" s="474"/>
      <c r="Z286" s="474"/>
      <c r="AA286" s="474"/>
    </row>
    <row r="287" spans="14:27">
      <c r="N287" s="474"/>
      <c r="O287" s="474"/>
      <c r="P287" s="474"/>
      <c r="Q287" s="474"/>
      <c r="R287" s="474"/>
      <c r="Y287" s="474"/>
      <c r="Z287" s="474"/>
      <c r="AA287" s="474"/>
    </row>
    <row r="288" spans="14:27">
      <c r="N288" s="474"/>
      <c r="O288" s="474"/>
      <c r="P288" s="474"/>
      <c r="Q288" s="474"/>
      <c r="R288" s="474"/>
      <c r="Y288" s="474"/>
      <c r="Z288" s="474"/>
      <c r="AA288" s="474"/>
    </row>
    <row r="289" spans="14:27">
      <c r="N289" s="474"/>
      <c r="O289" s="474"/>
      <c r="P289" s="474"/>
      <c r="Q289" s="474"/>
      <c r="R289" s="474"/>
      <c r="Y289" s="474"/>
      <c r="Z289" s="474"/>
      <c r="AA289" s="474"/>
    </row>
    <row r="290" spans="14:27">
      <c r="N290" s="474"/>
      <c r="O290" s="474"/>
      <c r="P290" s="474"/>
      <c r="Q290" s="474"/>
      <c r="R290" s="474"/>
      <c r="Y290" s="474"/>
      <c r="Z290" s="474"/>
      <c r="AA290" s="474"/>
    </row>
    <row r="291" spans="14:27">
      <c r="N291" s="474"/>
      <c r="O291" s="474"/>
      <c r="P291" s="474"/>
      <c r="Q291" s="474"/>
      <c r="R291" s="474"/>
      <c r="Y291" s="474"/>
      <c r="Z291" s="474"/>
      <c r="AA291" s="474"/>
    </row>
    <row r="292" spans="14:27">
      <c r="N292" s="474"/>
      <c r="O292" s="474"/>
      <c r="P292" s="474"/>
      <c r="Q292" s="474"/>
      <c r="R292" s="474"/>
      <c r="Y292" s="474"/>
      <c r="Z292" s="474"/>
      <c r="AA292" s="474"/>
    </row>
    <row r="293" spans="14:27">
      <c r="N293" s="474"/>
      <c r="O293" s="474"/>
      <c r="P293" s="474"/>
      <c r="Q293" s="474"/>
      <c r="R293" s="474"/>
      <c r="Y293" s="474"/>
      <c r="Z293" s="474"/>
      <c r="AA293" s="474"/>
    </row>
    <row r="294" spans="14:27">
      <c r="N294" s="474"/>
      <c r="O294" s="474"/>
      <c r="P294" s="474"/>
      <c r="Q294" s="474"/>
      <c r="Y294" s="474"/>
      <c r="Z294" s="474"/>
    </row>
    <row r="295" spans="14:27">
      <c r="N295" s="474"/>
      <c r="O295" s="474"/>
      <c r="P295" s="474"/>
      <c r="Q295" s="474"/>
      <c r="Y295" s="474"/>
      <c r="Z295" s="474"/>
    </row>
    <row r="296" spans="14:27">
      <c r="N296" s="474"/>
      <c r="O296" s="474"/>
      <c r="P296" s="474"/>
      <c r="Q296" s="474"/>
      <c r="Y296" s="474"/>
      <c r="Z296" s="474"/>
    </row>
    <row r="297" spans="14:27">
      <c r="N297" s="474"/>
      <c r="O297" s="474"/>
      <c r="P297" s="474"/>
      <c r="Q297" s="474"/>
      <c r="Y297" s="474"/>
      <c r="Z297" s="474"/>
    </row>
    <row r="298" spans="14:27">
      <c r="N298" s="474"/>
      <c r="O298" s="474"/>
      <c r="P298" s="474"/>
      <c r="Q298" s="474"/>
      <c r="Y298" s="474"/>
      <c r="Z298" s="474"/>
    </row>
    <row r="299" spans="14:27">
      <c r="N299" s="474"/>
      <c r="O299" s="474"/>
      <c r="P299" s="474"/>
      <c r="Q299" s="474"/>
      <c r="Y299" s="474"/>
      <c r="Z299" s="474"/>
    </row>
    <row r="300" spans="14:27">
      <c r="N300" s="474"/>
      <c r="O300" s="474"/>
      <c r="P300" s="474"/>
      <c r="Q300" s="474"/>
      <c r="Y300" s="474"/>
      <c r="Z300" s="474"/>
    </row>
    <row r="301" spans="14:27">
      <c r="N301" s="474"/>
      <c r="O301" s="474"/>
      <c r="P301" s="474"/>
      <c r="Q301" s="474"/>
      <c r="Y301" s="474"/>
      <c r="Z301" s="474"/>
    </row>
    <row r="302" spans="14:27">
      <c r="N302" s="474"/>
      <c r="O302" s="474"/>
      <c r="P302" s="474"/>
      <c r="Q302" s="474"/>
      <c r="Y302" s="474"/>
      <c r="Z302" s="474"/>
    </row>
    <row r="303" spans="14:27">
      <c r="N303" s="474"/>
      <c r="O303" s="474"/>
      <c r="P303" s="474"/>
      <c r="Q303" s="474"/>
      <c r="Y303" s="474"/>
      <c r="Z303" s="474"/>
    </row>
    <row r="304" spans="14:27">
      <c r="N304" s="474"/>
      <c r="O304" s="474"/>
      <c r="P304" s="474"/>
      <c r="Q304" s="474"/>
      <c r="Y304" s="474"/>
      <c r="Z304" s="474"/>
    </row>
    <row r="305" spans="14:26">
      <c r="N305" s="474"/>
      <c r="O305" s="474"/>
      <c r="P305" s="474"/>
      <c r="Q305" s="474"/>
      <c r="Y305" s="474"/>
      <c r="Z305" s="474"/>
    </row>
    <row r="306" spans="14:26">
      <c r="N306" s="474"/>
      <c r="O306" s="474"/>
      <c r="P306" s="474"/>
      <c r="Q306" s="474"/>
      <c r="Y306" s="474"/>
      <c r="Z306" s="474"/>
    </row>
    <row r="307" spans="14:26">
      <c r="N307" s="474"/>
      <c r="O307" s="474"/>
      <c r="P307" s="474"/>
      <c r="Q307" s="474"/>
      <c r="Y307" s="474"/>
      <c r="Z307" s="474"/>
    </row>
    <row r="308" spans="14:26">
      <c r="N308" s="474"/>
      <c r="O308" s="474"/>
      <c r="P308" s="474"/>
      <c r="Q308" s="474"/>
      <c r="Y308" s="474"/>
      <c r="Z308" s="474"/>
    </row>
    <row r="309" spans="14:26">
      <c r="N309" s="474"/>
      <c r="O309" s="474"/>
      <c r="P309" s="474"/>
      <c r="Q309" s="474"/>
      <c r="Y309" s="474"/>
      <c r="Z309" s="474"/>
    </row>
    <row r="310" spans="14:26">
      <c r="N310" s="474"/>
      <c r="O310" s="474"/>
      <c r="P310" s="474"/>
      <c r="Q310" s="474"/>
      <c r="Y310" s="474"/>
      <c r="Z310" s="474"/>
    </row>
    <row r="311" spans="14:26">
      <c r="N311" s="474"/>
      <c r="O311" s="474"/>
      <c r="P311" s="474"/>
      <c r="Q311" s="474"/>
      <c r="Y311" s="474"/>
      <c r="Z311" s="474"/>
    </row>
    <row r="312" spans="14:26">
      <c r="N312" s="474"/>
      <c r="O312" s="474"/>
      <c r="P312" s="474"/>
      <c r="Q312" s="474"/>
      <c r="Y312" s="474"/>
      <c r="Z312" s="474"/>
    </row>
    <row r="313" spans="14:26">
      <c r="N313" s="474"/>
      <c r="O313" s="474"/>
      <c r="P313" s="474"/>
      <c r="Q313" s="474"/>
      <c r="Y313" s="474"/>
      <c r="Z313" s="474"/>
    </row>
    <row r="314" spans="14:26">
      <c r="N314" s="474"/>
      <c r="O314" s="474"/>
      <c r="P314" s="474"/>
      <c r="Q314" s="474"/>
      <c r="Y314" s="474"/>
      <c r="Z314" s="474"/>
    </row>
    <row r="315" spans="14:26">
      <c r="N315" s="474"/>
      <c r="O315" s="474"/>
      <c r="P315" s="474"/>
      <c r="Q315" s="474"/>
      <c r="Y315" s="474"/>
      <c r="Z315" s="474"/>
    </row>
    <row r="316" spans="14:26">
      <c r="N316" s="474"/>
      <c r="O316" s="474"/>
      <c r="P316" s="474"/>
      <c r="Q316" s="474"/>
      <c r="Y316" s="474"/>
      <c r="Z316" s="474"/>
    </row>
    <row r="317" spans="14:26">
      <c r="N317" s="474"/>
      <c r="O317" s="474"/>
      <c r="P317" s="474"/>
      <c r="Q317" s="474"/>
      <c r="Y317" s="474"/>
      <c r="Z317" s="474"/>
    </row>
    <row r="318" spans="14:26">
      <c r="N318" s="474"/>
      <c r="O318" s="474"/>
      <c r="P318" s="474"/>
      <c r="Q318" s="474"/>
      <c r="Y318" s="474"/>
      <c r="Z318" s="474"/>
    </row>
    <row r="319" spans="14:26">
      <c r="N319" s="474"/>
      <c r="O319" s="474"/>
      <c r="P319" s="474"/>
      <c r="Q319" s="474"/>
      <c r="Y319" s="474"/>
      <c r="Z319" s="474"/>
    </row>
    <row r="320" spans="14:26">
      <c r="N320" s="474"/>
      <c r="O320" s="474"/>
      <c r="P320" s="474"/>
      <c r="Q320" s="474"/>
      <c r="Y320" s="474"/>
      <c r="Z320" s="474"/>
    </row>
    <row r="321" spans="14:26">
      <c r="N321" s="474"/>
      <c r="O321" s="474"/>
      <c r="P321" s="474"/>
      <c r="Q321" s="474"/>
      <c r="Y321" s="474"/>
      <c r="Z321" s="474"/>
    </row>
    <row r="322" spans="14:26">
      <c r="N322" s="474"/>
      <c r="O322" s="474"/>
      <c r="P322" s="474"/>
      <c r="Q322" s="474"/>
      <c r="Y322" s="474"/>
      <c r="Z322" s="474"/>
    </row>
    <row r="323" spans="14:26">
      <c r="N323" s="474"/>
      <c r="O323" s="474"/>
      <c r="P323" s="474"/>
      <c r="Q323" s="474"/>
      <c r="Y323" s="474"/>
      <c r="Z323" s="474"/>
    </row>
    <row r="324" spans="14:26">
      <c r="N324" s="474"/>
      <c r="O324" s="474"/>
      <c r="P324" s="474"/>
      <c r="Q324" s="474"/>
      <c r="Y324" s="474"/>
      <c r="Z324" s="474"/>
    </row>
    <row r="325" spans="14:26">
      <c r="N325" s="474"/>
      <c r="O325" s="474"/>
      <c r="P325" s="474"/>
      <c r="Q325" s="474"/>
      <c r="Y325" s="474"/>
      <c r="Z325" s="474"/>
    </row>
    <row r="326" spans="14:26">
      <c r="N326" s="474"/>
      <c r="O326" s="474"/>
      <c r="P326" s="474"/>
      <c r="Q326" s="474"/>
      <c r="Y326" s="474"/>
      <c r="Z326" s="474"/>
    </row>
    <row r="327" spans="14:26">
      <c r="N327" s="474"/>
      <c r="O327" s="474"/>
      <c r="P327" s="474"/>
      <c r="Q327" s="474"/>
      <c r="Y327" s="474"/>
      <c r="Z327" s="474"/>
    </row>
    <row r="328" spans="14:26">
      <c r="N328" s="474"/>
      <c r="O328" s="474"/>
      <c r="P328" s="474"/>
      <c r="Q328" s="474"/>
      <c r="Y328" s="474"/>
      <c r="Z328" s="474"/>
    </row>
    <row r="329" spans="14:26">
      <c r="N329" s="474"/>
      <c r="O329" s="474"/>
      <c r="P329" s="474"/>
      <c r="Q329" s="474"/>
      <c r="Y329" s="474"/>
      <c r="Z329" s="474"/>
    </row>
    <row r="330" spans="14:26">
      <c r="N330" s="474"/>
      <c r="O330" s="474"/>
      <c r="P330" s="474"/>
      <c r="Q330" s="474"/>
      <c r="Y330" s="474"/>
      <c r="Z330" s="474"/>
    </row>
    <row r="331" spans="14:26">
      <c r="N331" s="474"/>
      <c r="O331" s="474"/>
      <c r="P331" s="474"/>
      <c r="Q331" s="474"/>
      <c r="Y331" s="474"/>
      <c r="Z331" s="474"/>
    </row>
    <row r="332" spans="14:26">
      <c r="N332" s="474"/>
      <c r="O332" s="474"/>
      <c r="P332" s="474"/>
      <c r="Q332" s="474"/>
      <c r="Y332" s="474"/>
      <c r="Z332" s="474"/>
    </row>
    <row r="333" spans="14:26">
      <c r="N333" s="474"/>
      <c r="O333" s="474"/>
      <c r="P333" s="474"/>
      <c r="Q333" s="474"/>
      <c r="Y333" s="474"/>
      <c r="Z333" s="474"/>
    </row>
    <row r="334" spans="14:26">
      <c r="N334" s="474"/>
      <c r="O334" s="474"/>
      <c r="P334" s="474"/>
      <c r="Q334" s="474"/>
      <c r="Y334" s="474"/>
      <c r="Z334" s="474"/>
    </row>
    <row r="335" spans="14:26">
      <c r="N335" s="474"/>
      <c r="O335" s="474"/>
      <c r="P335" s="474"/>
      <c r="Q335" s="474"/>
      <c r="Y335" s="474"/>
      <c r="Z335" s="474"/>
    </row>
    <row r="336" spans="14:26">
      <c r="N336" s="474"/>
      <c r="O336" s="474"/>
      <c r="P336" s="474"/>
      <c r="Q336" s="474"/>
      <c r="Y336" s="474"/>
      <c r="Z336" s="474"/>
    </row>
    <row r="337" spans="14:26">
      <c r="N337" s="474"/>
      <c r="O337" s="474"/>
      <c r="P337" s="474"/>
      <c r="Q337" s="474"/>
      <c r="Y337" s="474"/>
      <c r="Z337" s="474"/>
    </row>
    <row r="338" spans="14:26">
      <c r="N338" s="474"/>
      <c r="O338" s="474"/>
      <c r="P338" s="474"/>
      <c r="Q338" s="474"/>
      <c r="Y338" s="474"/>
      <c r="Z338" s="474"/>
    </row>
    <row r="339" spans="14:26">
      <c r="N339" s="474"/>
      <c r="O339" s="474"/>
      <c r="P339" s="474"/>
      <c r="Q339" s="474"/>
      <c r="Y339" s="474"/>
      <c r="Z339" s="474"/>
    </row>
    <row r="340" spans="14:26">
      <c r="N340" s="474"/>
      <c r="O340" s="474"/>
      <c r="P340" s="474"/>
      <c r="Q340" s="474"/>
      <c r="Y340" s="474"/>
      <c r="Z340" s="474"/>
    </row>
    <row r="341" spans="14:26">
      <c r="N341" s="474"/>
      <c r="O341" s="474"/>
      <c r="P341" s="474"/>
      <c r="Q341" s="474"/>
      <c r="Y341" s="474"/>
      <c r="Z341" s="474"/>
    </row>
    <row r="342" spans="14:26">
      <c r="N342" s="474"/>
      <c r="O342" s="474"/>
      <c r="P342" s="474"/>
      <c r="Q342" s="474"/>
      <c r="Y342" s="474"/>
      <c r="Z342" s="474"/>
    </row>
    <row r="343" spans="14:26">
      <c r="N343" s="474"/>
      <c r="O343" s="474"/>
      <c r="P343" s="474"/>
      <c r="Q343" s="474"/>
      <c r="Y343" s="474"/>
      <c r="Z343" s="474"/>
    </row>
    <row r="344" spans="14:26">
      <c r="N344" s="474"/>
      <c r="O344" s="474"/>
      <c r="P344" s="474"/>
      <c r="Q344" s="474"/>
      <c r="Y344" s="474"/>
      <c r="Z344" s="474"/>
    </row>
    <row r="345" spans="14:26">
      <c r="N345" s="474"/>
      <c r="O345" s="474"/>
      <c r="P345" s="474"/>
      <c r="Q345" s="474"/>
      <c r="Y345" s="474"/>
      <c r="Z345" s="474"/>
    </row>
    <row r="346" spans="14:26">
      <c r="N346" s="474"/>
      <c r="O346" s="474"/>
      <c r="P346" s="474"/>
      <c r="Q346" s="474"/>
      <c r="Y346" s="474"/>
      <c r="Z346" s="474"/>
    </row>
    <row r="347" spans="14:26">
      <c r="N347" s="474"/>
      <c r="O347" s="474"/>
      <c r="P347" s="474"/>
      <c r="Q347" s="474"/>
      <c r="Y347" s="474"/>
      <c r="Z347" s="474"/>
    </row>
    <row r="348" spans="14:26">
      <c r="N348" s="474"/>
      <c r="O348" s="474"/>
      <c r="P348" s="474"/>
      <c r="Q348" s="474"/>
      <c r="Y348" s="474"/>
      <c r="Z348" s="474"/>
    </row>
    <row r="349" spans="14:26">
      <c r="N349" s="474"/>
      <c r="O349" s="474"/>
      <c r="P349" s="474"/>
      <c r="Q349" s="474"/>
      <c r="Y349" s="474"/>
      <c r="Z349" s="474"/>
    </row>
    <row r="350" spans="14:26">
      <c r="N350" s="474"/>
      <c r="O350" s="474"/>
      <c r="P350" s="474"/>
      <c r="Q350" s="474"/>
      <c r="Y350" s="474"/>
      <c r="Z350" s="474"/>
    </row>
    <row r="351" spans="14:26">
      <c r="N351" s="474"/>
      <c r="O351" s="474"/>
      <c r="P351" s="474"/>
      <c r="Q351" s="474"/>
      <c r="Y351" s="474"/>
      <c r="Z351" s="474"/>
    </row>
    <row r="352" spans="14:26">
      <c r="N352" s="474"/>
      <c r="O352" s="474"/>
      <c r="P352" s="474"/>
      <c r="Q352" s="474"/>
      <c r="Y352" s="474"/>
      <c r="Z352" s="474"/>
    </row>
    <row r="353" spans="14:26">
      <c r="N353" s="474"/>
      <c r="O353" s="474"/>
      <c r="P353" s="474"/>
      <c r="Q353" s="474"/>
      <c r="Y353" s="474"/>
      <c r="Z353" s="474"/>
    </row>
    <row r="354" spans="14:26">
      <c r="N354" s="474"/>
      <c r="O354" s="474"/>
      <c r="P354" s="474"/>
      <c r="Q354" s="474"/>
      <c r="Y354" s="474"/>
      <c r="Z354" s="474"/>
    </row>
    <row r="355" spans="14:26">
      <c r="N355" s="474"/>
      <c r="O355" s="474"/>
      <c r="P355" s="474"/>
      <c r="Q355" s="474"/>
      <c r="Y355" s="474"/>
      <c r="Z355" s="474"/>
    </row>
    <row r="356" spans="14:26">
      <c r="N356" s="474"/>
      <c r="O356" s="474"/>
      <c r="P356" s="474"/>
      <c r="Q356" s="474"/>
      <c r="Y356" s="474"/>
      <c r="Z356" s="474"/>
    </row>
    <row r="357" spans="14:26">
      <c r="N357" s="474"/>
      <c r="O357" s="474"/>
      <c r="P357" s="474"/>
      <c r="Q357" s="474"/>
      <c r="Y357" s="474"/>
      <c r="Z357" s="474"/>
    </row>
    <row r="358" spans="14:26">
      <c r="N358" s="474"/>
      <c r="O358" s="474"/>
      <c r="P358" s="474"/>
      <c r="Q358" s="474"/>
      <c r="Y358" s="474"/>
      <c r="Z358" s="474"/>
    </row>
    <row r="359" spans="14:26">
      <c r="N359" s="474"/>
      <c r="O359" s="474"/>
      <c r="P359" s="474"/>
      <c r="Q359" s="474"/>
      <c r="Y359" s="474"/>
      <c r="Z359" s="474"/>
    </row>
    <row r="360" spans="14:26">
      <c r="N360" s="474"/>
      <c r="O360" s="474"/>
      <c r="P360" s="474"/>
      <c r="Q360" s="474"/>
      <c r="Y360" s="474"/>
      <c r="Z360" s="474"/>
    </row>
    <row r="361" spans="14:26">
      <c r="N361" s="474"/>
      <c r="O361" s="474"/>
      <c r="P361" s="474"/>
      <c r="Q361" s="474"/>
      <c r="Y361" s="474"/>
      <c r="Z361" s="474"/>
    </row>
    <row r="362" spans="14:26">
      <c r="N362" s="474"/>
      <c r="O362" s="474"/>
      <c r="P362" s="474"/>
      <c r="Q362" s="474"/>
      <c r="Y362" s="474"/>
      <c r="Z362" s="474"/>
    </row>
    <row r="363" spans="14:26">
      <c r="N363" s="474"/>
      <c r="O363" s="474"/>
      <c r="P363" s="474"/>
      <c r="Q363" s="474"/>
      <c r="Y363" s="474"/>
      <c r="Z363" s="474"/>
    </row>
    <row r="364" spans="14:26">
      <c r="N364" s="474"/>
      <c r="O364" s="474"/>
      <c r="P364" s="474"/>
      <c r="Y364" s="474"/>
    </row>
    <row r="365" spans="14:26">
      <c r="N365" s="474"/>
      <c r="O365" s="474"/>
      <c r="P365" s="474"/>
      <c r="Y365" s="474"/>
    </row>
    <row r="366" spans="14:26">
      <c r="N366" s="474"/>
      <c r="O366" s="474"/>
      <c r="P366" s="474"/>
      <c r="Y366" s="474"/>
    </row>
    <row r="367" spans="14:26">
      <c r="N367" s="474"/>
      <c r="O367" s="474"/>
      <c r="P367" s="474"/>
      <c r="Y367" s="474"/>
    </row>
    <row r="368" spans="14:26">
      <c r="N368" s="474"/>
      <c r="O368" s="474"/>
      <c r="P368" s="474"/>
      <c r="Y368" s="474"/>
    </row>
    <row r="369" spans="14:25">
      <c r="N369" s="474"/>
      <c r="O369" s="474"/>
      <c r="P369" s="474"/>
      <c r="Y369" s="474"/>
    </row>
    <row r="370" spans="14:25">
      <c r="N370" s="474"/>
      <c r="O370" s="474"/>
      <c r="P370" s="474"/>
      <c r="Y370" s="474"/>
    </row>
    <row r="371" spans="14:25">
      <c r="N371" s="474"/>
      <c r="O371" s="474"/>
      <c r="P371" s="474"/>
      <c r="Y371" s="474"/>
    </row>
    <row r="372" spans="14:25">
      <c r="N372" s="474"/>
      <c r="O372" s="474"/>
      <c r="P372" s="474"/>
      <c r="Y372" s="474"/>
    </row>
    <row r="373" spans="14:25">
      <c r="N373" s="474"/>
      <c r="O373" s="474"/>
      <c r="P373" s="474"/>
      <c r="Y373" s="474"/>
    </row>
    <row r="374" spans="14:25">
      <c r="N374" s="474"/>
      <c r="O374" s="474"/>
      <c r="P374" s="474"/>
      <c r="Y374" s="474"/>
    </row>
    <row r="375" spans="14:25">
      <c r="N375" s="474"/>
      <c r="O375" s="474"/>
      <c r="P375" s="474"/>
      <c r="Y375" s="474"/>
    </row>
    <row r="376" spans="14:25">
      <c r="N376" s="474"/>
      <c r="O376" s="474"/>
    </row>
    <row r="377" spans="14:25">
      <c r="N377" s="474"/>
      <c r="O377" s="474"/>
    </row>
    <row r="378" spans="14:25">
      <c r="N378" s="474"/>
      <c r="O378" s="474"/>
    </row>
    <row r="379" spans="14:25">
      <c r="N379" s="474"/>
      <c r="O379" s="474"/>
    </row>
    <row r="380" spans="14:25">
      <c r="N380" s="474"/>
      <c r="O380" s="474"/>
    </row>
    <row r="381" spans="14:25">
      <c r="N381" s="474"/>
      <c r="O381" s="474"/>
    </row>
    <row r="382" spans="14:25">
      <c r="N382" s="474"/>
      <c r="O382" s="474"/>
    </row>
    <row r="383" spans="14:25">
      <c r="N383" s="474"/>
      <c r="O383" s="474"/>
    </row>
    <row r="384" spans="14:25">
      <c r="N384" s="474"/>
      <c r="O384" s="474"/>
    </row>
    <row r="385" spans="14:15">
      <c r="N385" s="474"/>
      <c r="O385" s="474"/>
    </row>
    <row r="386" spans="14:15">
      <c r="N386" s="474"/>
      <c r="O386" s="474"/>
    </row>
    <row r="387" spans="14:15">
      <c r="N387" s="474"/>
      <c r="O387" s="474"/>
    </row>
    <row r="388" spans="14:15">
      <c r="N388" s="474"/>
      <c r="O388" s="474"/>
    </row>
    <row r="389" spans="14:15">
      <c r="N389" s="474"/>
      <c r="O389" s="474"/>
    </row>
    <row r="390" spans="14:15">
      <c r="N390" s="474"/>
      <c r="O390" s="474"/>
    </row>
    <row r="391" spans="14:15">
      <c r="N391" s="474"/>
      <c r="O391" s="474"/>
    </row>
    <row r="392" spans="14:15">
      <c r="N392" s="474"/>
      <c r="O392" s="474"/>
    </row>
    <row r="393" spans="14:15">
      <c r="N393" s="474"/>
      <c r="O393" s="474"/>
    </row>
    <row r="394" spans="14:15">
      <c r="N394" s="474"/>
      <c r="O394" s="474"/>
    </row>
    <row r="395" spans="14:15">
      <c r="N395" s="474"/>
      <c r="O395" s="474"/>
    </row>
    <row r="396" spans="14:15">
      <c r="N396" s="474"/>
      <c r="O396" s="474"/>
    </row>
    <row r="397" spans="14:15">
      <c r="N397" s="474"/>
      <c r="O397" s="474"/>
    </row>
    <row r="398" spans="14:15">
      <c r="N398" s="474"/>
      <c r="O398" s="474"/>
    </row>
    <row r="399" spans="14:15">
      <c r="N399" s="474"/>
      <c r="O399" s="474"/>
    </row>
    <row r="400" spans="14:15">
      <c r="N400" s="474"/>
      <c r="O400" s="474"/>
    </row>
    <row r="401" spans="14:15">
      <c r="N401" s="474"/>
      <c r="O401" s="474"/>
    </row>
    <row r="402" spans="14:15">
      <c r="N402" s="474"/>
      <c r="O402" s="474"/>
    </row>
    <row r="403" spans="14:15">
      <c r="N403" s="474"/>
      <c r="O403" s="474"/>
    </row>
    <row r="404" spans="14:15">
      <c r="N404" s="474"/>
      <c r="O404" s="474"/>
    </row>
    <row r="405" spans="14:15">
      <c r="N405" s="474"/>
      <c r="O405" s="474"/>
    </row>
    <row r="406" spans="14:15">
      <c r="N406" s="474"/>
      <c r="O406" s="474"/>
    </row>
    <row r="407" spans="14:15">
      <c r="N407" s="474"/>
      <c r="O407" s="474"/>
    </row>
    <row r="408" spans="14:15">
      <c r="N408" s="474"/>
      <c r="O408" s="474"/>
    </row>
    <row r="409" spans="14:15">
      <c r="N409" s="474"/>
      <c r="O409" s="474"/>
    </row>
    <row r="410" spans="14:15">
      <c r="N410" s="474"/>
      <c r="O410" s="474"/>
    </row>
    <row r="411" spans="14:15">
      <c r="N411" s="474"/>
      <c r="O411" s="474"/>
    </row>
    <row r="412" spans="14:15">
      <c r="N412" s="474"/>
      <c r="O412" s="474"/>
    </row>
    <row r="413" spans="14:15">
      <c r="N413" s="474"/>
      <c r="O413" s="474"/>
    </row>
    <row r="414" spans="14:15">
      <c r="N414" s="474"/>
      <c r="O414" s="474"/>
    </row>
    <row r="415" spans="14:15">
      <c r="N415" s="474"/>
      <c r="O415" s="474"/>
    </row>
    <row r="416" spans="14:15">
      <c r="N416" s="474"/>
      <c r="O416" s="474"/>
    </row>
    <row r="417" spans="14:15">
      <c r="N417" s="474"/>
      <c r="O417" s="474"/>
    </row>
    <row r="418" spans="14:15">
      <c r="N418" s="474"/>
      <c r="O418" s="474"/>
    </row>
    <row r="419" spans="14:15">
      <c r="N419" s="474"/>
      <c r="O419" s="474"/>
    </row>
    <row r="420" spans="14:15">
      <c r="N420" s="474"/>
      <c r="O420" s="474"/>
    </row>
    <row r="421" spans="14:15">
      <c r="N421" s="474"/>
      <c r="O421" s="474"/>
    </row>
    <row r="422" spans="14:15">
      <c r="N422" s="474"/>
      <c r="O422" s="474"/>
    </row>
    <row r="423" spans="14:15">
      <c r="N423" s="474"/>
      <c r="O423" s="474"/>
    </row>
    <row r="424" spans="14:15">
      <c r="N424" s="474"/>
      <c r="O424" s="474"/>
    </row>
    <row r="425" spans="14:15">
      <c r="N425" s="474"/>
      <c r="O425" s="474"/>
    </row>
    <row r="426" spans="14:15">
      <c r="N426" s="474"/>
      <c r="O426" s="474"/>
    </row>
    <row r="427" spans="14:15">
      <c r="N427" s="474"/>
      <c r="O427" s="474"/>
    </row>
    <row r="428" spans="14:15">
      <c r="N428" s="474"/>
      <c r="O428" s="474"/>
    </row>
    <row r="429" spans="14:15">
      <c r="N429" s="474"/>
      <c r="O429" s="474"/>
    </row>
    <row r="430" spans="14:15">
      <c r="N430" s="474"/>
      <c r="O430" s="474"/>
    </row>
    <row r="431" spans="14:15">
      <c r="N431" s="474"/>
      <c r="O431" s="474"/>
    </row>
    <row r="432" spans="14:15">
      <c r="N432" s="474"/>
      <c r="O432" s="474"/>
    </row>
    <row r="433" spans="14:15">
      <c r="N433" s="474"/>
      <c r="O433" s="474"/>
    </row>
    <row r="434" spans="14:15">
      <c r="N434" s="474"/>
      <c r="O434" s="474"/>
    </row>
    <row r="435" spans="14:15">
      <c r="N435" s="474"/>
      <c r="O435" s="474"/>
    </row>
    <row r="436" spans="14:15">
      <c r="N436" s="474"/>
      <c r="O436" s="474"/>
    </row>
    <row r="437" spans="14:15">
      <c r="N437" s="474"/>
      <c r="O437" s="474"/>
    </row>
    <row r="438" spans="14:15">
      <c r="N438" s="474"/>
      <c r="O438" s="474"/>
    </row>
    <row r="439" spans="14:15">
      <c r="N439" s="474"/>
      <c r="O439" s="474"/>
    </row>
    <row r="440" spans="14:15">
      <c r="N440" s="474"/>
      <c r="O440" s="474"/>
    </row>
    <row r="441" spans="14:15">
      <c r="N441" s="474"/>
      <c r="O441" s="474"/>
    </row>
    <row r="442" spans="14:15">
      <c r="N442" s="474"/>
      <c r="O442" s="474"/>
    </row>
    <row r="443" spans="14:15">
      <c r="N443" s="474"/>
      <c r="O443" s="474"/>
    </row>
    <row r="444" spans="14:15">
      <c r="N444" s="474"/>
      <c r="O444" s="474"/>
    </row>
    <row r="445" spans="14:15">
      <c r="N445" s="474"/>
      <c r="O445" s="474"/>
    </row>
    <row r="446" spans="14:15">
      <c r="N446" s="474"/>
      <c r="O446" s="474"/>
    </row>
    <row r="447" spans="14:15">
      <c r="N447" s="474"/>
      <c r="O447" s="474"/>
    </row>
    <row r="448" spans="14:15">
      <c r="N448" s="474"/>
      <c r="O448" s="474"/>
    </row>
    <row r="449" spans="14:15">
      <c r="N449" s="474"/>
      <c r="O449" s="474"/>
    </row>
    <row r="450" spans="14:15">
      <c r="N450" s="474"/>
      <c r="O450" s="474"/>
    </row>
    <row r="451" spans="14:15">
      <c r="N451" s="474"/>
      <c r="O451" s="474"/>
    </row>
    <row r="452" spans="14:15">
      <c r="N452" s="474"/>
      <c r="O452" s="474"/>
    </row>
    <row r="453" spans="14:15">
      <c r="N453" s="474"/>
      <c r="O453" s="474"/>
    </row>
    <row r="454" spans="14:15">
      <c r="N454" s="474"/>
      <c r="O454" s="474"/>
    </row>
    <row r="455" spans="14:15">
      <c r="N455" s="474"/>
      <c r="O455" s="474"/>
    </row>
    <row r="456" spans="14:15">
      <c r="N456" s="474"/>
      <c r="O456" s="474"/>
    </row>
    <row r="457" spans="14:15">
      <c r="N457" s="474"/>
      <c r="O457" s="474"/>
    </row>
    <row r="458" spans="14:15">
      <c r="N458" s="474"/>
      <c r="O458" s="474"/>
    </row>
    <row r="459" spans="14:15">
      <c r="N459" s="474"/>
      <c r="O459" s="474"/>
    </row>
    <row r="460" spans="14:15">
      <c r="N460" s="474"/>
      <c r="O460" s="474"/>
    </row>
    <row r="461" spans="14:15">
      <c r="N461" s="474"/>
      <c r="O461" s="474"/>
    </row>
    <row r="462" spans="14:15">
      <c r="N462" s="474"/>
      <c r="O462" s="474"/>
    </row>
    <row r="463" spans="14:15">
      <c r="N463" s="474"/>
      <c r="O463" s="474"/>
    </row>
    <row r="464" spans="14:15">
      <c r="N464" s="474"/>
      <c r="O464" s="474"/>
    </row>
    <row r="465" spans="14:15">
      <c r="N465" s="474"/>
      <c r="O465" s="474"/>
    </row>
    <row r="466" spans="14:15">
      <c r="N466" s="474"/>
      <c r="O466" s="474"/>
    </row>
    <row r="467" spans="14:15">
      <c r="N467" s="474"/>
      <c r="O467" s="474"/>
    </row>
    <row r="468" spans="14:15">
      <c r="N468" s="474"/>
      <c r="O468" s="474"/>
    </row>
    <row r="469" spans="14:15">
      <c r="N469" s="474"/>
      <c r="O469" s="474"/>
    </row>
    <row r="470" spans="14:15">
      <c r="N470" s="474"/>
      <c r="O470" s="474"/>
    </row>
    <row r="471" spans="14:15">
      <c r="N471" s="474"/>
      <c r="O471" s="474"/>
    </row>
    <row r="472" spans="14:15">
      <c r="N472" s="474"/>
      <c r="O472" s="474"/>
    </row>
    <row r="473" spans="14:15">
      <c r="N473" s="474"/>
      <c r="O473" s="474"/>
    </row>
    <row r="474" spans="14:15">
      <c r="N474" s="474"/>
      <c r="O474" s="474"/>
    </row>
    <row r="475" spans="14:15">
      <c r="N475" s="474"/>
      <c r="O475" s="474"/>
    </row>
    <row r="476" spans="14:15">
      <c r="N476" s="474"/>
      <c r="O476" s="474"/>
    </row>
    <row r="477" spans="14:15">
      <c r="N477" s="474"/>
      <c r="O477" s="474"/>
    </row>
    <row r="478" spans="14:15">
      <c r="N478" s="474"/>
      <c r="O478" s="474"/>
    </row>
    <row r="479" spans="14:15">
      <c r="N479" s="474"/>
      <c r="O479" s="474"/>
    </row>
    <row r="480" spans="14:15">
      <c r="N480" s="474"/>
      <c r="O480" s="474"/>
    </row>
    <row r="481" spans="14:15">
      <c r="N481" s="474"/>
      <c r="O481" s="474"/>
    </row>
    <row r="482" spans="14:15">
      <c r="N482" s="474"/>
      <c r="O482" s="474"/>
    </row>
    <row r="483" spans="14:15">
      <c r="N483" s="474"/>
      <c r="O483" s="474"/>
    </row>
    <row r="484" spans="14:15">
      <c r="N484" s="474"/>
      <c r="O484" s="474"/>
    </row>
    <row r="485" spans="14:15">
      <c r="N485" s="474"/>
      <c r="O485" s="474"/>
    </row>
    <row r="486" spans="14:15">
      <c r="N486" s="474"/>
      <c r="O486" s="474"/>
    </row>
    <row r="487" spans="14:15">
      <c r="N487" s="474"/>
      <c r="O487" s="474"/>
    </row>
    <row r="488" spans="14:15">
      <c r="N488" s="474"/>
      <c r="O488" s="474"/>
    </row>
    <row r="489" spans="14:15">
      <c r="N489" s="474"/>
    </row>
    <row r="490" spans="14:15">
      <c r="N490" s="474"/>
    </row>
    <row r="491" spans="14:15">
      <c r="N491" s="474"/>
    </row>
    <row r="492" spans="14:15">
      <c r="N492" s="474"/>
    </row>
    <row r="493" spans="14:15">
      <c r="N493" s="474"/>
    </row>
    <row r="494" spans="14:15">
      <c r="N494" s="474"/>
    </row>
    <row r="495" spans="14:15">
      <c r="N495" s="474"/>
    </row>
    <row r="496" spans="14:15">
      <c r="N496" s="474"/>
    </row>
    <row r="497" spans="14:14">
      <c r="N497" s="474"/>
    </row>
    <row r="498" spans="14:14">
      <c r="N498" s="474"/>
    </row>
    <row r="499" spans="14:14">
      <c r="N499" s="474"/>
    </row>
    <row r="500" spans="14:14">
      <c r="N500" s="474"/>
    </row>
    <row r="501" spans="14:14">
      <c r="N501" s="474"/>
    </row>
    <row r="502" spans="14:14">
      <c r="N502" s="474"/>
    </row>
    <row r="503" spans="14:14">
      <c r="N503" s="474"/>
    </row>
    <row r="504" spans="14:14">
      <c r="N504" s="474"/>
    </row>
    <row r="505" spans="14:14">
      <c r="N505" s="474"/>
    </row>
    <row r="506" spans="14:14">
      <c r="N506" s="474"/>
    </row>
    <row r="507" spans="14:14">
      <c r="N507" s="474"/>
    </row>
    <row r="508" spans="14:14">
      <c r="N508" s="474"/>
    </row>
    <row r="509" spans="14:14">
      <c r="N509" s="474"/>
    </row>
    <row r="510" spans="14:14">
      <c r="N510" s="474"/>
    </row>
    <row r="511" spans="14:14">
      <c r="N511" s="474"/>
    </row>
    <row r="512" spans="14:14">
      <c r="N512" s="474"/>
    </row>
    <row r="513" spans="14:14">
      <c r="N513" s="474"/>
    </row>
    <row r="514" spans="14:14">
      <c r="N514" s="474"/>
    </row>
    <row r="515" spans="14:14">
      <c r="N515" s="474"/>
    </row>
    <row r="516" spans="14:14">
      <c r="N516" s="474"/>
    </row>
    <row r="517" spans="14:14">
      <c r="N517" s="474"/>
    </row>
    <row r="518" spans="14:14">
      <c r="N518" s="474"/>
    </row>
    <row r="519" spans="14:14">
      <c r="N519" s="474"/>
    </row>
    <row r="520" spans="14:14">
      <c r="N520" s="474"/>
    </row>
    <row r="521" spans="14:14">
      <c r="N521" s="474"/>
    </row>
    <row r="522" spans="14:14">
      <c r="N522" s="474"/>
    </row>
    <row r="523" spans="14:14">
      <c r="N523" s="474"/>
    </row>
    <row r="524" spans="14:14">
      <c r="N524" s="474"/>
    </row>
    <row r="525" spans="14:14">
      <c r="N525" s="474"/>
    </row>
    <row r="526" spans="14:14">
      <c r="N526" s="474"/>
    </row>
    <row r="527" spans="14:14">
      <c r="N527" s="474"/>
    </row>
    <row r="528" spans="14:14">
      <c r="N528" s="474"/>
    </row>
    <row r="529" spans="14:14">
      <c r="N529" s="474"/>
    </row>
    <row r="530" spans="14:14">
      <c r="N530" s="474"/>
    </row>
    <row r="531" spans="14:14">
      <c r="N531" s="474"/>
    </row>
    <row r="532" spans="14:14">
      <c r="N532" s="474"/>
    </row>
    <row r="533" spans="14:14">
      <c r="N533" s="474"/>
    </row>
    <row r="534" spans="14:14">
      <c r="N534" s="474"/>
    </row>
    <row r="535" spans="14:14">
      <c r="N535" s="474"/>
    </row>
    <row r="536" spans="14:14">
      <c r="N536" s="474"/>
    </row>
    <row r="537" spans="14:14">
      <c r="N537" s="474"/>
    </row>
    <row r="538" spans="14:14">
      <c r="N538" s="474"/>
    </row>
    <row r="539" spans="14:14">
      <c r="N539" s="474"/>
    </row>
    <row r="540" spans="14:14">
      <c r="N540" s="474"/>
    </row>
    <row r="541" spans="14:14">
      <c r="N541" s="474"/>
    </row>
    <row r="542" spans="14:14">
      <c r="N542" s="474"/>
    </row>
    <row r="543" spans="14:14">
      <c r="N543" s="474"/>
    </row>
    <row r="544" spans="14:14">
      <c r="N544" s="474"/>
    </row>
    <row r="545" spans="14:14">
      <c r="N545" s="474"/>
    </row>
    <row r="546" spans="14:14">
      <c r="N546" s="474"/>
    </row>
    <row r="547" spans="14:14">
      <c r="N547" s="474"/>
    </row>
    <row r="548" spans="14:14">
      <c r="N548" s="474"/>
    </row>
    <row r="549" spans="14:14">
      <c r="N549" s="474"/>
    </row>
    <row r="550" spans="14:14">
      <c r="N550" s="474"/>
    </row>
    <row r="551" spans="14:14">
      <c r="N551" s="474"/>
    </row>
    <row r="552" spans="14:14">
      <c r="N552" s="474"/>
    </row>
    <row r="553" spans="14:14">
      <c r="N553" s="474"/>
    </row>
    <row r="554" spans="14:14">
      <c r="N554" s="474"/>
    </row>
    <row r="555" spans="14:14">
      <c r="N555" s="474"/>
    </row>
    <row r="556" spans="14:14">
      <c r="N556" s="474"/>
    </row>
    <row r="557" spans="14:14">
      <c r="N557" s="474"/>
    </row>
    <row r="558" spans="14:14">
      <c r="N558" s="474"/>
    </row>
    <row r="559" spans="14:14">
      <c r="N559" s="474"/>
    </row>
    <row r="560" spans="14:14">
      <c r="N560" s="474"/>
    </row>
    <row r="561" spans="14:14">
      <c r="N561" s="474"/>
    </row>
    <row r="562" spans="14:14">
      <c r="N562" s="474"/>
    </row>
    <row r="563" spans="14:14">
      <c r="N563" s="474"/>
    </row>
    <row r="564" spans="14:14">
      <c r="N564" s="474"/>
    </row>
    <row r="565" spans="14:14">
      <c r="N565" s="474"/>
    </row>
    <row r="566" spans="14:14">
      <c r="N566" s="474"/>
    </row>
    <row r="567" spans="14:14">
      <c r="N567" s="474"/>
    </row>
    <row r="568" spans="14:14">
      <c r="N568" s="474"/>
    </row>
    <row r="569" spans="14:14">
      <c r="N569" s="474"/>
    </row>
    <row r="570" spans="14:14">
      <c r="N570" s="474"/>
    </row>
    <row r="571" spans="14:14">
      <c r="N571" s="474"/>
    </row>
    <row r="572" spans="14:14">
      <c r="N572" s="474"/>
    </row>
    <row r="573" spans="14:14">
      <c r="N573" s="474"/>
    </row>
    <row r="574" spans="14:14">
      <c r="N574" s="474"/>
    </row>
    <row r="575" spans="14:14">
      <c r="N575" s="474"/>
    </row>
    <row r="576" spans="14:14">
      <c r="N576" s="474"/>
    </row>
    <row r="577" spans="14:14">
      <c r="N577" s="474"/>
    </row>
    <row r="578" spans="14:14">
      <c r="N578" s="474"/>
    </row>
    <row r="579" spans="14:14">
      <c r="N579" s="474"/>
    </row>
    <row r="580" spans="14:14">
      <c r="N580" s="474"/>
    </row>
    <row r="581" spans="14:14">
      <c r="N581" s="474"/>
    </row>
    <row r="582" spans="14:14">
      <c r="N582" s="474"/>
    </row>
    <row r="583" spans="14:14">
      <c r="N583" s="474"/>
    </row>
    <row r="584" spans="14:14">
      <c r="N584" s="474"/>
    </row>
    <row r="585" spans="14:14">
      <c r="N585" s="474"/>
    </row>
    <row r="586" spans="14:14">
      <c r="N586" s="474"/>
    </row>
    <row r="587" spans="14:14">
      <c r="N587" s="474"/>
    </row>
    <row r="588" spans="14:14">
      <c r="N588" s="474"/>
    </row>
    <row r="589" spans="14:14">
      <c r="N589" s="474"/>
    </row>
    <row r="590" spans="14:14">
      <c r="N590" s="474"/>
    </row>
    <row r="591" spans="14:14">
      <c r="N591" s="474"/>
    </row>
    <row r="592" spans="14:14">
      <c r="N592" s="474"/>
    </row>
    <row r="593" spans="14:14">
      <c r="N593" s="474"/>
    </row>
    <row r="594" spans="14:14">
      <c r="N594" s="474"/>
    </row>
    <row r="595" spans="14:14">
      <c r="N595" s="474"/>
    </row>
    <row r="596" spans="14:14">
      <c r="N596" s="474"/>
    </row>
    <row r="597" spans="14:14">
      <c r="N597" s="474"/>
    </row>
    <row r="598" spans="14:14">
      <c r="N598" s="474"/>
    </row>
    <row r="599" spans="14:14">
      <c r="N599" s="474"/>
    </row>
    <row r="600" spans="14:14">
      <c r="N600" s="474"/>
    </row>
    <row r="601" spans="14:14">
      <c r="N601" s="474"/>
    </row>
    <row r="602" spans="14:14">
      <c r="N602" s="474"/>
    </row>
    <row r="603" spans="14:14">
      <c r="N603" s="474"/>
    </row>
    <row r="604" spans="14:14">
      <c r="N604" s="474"/>
    </row>
    <row r="605" spans="14:14">
      <c r="N605" s="474"/>
    </row>
    <row r="606" spans="14:14">
      <c r="N606" s="474"/>
    </row>
    <row r="607" spans="14:14">
      <c r="N607" s="474"/>
    </row>
    <row r="608" spans="14:14">
      <c r="N608" s="474"/>
    </row>
    <row r="609" spans="14:14">
      <c r="N609" s="474"/>
    </row>
    <row r="610" spans="14:14">
      <c r="N610" s="474"/>
    </row>
    <row r="611" spans="14:14">
      <c r="N611" s="474"/>
    </row>
    <row r="612" spans="14:14">
      <c r="N612" s="474"/>
    </row>
    <row r="613" spans="14:14">
      <c r="N613" s="474"/>
    </row>
    <row r="614" spans="14:14">
      <c r="N614" s="474"/>
    </row>
    <row r="615" spans="14:14">
      <c r="N615" s="474"/>
    </row>
    <row r="616" spans="14:14">
      <c r="N616" s="474"/>
    </row>
    <row r="617" spans="14:14">
      <c r="N617" s="474"/>
    </row>
    <row r="618" spans="14:14">
      <c r="N618" s="474"/>
    </row>
    <row r="619" spans="14:14">
      <c r="N619" s="474"/>
    </row>
    <row r="620" spans="14:14">
      <c r="N620" s="474"/>
    </row>
    <row r="621" spans="14:14">
      <c r="N621" s="474"/>
    </row>
    <row r="622" spans="14:14">
      <c r="N622" s="474"/>
    </row>
    <row r="623" spans="14:14">
      <c r="N623" s="474"/>
    </row>
    <row r="624" spans="14:14">
      <c r="N624" s="474"/>
    </row>
    <row r="625" spans="14:14">
      <c r="N625" s="474"/>
    </row>
    <row r="626" spans="14:14">
      <c r="N626" s="474"/>
    </row>
    <row r="627" spans="14:14">
      <c r="N627" s="474"/>
    </row>
    <row r="628" spans="14:14">
      <c r="N628" s="474"/>
    </row>
    <row r="629" spans="14:14">
      <c r="N629" s="474"/>
    </row>
    <row r="630" spans="14:14">
      <c r="N630" s="474"/>
    </row>
    <row r="631" spans="14:14">
      <c r="N631" s="474"/>
    </row>
    <row r="632" spans="14:14">
      <c r="N632" s="474"/>
    </row>
    <row r="633" spans="14:14">
      <c r="N633" s="474"/>
    </row>
    <row r="634" spans="14:14">
      <c r="N634" s="474"/>
    </row>
    <row r="635" spans="14:14">
      <c r="N635" s="474"/>
    </row>
    <row r="636" spans="14:14">
      <c r="N636" s="474"/>
    </row>
    <row r="637" spans="14:14">
      <c r="N637" s="474"/>
    </row>
    <row r="638" spans="14:14">
      <c r="N638" s="474"/>
    </row>
    <row r="639" spans="14:14">
      <c r="N639" s="474"/>
    </row>
    <row r="640" spans="14:14">
      <c r="N640" s="474"/>
    </row>
    <row r="641" spans="14:14">
      <c r="N641" s="474"/>
    </row>
  </sheetData>
  <autoFilter ref="A2:M73" xr:uid="{00000000-0009-0000-0000-00001E000000}"/>
  <mergeCells count="28">
    <mergeCell ref="L64:M64"/>
    <mergeCell ref="G2:G3"/>
    <mergeCell ref="H2:H3"/>
    <mergeCell ref="I2:I3"/>
    <mergeCell ref="J2:J3"/>
    <mergeCell ref="K2:K3"/>
    <mergeCell ref="L2:L3"/>
    <mergeCell ref="M2:M3"/>
    <mergeCell ref="AG2:AG3"/>
    <mergeCell ref="A62:I62"/>
    <mergeCell ref="L62:M62"/>
    <mergeCell ref="L63:M63"/>
    <mergeCell ref="A2:A3"/>
    <mergeCell ref="B2:B3"/>
    <mergeCell ref="C2:C3"/>
    <mergeCell ref="D2:D3"/>
    <mergeCell ref="E2:E3"/>
    <mergeCell ref="F2:F3"/>
    <mergeCell ref="L72:M72"/>
    <mergeCell ref="L73:M73"/>
    <mergeCell ref="L74:L79"/>
    <mergeCell ref="L65:M65"/>
    <mergeCell ref="L66:M66"/>
    <mergeCell ref="L67:M67"/>
    <mergeCell ref="L68:M68"/>
    <mergeCell ref="L69:M69"/>
    <mergeCell ref="L70:M70"/>
    <mergeCell ref="L71:M71"/>
  </mergeCells>
  <phoneticPr fontId="19" type="noConversion"/>
  <conditionalFormatting sqref="N3:X3 AF3">
    <cfRule type="containsText" dxfId="2613" priority="823" operator="containsText" text="日">
      <formula>NOT(ISERROR(SEARCH("日",N3)))</formula>
    </cfRule>
    <cfRule type="containsText" dxfId="2612" priority="824" operator="containsText" text="六">
      <formula>NOT(ISERROR(SEARCH("六",N3)))</formula>
    </cfRule>
  </conditionalFormatting>
  <conditionalFormatting sqref="N62:X62 AF62">
    <cfRule type="containsText" dxfId="2611" priority="819" operator="containsText" text="日">
      <formula>NOT(ISERROR(SEARCH("日",N62)))</formula>
    </cfRule>
    <cfRule type="containsText" dxfId="2610" priority="820" operator="containsText" text="六">
      <formula>NOT(ISERROR(SEARCH("六",N62)))</formula>
    </cfRule>
  </conditionalFormatting>
  <conditionalFormatting sqref="N73:X73 AF73">
    <cfRule type="cellIs" dxfId="2609" priority="806" operator="greaterThan">
      <formula>0</formula>
    </cfRule>
  </conditionalFormatting>
  <conditionalFormatting sqref="G38:G40 G43:G44 G28:G30 G46 G61 G22:G25 G18 G4">
    <cfRule type="cellIs" dxfId="2608" priority="812" operator="equal">
      <formula>"重要不紧急"</formula>
    </cfRule>
    <cfRule type="cellIs" dxfId="2607" priority="813" operator="equal">
      <formula>"重要且紧急"</formula>
    </cfRule>
    <cfRule type="cellIs" dxfId="2606" priority="814" operator="equal">
      <formula>"紧急不重要"</formula>
    </cfRule>
  </conditionalFormatting>
  <conditionalFormatting sqref="L28:L30 L61 L32:L35 L4:L25">
    <cfRule type="containsText" dxfId="2605" priority="815" operator="containsText" text="进行中">
      <formula>NOT(ISERROR(SEARCH("进行中",L4)))</formula>
    </cfRule>
    <cfRule type="containsText" dxfId="2604" priority="816" operator="containsText" text="延迟">
      <formula>NOT(ISERROR(SEARCH("延迟",L4)))</formula>
    </cfRule>
    <cfRule type="containsText" dxfId="2603" priority="817" operator="containsText" text="已完成">
      <formula>NOT(ISERROR(SEARCH("已完成",L4)))</formula>
    </cfRule>
    <cfRule type="containsText" dxfId="2602" priority="818" operator="containsText" text="已中止">
      <formula>NOT(ISERROR(SEARCH("已中止",L4)))</formula>
    </cfRule>
  </conditionalFormatting>
  <conditionalFormatting sqref="M38:M40 M61 M4 M18 M22:M25 M43:M44 M28:M30 M46">
    <cfRule type="dataBar" priority="8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{F54097F7-08D7-4E80-99AF-3EBD17A7CFC1}</x14:id>
        </ext>
      </extLst>
    </cfRule>
    <cfRule type="dataBar" priority="8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{06FF88F1-E99A-46F5-8556-E74BA1757167}</x14:id>
        </ext>
      </extLst>
    </cfRule>
  </conditionalFormatting>
  <conditionalFormatting sqref="B4:J4 B18:J18 B61:X61 AF61:AG61 M18:AG18 M4:AG4 B44:J44 B40:J40 M38:AG40 M43:AG44 M46:AG46 A41:J43 M41:AS42 A45:J46 M45:AS45 L38:L46 F47:J47 B47:D47 L47:AS47 A34:J39 A32:D33 F32:J33 B22:J22 A28:J29 B25:J25 A21:C21 A23:J24 M21:AS21 L22:AG25 E21:J21 B30:J30 L31:AS37 L28:AG30 D20:D21 A26:J26 L26:AS26 A31:J32 K7:K56 L7:L21 K4:L6">
    <cfRule type="expression" dxfId="2601" priority="809">
      <formula>CELL("row")=ROW()</formula>
    </cfRule>
    <cfRule type="expression" dxfId="2600" priority="810">
      <formula>$A4&lt;&gt;""</formula>
    </cfRule>
  </conditionalFormatting>
  <conditionalFormatting sqref="AF38:AF40 N38:X40 N43:X44 AF43:AF44 N28:X30 AF28:AF30 AF46 N46:X46 N61:X61 AF61 N22:AF25 N18:AF18 N4:AF4">
    <cfRule type="cellIs" dxfId="2599" priority="811" operator="greaterThan">
      <formula>0</formula>
    </cfRule>
  </conditionalFormatting>
  <conditionalFormatting sqref="J64:K64 J73:K73 J66 J63 J69:J70 K67 K70 J72">
    <cfRule type="expression" dxfId="2598" priority="804">
      <formula>CELL("row")=ROW()</formula>
    </cfRule>
    <cfRule type="expression" dxfId="2597" priority="805">
      <formula>$A63&lt;&gt;""</formula>
    </cfRule>
  </conditionalFormatting>
  <conditionalFormatting sqref="N63:X64 AF63:AF64 AF69:AF70 N69:X70 AF66 N66:X66 N72:X72 AF72">
    <cfRule type="cellIs" dxfId="2596" priority="821" operator="greaterThanOrEqual">
      <formula>8</formula>
    </cfRule>
    <cfRule type="cellIs" dxfId="2595" priority="822" operator="between">
      <formula>0.01</formula>
      <formula>7.99</formula>
    </cfRule>
  </conditionalFormatting>
  <conditionalFormatting sqref="N642:X1048576 O489:X641 P376:X488 Q364:X375 R294:X363 S190:X293 T168:X189 U121:X167 V109:X120 W97:X108 X85:X96 AF81:AF1048576">
    <cfRule type="cellIs" dxfId="2594" priority="825" operator="between">
      <formula>6</formula>
      <formula>24</formula>
    </cfRule>
    <cfRule type="cellIs" dxfId="2593" priority="826" operator="between">
      <formula>4</formula>
      <formula>6</formula>
    </cfRule>
    <cfRule type="cellIs" dxfId="2592" priority="827" operator="between">
      <formula>0.01</formula>
      <formula>3</formula>
    </cfRule>
  </conditionalFormatting>
  <conditionalFormatting sqref="N74:X79 AF74:AF79">
    <cfRule type="cellIs" dxfId="2591" priority="803" operator="greaterThan">
      <formula>0</formula>
    </cfRule>
  </conditionalFormatting>
  <conditionalFormatting sqref="Y3:AC3 AE3">
    <cfRule type="containsText" dxfId="2590" priority="798" operator="containsText" text="日">
      <formula>NOT(ISERROR(SEARCH("日",Y3)))</formula>
    </cfRule>
    <cfRule type="containsText" dxfId="2589" priority="799" operator="containsText" text="六">
      <formula>NOT(ISERROR(SEARCH("六",Y3)))</formula>
    </cfRule>
  </conditionalFormatting>
  <conditionalFormatting sqref="Y62:AC62 AE62">
    <cfRule type="containsText" dxfId="2588" priority="794" operator="containsText" text="日">
      <formula>NOT(ISERROR(SEARCH("日",Y62)))</formula>
    </cfRule>
    <cfRule type="containsText" dxfId="2587" priority="795" operator="containsText" text="六">
      <formula>NOT(ISERROR(SEARCH("六",Y62)))</formula>
    </cfRule>
  </conditionalFormatting>
  <conditionalFormatting sqref="Y73:AC73 AE73">
    <cfRule type="cellIs" dxfId="2586" priority="790" operator="greaterThan">
      <formula>0</formula>
    </cfRule>
  </conditionalFormatting>
  <conditionalFormatting sqref="Y61:AC61 AE61">
    <cfRule type="expression" dxfId="2585" priority="791">
      <formula>CELL("row")=ROW()</formula>
    </cfRule>
    <cfRule type="expression" dxfId="2584" priority="792">
      <formula>$A61&lt;&gt;""</formula>
    </cfRule>
  </conditionalFormatting>
  <conditionalFormatting sqref="AE38:AE40 Y38:AC40 Y43:AC44 AE43:AE44 Y28:AC30 AE28:AE30 AE46 Y46:AC46 Y61:AC61 AE61">
    <cfRule type="cellIs" dxfId="2583" priority="793" operator="greaterThan">
      <formula>0</formula>
    </cfRule>
  </conditionalFormatting>
  <conditionalFormatting sqref="Y63:AC64 AE63:AE64 AE69:AE70 Y69:AC70 AE66 Y66:AC66 Y72:AC72 AE72">
    <cfRule type="cellIs" dxfId="2582" priority="796" operator="greaterThanOrEqual">
      <formula>8</formula>
    </cfRule>
    <cfRule type="cellIs" dxfId="2581" priority="797" operator="between">
      <formula>0.01</formula>
      <formula>7.99</formula>
    </cfRule>
  </conditionalFormatting>
  <conditionalFormatting sqref="Y376:AC1048576 Z364:AC375 AA294:AC363 AB190:AC293 AC168:AC189 AE121:AE1048576">
    <cfRule type="cellIs" dxfId="2580" priority="800" operator="between">
      <formula>6</formula>
      <formula>24</formula>
    </cfRule>
    <cfRule type="cellIs" dxfId="2579" priority="801" operator="between">
      <formula>4</formula>
      <formula>6</formula>
    </cfRule>
    <cfRule type="cellIs" dxfId="2578" priority="802" operator="between">
      <formula>0.01</formula>
      <formula>3</formula>
    </cfRule>
  </conditionalFormatting>
  <conditionalFormatting sqref="Y74:AC79 AE74:AE79">
    <cfRule type="cellIs" dxfId="2577" priority="789" operator="greaterThan">
      <formula>0</formula>
    </cfRule>
  </conditionalFormatting>
  <conditionalFormatting sqref="AD3">
    <cfRule type="containsText" dxfId="2576" priority="784" operator="containsText" text="日">
      <formula>NOT(ISERROR(SEARCH("日",AD3)))</formula>
    </cfRule>
    <cfRule type="containsText" dxfId="2575" priority="785" operator="containsText" text="六">
      <formula>NOT(ISERROR(SEARCH("六",AD3)))</formula>
    </cfRule>
  </conditionalFormatting>
  <conditionalFormatting sqref="AD62">
    <cfRule type="containsText" dxfId="2574" priority="780" operator="containsText" text="日">
      <formula>NOT(ISERROR(SEARCH("日",AD62)))</formula>
    </cfRule>
    <cfRule type="containsText" dxfId="2573" priority="781" operator="containsText" text="六">
      <formula>NOT(ISERROR(SEARCH("六",AD62)))</formula>
    </cfRule>
  </conditionalFormatting>
  <conditionalFormatting sqref="AD73">
    <cfRule type="cellIs" dxfId="2572" priority="776" operator="greaterThan">
      <formula>0</formula>
    </cfRule>
  </conditionalFormatting>
  <conditionalFormatting sqref="AD61">
    <cfRule type="expression" dxfId="2571" priority="777">
      <formula>CELL("row")=ROW()</formula>
    </cfRule>
    <cfRule type="expression" dxfId="2570" priority="778">
      <formula>$A61&lt;&gt;""</formula>
    </cfRule>
  </conditionalFormatting>
  <conditionalFormatting sqref="AD38:AD40 AD43:AD44 AD28:AD30 AD46 AD61">
    <cfRule type="cellIs" dxfId="2569" priority="779" operator="greaterThan">
      <formula>0</formula>
    </cfRule>
  </conditionalFormatting>
  <conditionalFormatting sqref="AD63:AD64 AD69:AD70 AD66 AD72">
    <cfRule type="cellIs" dxfId="2568" priority="782" operator="greaterThanOrEqual">
      <formula>8</formula>
    </cfRule>
    <cfRule type="cellIs" dxfId="2567" priority="783" operator="between">
      <formula>0.01</formula>
      <formula>7.99</formula>
    </cfRule>
  </conditionalFormatting>
  <conditionalFormatting sqref="AD168:AD1048576">
    <cfRule type="cellIs" dxfId="2566" priority="786" operator="between">
      <formula>6</formula>
      <formula>24</formula>
    </cfRule>
    <cfRule type="cellIs" dxfId="2565" priority="787" operator="between">
      <formula>4</formula>
      <formula>6</formula>
    </cfRule>
    <cfRule type="cellIs" dxfId="2564" priority="788" operator="between">
      <formula>0.01</formula>
      <formula>3</formula>
    </cfRule>
  </conditionalFormatting>
  <conditionalFormatting sqref="AD74:AD79">
    <cfRule type="cellIs" dxfId="2563" priority="775" operator="greaterThan">
      <formula>0</formula>
    </cfRule>
  </conditionalFormatting>
  <conditionalFormatting sqref="J68">
    <cfRule type="expression" dxfId="2562" priority="771">
      <formula>CELL("row")=ROW()</formula>
    </cfRule>
    <cfRule type="expression" dxfId="2561" priority="772">
      <formula>$A68&lt;&gt;""</formula>
    </cfRule>
  </conditionalFormatting>
  <conditionalFormatting sqref="AF68 N68:X68">
    <cfRule type="cellIs" dxfId="2560" priority="773" operator="greaterThanOrEqual">
      <formula>8</formula>
    </cfRule>
    <cfRule type="cellIs" dxfId="2559" priority="774" operator="between">
      <formula>0.01</formula>
      <formula>7.99</formula>
    </cfRule>
  </conditionalFormatting>
  <conditionalFormatting sqref="AE68 Y68:AC68">
    <cfRule type="cellIs" dxfId="2558" priority="769" operator="greaterThanOrEqual">
      <formula>8</formula>
    </cfRule>
    <cfRule type="cellIs" dxfId="2557" priority="770" operator="between">
      <formula>0.01</formula>
      <formula>7.99</formula>
    </cfRule>
  </conditionalFormatting>
  <conditionalFormatting sqref="AD68">
    <cfRule type="cellIs" dxfId="2556" priority="767" operator="greaterThanOrEqual">
      <formula>8</formula>
    </cfRule>
    <cfRule type="cellIs" dxfId="2555" priority="768" operator="between">
      <formula>0.01</formula>
      <formula>7.99</formula>
    </cfRule>
  </conditionalFormatting>
  <conditionalFormatting sqref="J67">
    <cfRule type="expression" dxfId="2554" priority="763">
      <formula>CELL("row")=ROW()</formula>
    </cfRule>
    <cfRule type="expression" dxfId="2553" priority="764">
      <formula>$A67&lt;&gt;""</formula>
    </cfRule>
  </conditionalFormatting>
  <conditionalFormatting sqref="AF67 N67:X67">
    <cfRule type="cellIs" dxfId="2552" priority="765" operator="greaterThanOrEqual">
      <formula>8</formula>
    </cfRule>
    <cfRule type="cellIs" dxfId="2551" priority="766" operator="between">
      <formula>0.01</formula>
      <formula>7.99</formula>
    </cfRule>
  </conditionalFormatting>
  <conditionalFormatting sqref="AE67 Y67:AC67">
    <cfRule type="cellIs" dxfId="2550" priority="761" operator="greaterThanOrEqual">
      <formula>8</formula>
    </cfRule>
    <cfRule type="cellIs" dxfId="2549" priority="762" operator="between">
      <formula>0.01</formula>
      <formula>7.99</formula>
    </cfRule>
  </conditionalFormatting>
  <conditionalFormatting sqref="AD67">
    <cfRule type="cellIs" dxfId="2548" priority="759" operator="greaterThanOrEqual">
      <formula>8</formula>
    </cfRule>
    <cfRule type="cellIs" dxfId="2547" priority="760" operator="between">
      <formula>0.01</formula>
      <formula>7.99</formula>
    </cfRule>
  </conditionalFormatting>
  <conditionalFormatting sqref="J65:K65 K68 K72">
    <cfRule type="expression" dxfId="2546" priority="755">
      <formula>CELL("row")=ROW()</formula>
    </cfRule>
    <cfRule type="expression" dxfId="2545" priority="756">
      <formula>$A65&lt;&gt;""</formula>
    </cfRule>
  </conditionalFormatting>
  <conditionalFormatting sqref="AF65 N65:X65">
    <cfRule type="cellIs" dxfId="2544" priority="757" operator="greaterThanOrEqual">
      <formula>8</formula>
    </cfRule>
    <cfRule type="cellIs" dxfId="2543" priority="758" operator="between">
      <formula>0.01</formula>
      <formula>7.99</formula>
    </cfRule>
  </conditionalFormatting>
  <conditionalFormatting sqref="AE65 Y65:AC65">
    <cfRule type="cellIs" dxfId="2542" priority="753" operator="greaterThanOrEqual">
      <formula>8</formula>
    </cfRule>
    <cfRule type="cellIs" dxfId="2541" priority="754" operator="between">
      <formula>0.01</formula>
      <formula>7.99</formula>
    </cfRule>
  </conditionalFormatting>
  <conditionalFormatting sqref="AD65">
    <cfRule type="cellIs" dxfId="2540" priority="751" operator="greaterThanOrEqual">
      <formula>8</formula>
    </cfRule>
    <cfRule type="cellIs" dxfId="2539" priority="752" operator="between">
      <formula>0.01</formula>
      <formula>7.99</formula>
    </cfRule>
  </conditionalFormatting>
  <conditionalFormatting sqref="A4">
    <cfRule type="expression" dxfId="2538" priority="748">
      <formula>MOD(ROW(),2)=1</formula>
    </cfRule>
  </conditionalFormatting>
  <conditionalFormatting sqref="A18">
    <cfRule type="expression" dxfId="2537" priority="747">
      <formula>MOD(ROW(),2)=1</formula>
    </cfRule>
  </conditionalFormatting>
  <conditionalFormatting sqref="A22">
    <cfRule type="expression" dxfId="2536" priority="746">
      <formula>MOD(ROW(),2)=1</formula>
    </cfRule>
  </conditionalFormatting>
  <conditionalFormatting sqref="G21">
    <cfRule type="cellIs" dxfId="2535" priority="718" operator="equal">
      <formula>"重要不紧急"</formula>
    </cfRule>
    <cfRule type="cellIs" dxfId="2534" priority="719" operator="equal">
      <formula>"重要且紧急"</formula>
    </cfRule>
    <cfRule type="cellIs" dxfId="2533" priority="720" operator="equal">
      <formula>"紧急不重要"</formula>
    </cfRule>
  </conditionalFormatting>
  <conditionalFormatting sqref="N21:Q21 T21:AR21">
    <cfRule type="cellIs" dxfId="2532" priority="717" operator="greaterThan">
      <formula>0</formula>
    </cfRule>
  </conditionalFormatting>
  <conditionalFormatting sqref="E21">
    <cfRule type="expression" dxfId="2531" priority="725">
      <formula>CELL("row")=ROW()</formula>
    </cfRule>
    <cfRule type="expression" dxfId="2530" priority="726">
      <formula>#REF!&lt;&gt;""</formula>
    </cfRule>
  </conditionalFormatting>
  <conditionalFormatting sqref="M21">
    <cfRule type="dataBar" priority="7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{D7AAF273-18BB-48C6-9ACA-FBA72373E752}</x14:id>
        </ext>
      </extLst>
    </cfRule>
    <cfRule type="dataBar" priority="7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{B97AF35D-5212-49F6-9928-36F092C89621}</x14:id>
        </ext>
      </extLst>
    </cfRule>
  </conditionalFormatting>
  <conditionalFormatting sqref="E21">
    <cfRule type="expression" dxfId="2529" priority="729">
      <formula>CELL("row")=ROW()</formula>
    </cfRule>
    <cfRule type="expression" dxfId="2528" priority="730">
      <formula>$A82&lt;&gt;""</formula>
    </cfRule>
  </conditionalFormatting>
  <conditionalFormatting sqref="R21:S21">
    <cfRule type="cellIs" dxfId="2527" priority="714" operator="greaterThan">
      <formula>0</formula>
    </cfRule>
  </conditionalFormatting>
  <conditionalFormatting sqref="A25">
    <cfRule type="expression" dxfId="2526" priority="711">
      <formula>MOD(ROW(),2)=1</formula>
    </cfRule>
  </conditionalFormatting>
  <conditionalFormatting sqref="A30">
    <cfRule type="expression" dxfId="2525" priority="710">
      <formula>MOD(ROW(),2)=1</formula>
    </cfRule>
  </conditionalFormatting>
  <conditionalFormatting sqref="G15:G16">
    <cfRule type="cellIs" dxfId="2524" priority="701" operator="equal">
      <formula>"重要不紧急"</formula>
    </cfRule>
    <cfRule type="cellIs" dxfId="2523" priority="702" operator="equal">
      <formula>"重要且紧急"</formula>
    </cfRule>
    <cfRule type="cellIs" dxfId="2522" priority="703" operator="equal">
      <formula>"紧急不重要"</formula>
    </cfRule>
  </conditionalFormatting>
  <conditionalFormatting sqref="E6:J7 M6:AS7 A6:C7">
    <cfRule type="expression" dxfId="2521" priority="698">
      <formula>CELL("row")=ROW()</formula>
    </cfRule>
  </conditionalFormatting>
  <conditionalFormatting sqref="N15:Q16 T15:AR16">
    <cfRule type="cellIs" dxfId="2520" priority="700" operator="greaterThan">
      <formula>0</formula>
    </cfRule>
  </conditionalFormatting>
  <conditionalFormatting sqref="G6">
    <cfRule type="cellIs" dxfId="2519" priority="677" operator="equal">
      <formula>"重要不紧急"</formula>
    </cfRule>
    <cfRule type="cellIs" dxfId="2518" priority="678" operator="equal">
      <formula>"重要且紧急"</formula>
    </cfRule>
    <cfRule type="cellIs" dxfId="2517" priority="679" operator="equal">
      <formula>"紧急不重要"</formula>
    </cfRule>
  </conditionalFormatting>
  <conditionalFormatting sqref="N6:Q6 T6:AR6">
    <cfRule type="cellIs" dxfId="2516" priority="676" operator="greaterThan">
      <formula>0</formula>
    </cfRule>
  </conditionalFormatting>
  <conditionalFormatting sqref="M6">
    <cfRule type="dataBar" priority="68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{DFDAD69F-F544-4278-980F-F31786C8B544}</x14:id>
        </ext>
      </extLst>
    </cfRule>
    <cfRule type="dataBar" priority="6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{59197D4B-63FC-471B-9A36-43B93995C1CF}</x14:id>
        </ext>
      </extLst>
    </cfRule>
  </conditionalFormatting>
  <conditionalFormatting sqref="G17">
    <cfRule type="cellIs" dxfId="2515" priority="665" operator="equal">
      <formula>"重要不紧急"</formula>
    </cfRule>
    <cfRule type="cellIs" dxfId="2514" priority="666" operator="equal">
      <formula>"重要且紧急"</formula>
    </cfRule>
    <cfRule type="cellIs" dxfId="2513" priority="667" operator="equal">
      <formula>"紧急不重要"</formula>
    </cfRule>
  </conditionalFormatting>
  <conditionalFormatting sqref="N17:Q17 T17:AR17">
    <cfRule type="cellIs" dxfId="2512" priority="664" operator="greaterThan">
      <formula>0</formula>
    </cfRule>
  </conditionalFormatting>
  <conditionalFormatting sqref="M17">
    <cfRule type="dataBar" priority="67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{C9ED1419-22FE-4F4C-A5BE-FDFE50CBA4E3}</x14:id>
        </ext>
      </extLst>
    </cfRule>
    <cfRule type="dataBar" priority="67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{DE918D41-9AF1-4BD9-B7D7-D37809099C78}</x14:id>
        </ext>
      </extLst>
    </cfRule>
  </conditionalFormatting>
  <conditionalFormatting sqref="M15:M16">
    <cfRule type="dataBar" priority="70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{E9441E17-FDC5-4277-AF96-10C5F4C05056}</x14:id>
        </ext>
      </extLst>
    </cfRule>
    <cfRule type="dataBar" priority="7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{87189B16-8477-4FC9-A8E2-AB582C4B0E9C}</x14:id>
        </ext>
      </extLst>
    </cfRule>
  </conditionalFormatting>
  <conditionalFormatting sqref="R15:S16">
    <cfRule type="cellIs" dxfId="2511" priority="649" operator="greaterThan">
      <formula>0</formula>
    </cfRule>
  </conditionalFormatting>
  <conditionalFormatting sqref="R6:S6">
    <cfRule type="cellIs" dxfId="2510" priority="643" operator="greaterThan">
      <formula>0</formula>
    </cfRule>
  </conditionalFormatting>
  <conditionalFormatting sqref="R17:S17">
    <cfRule type="cellIs" dxfId="2509" priority="640" operator="greaterThan">
      <formula>0</formula>
    </cfRule>
  </conditionalFormatting>
  <conditionalFormatting sqref="A19:J19 M19:AS20 A20:C20 E20:J20">
    <cfRule type="expression" dxfId="2508" priority="618">
      <formula>CELL("row")=ROW()</formula>
    </cfRule>
    <cfRule type="expression" dxfId="2507" priority="619">
      <formula>$A19&lt;&gt;""</formula>
    </cfRule>
  </conditionalFormatting>
  <conditionalFormatting sqref="G19">
    <cfRule type="cellIs" dxfId="2506" priority="609" operator="equal">
      <formula>"重要不紧急"</formula>
    </cfRule>
    <cfRule type="cellIs" dxfId="2505" priority="610" operator="equal">
      <formula>"重要且紧急"</formula>
    </cfRule>
    <cfRule type="cellIs" dxfId="2504" priority="611" operator="equal">
      <formula>"紧急不重要"</formula>
    </cfRule>
  </conditionalFormatting>
  <conditionalFormatting sqref="N19:Q19 T19:AR19">
    <cfRule type="cellIs" dxfId="2503" priority="608" operator="greaterThan">
      <formula>0</formula>
    </cfRule>
  </conditionalFormatting>
  <conditionalFormatting sqref="M19">
    <cfRule type="dataBar" priority="6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{1D0C7488-31D6-4AD5-8822-5095E0E9AA94}</x14:id>
        </ext>
      </extLst>
    </cfRule>
    <cfRule type="dataBar" priority="6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{296D7D1E-6FFE-488E-8162-8DE3694B56AA}</x14:id>
        </ext>
      </extLst>
    </cfRule>
  </conditionalFormatting>
  <conditionalFormatting sqref="R19:S19">
    <cfRule type="cellIs" dxfId="2502" priority="607" operator="greaterThan">
      <formula>0</formula>
    </cfRule>
  </conditionalFormatting>
  <conditionalFormatting sqref="G20">
    <cfRule type="cellIs" dxfId="2501" priority="598" operator="equal">
      <formula>"重要不紧急"</formula>
    </cfRule>
    <cfRule type="cellIs" dxfId="2500" priority="599" operator="equal">
      <formula>"重要且紧急"</formula>
    </cfRule>
    <cfRule type="cellIs" dxfId="2499" priority="600" operator="equal">
      <formula>"紧急不重要"</formula>
    </cfRule>
  </conditionalFormatting>
  <conditionalFormatting sqref="N20:Q20 T20:AR20">
    <cfRule type="cellIs" dxfId="2498" priority="597" operator="greaterThan">
      <formula>0</formula>
    </cfRule>
  </conditionalFormatting>
  <conditionalFormatting sqref="M20">
    <cfRule type="dataBar" priority="60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{142F61A1-45C3-4F7E-BDEA-61E996AC065A}</x14:id>
        </ext>
      </extLst>
    </cfRule>
    <cfRule type="dataBar" priority="60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{B0989A6B-AD66-4A08-A8FA-2A15A0C97708}</x14:id>
        </ext>
      </extLst>
    </cfRule>
  </conditionalFormatting>
  <conditionalFormatting sqref="R20:S20">
    <cfRule type="cellIs" dxfId="2497" priority="596" operator="greaterThan">
      <formula>0</formula>
    </cfRule>
  </conditionalFormatting>
  <conditionalFormatting sqref="G34">
    <cfRule type="cellIs" dxfId="2496" priority="587" operator="equal">
      <formula>"重要不紧急"</formula>
    </cfRule>
    <cfRule type="cellIs" dxfId="2495" priority="588" operator="equal">
      <formula>"重要且紧急"</formula>
    </cfRule>
    <cfRule type="cellIs" dxfId="2494" priority="589" operator="equal">
      <formula>"紧急不重要"</formula>
    </cfRule>
  </conditionalFormatting>
  <conditionalFormatting sqref="N34:Q34 T34:AR34">
    <cfRule type="cellIs" dxfId="2493" priority="586" operator="greaterThan">
      <formula>0</formula>
    </cfRule>
  </conditionalFormatting>
  <conditionalFormatting sqref="G35">
    <cfRule type="cellIs" dxfId="2492" priority="575" operator="equal">
      <formula>"重要不紧急"</formula>
    </cfRule>
    <cfRule type="cellIs" dxfId="2491" priority="576" operator="equal">
      <formula>"重要且紧急"</formula>
    </cfRule>
    <cfRule type="cellIs" dxfId="2490" priority="577" operator="equal">
      <formula>"紧急不重要"</formula>
    </cfRule>
  </conditionalFormatting>
  <conditionalFormatting sqref="N35:Q35 T35:AR35">
    <cfRule type="cellIs" dxfId="2489" priority="574" operator="greaterThan">
      <formula>0</formula>
    </cfRule>
  </conditionalFormatting>
  <conditionalFormatting sqref="M35">
    <cfRule type="dataBar" priority="58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{CB93EDCD-2B9D-428C-8F20-17583FA7C1D8}</x14:id>
        </ext>
      </extLst>
    </cfRule>
    <cfRule type="dataBar" priority="5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{2CE204B7-52D1-4DEA-85B6-41234C91D1D4}</x14:id>
        </ext>
      </extLst>
    </cfRule>
  </conditionalFormatting>
  <conditionalFormatting sqref="M34">
    <cfRule type="dataBar" priority="5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{51767CEB-E50D-4AF1-9AA1-C608447B5BB1}</x14:id>
        </ext>
      </extLst>
    </cfRule>
    <cfRule type="dataBar" priority="5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{3861F99C-D41D-459C-B29F-9C06AD077CCD}</x14:id>
        </ext>
      </extLst>
    </cfRule>
  </conditionalFormatting>
  <conditionalFormatting sqref="R34:S34">
    <cfRule type="cellIs" dxfId="2488" priority="571" operator="greaterThan">
      <formula>0</formula>
    </cfRule>
  </conditionalFormatting>
  <conditionalFormatting sqref="R35:S35">
    <cfRule type="cellIs" dxfId="2487" priority="568" operator="greaterThan">
      <formula>0</formula>
    </cfRule>
  </conditionalFormatting>
  <conditionalFormatting sqref="G36">
    <cfRule type="cellIs" dxfId="2486" priority="557" operator="equal">
      <formula>"重要不紧急"</formula>
    </cfRule>
    <cfRule type="cellIs" dxfId="2485" priority="558" operator="equal">
      <formula>"重要且紧急"</formula>
    </cfRule>
    <cfRule type="cellIs" dxfId="2484" priority="559" operator="equal">
      <formula>"紧急不重要"</formula>
    </cfRule>
  </conditionalFormatting>
  <conditionalFormatting sqref="L36 L39 L42 L45 L50 L53 L56">
    <cfRule type="containsText" dxfId="2483" priority="560" operator="containsText" text="进行中">
      <formula>NOT(ISERROR(SEARCH("进行中",L36)))</formula>
    </cfRule>
    <cfRule type="containsText" dxfId="2482" priority="561" operator="containsText" text="延迟">
      <formula>NOT(ISERROR(SEARCH("延迟",L36)))</formula>
    </cfRule>
    <cfRule type="containsText" dxfId="2481" priority="562" operator="containsText" text="已完成">
      <formula>NOT(ISERROR(SEARCH("已完成",L36)))</formula>
    </cfRule>
    <cfRule type="containsText" dxfId="2480" priority="563" operator="containsText" text="已中止">
      <formula>NOT(ISERROR(SEARCH("已中止",L36)))</formula>
    </cfRule>
  </conditionalFormatting>
  <conditionalFormatting sqref="L50 L53 L56">
    <cfRule type="expression" dxfId="2479" priority="554">
      <formula>CELL("row")=ROW()</formula>
    </cfRule>
    <cfRule type="expression" dxfId="2478" priority="555">
      <formula>$A50&lt;&gt;""</formula>
    </cfRule>
  </conditionalFormatting>
  <conditionalFormatting sqref="N36:Q36 T36:AR36">
    <cfRule type="cellIs" dxfId="2477" priority="556" operator="greaterThan">
      <formula>0</formula>
    </cfRule>
  </conditionalFormatting>
  <conditionalFormatting sqref="M36">
    <cfRule type="dataBar" priority="5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{E5D9EE8D-6C41-41A1-84C2-D021A622577A}</x14:id>
        </ext>
      </extLst>
    </cfRule>
    <cfRule type="dataBar" priority="5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{F2727402-8D37-4D9C-8F34-95B907AF9B33}</x14:id>
        </ext>
      </extLst>
    </cfRule>
  </conditionalFormatting>
  <conditionalFormatting sqref="R36:S36">
    <cfRule type="cellIs" dxfId="2476" priority="549" operator="greaterThan">
      <formula>0</formula>
    </cfRule>
  </conditionalFormatting>
  <conditionalFormatting sqref="G37">
    <cfRule type="cellIs" dxfId="2475" priority="519" operator="equal">
      <formula>"重要不紧急"</formula>
    </cfRule>
    <cfRule type="cellIs" dxfId="2474" priority="520" operator="equal">
      <formula>"重要且紧急"</formula>
    </cfRule>
    <cfRule type="cellIs" dxfId="2473" priority="521" operator="equal">
      <formula>"紧急不重要"</formula>
    </cfRule>
  </conditionalFormatting>
  <conditionalFormatting sqref="L37 L40 L43 L46 L48 L51 L54">
    <cfRule type="containsText" dxfId="2472" priority="522" operator="containsText" text="进行中">
      <formula>NOT(ISERROR(SEARCH("进行中",L37)))</formula>
    </cfRule>
    <cfRule type="containsText" dxfId="2471" priority="523" operator="containsText" text="延迟">
      <formula>NOT(ISERROR(SEARCH("延迟",L37)))</formula>
    </cfRule>
    <cfRule type="containsText" dxfId="2470" priority="524" operator="containsText" text="已完成">
      <formula>NOT(ISERROR(SEARCH("已完成",L37)))</formula>
    </cfRule>
    <cfRule type="containsText" dxfId="2469" priority="525" operator="containsText" text="已中止">
      <formula>NOT(ISERROR(SEARCH("已中止",L37)))</formula>
    </cfRule>
  </conditionalFormatting>
  <conditionalFormatting sqref="L48 L51 L54">
    <cfRule type="expression" dxfId="2468" priority="516">
      <formula>CELL("row")=ROW()</formula>
    </cfRule>
    <cfRule type="expression" dxfId="2467" priority="517">
      <formula>$A48&lt;&gt;""</formula>
    </cfRule>
  </conditionalFormatting>
  <conditionalFormatting sqref="N37:Q37 T37:AR37">
    <cfRule type="cellIs" dxfId="2466" priority="518" operator="greaterThan">
      <formula>0</formula>
    </cfRule>
  </conditionalFormatting>
  <conditionalFormatting sqref="M37">
    <cfRule type="dataBar" priority="52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{064C2C3F-95DC-4662-862F-0D729A3F0A4E}</x14:id>
        </ext>
      </extLst>
    </cfRule>
    <cfRule type="dataBar" priority="5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{44EC7CAE-ADFD-4C6A-AC96-6AD8ECE9F389}</x14:id>
        </ext>
      </extLst>
    </cfRule>
  </conditionalFormatting>
  <conditionalFormatting sqref="R37:S37">
    <cfRule type="cellIs" dxfId="2465" priority="515" operator="greaterThan">
      <formula>0</formula>
    </cfRule>
  </conditionalFormatting>
  <conditionalFormatting sqref="G41:G42">
    <cfRule type="cellIs" dxfId="2464" priority="504" operator="equal">
      <formula>"重要不紧急"</formula>
    </cfRule>
    <cfRule type="cellIs" dxfId="2463" priority="505" operator="equal">
      <formula>"重要且紧急"</formula>
    </cfRule>
    <cfRule type="cellIs" dxfId="2462" priority="506" operator="equal">
      <formula>"紧急不重要"</formula>
    </cfRule>
  </conditionalFormatting>
  <conditionalFormatting sqref="N41:Q42 T41:AR42">
    <cfRule type="cellIs" dxfId="2461" priority="503" operator="greaterThan">
      <formula>0</formula>
    </cfRule>
  </conditionalFormatting>
  <conditionalFormatting sqref="M41:M42">
    <cfRule type="dataBar" priority="5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{1BD2FA49-973D-41A6-9DDB-B017AA5EF6B8}</x14:id>
        </ext>
      </extLst>
    </cfRule>
    <cfRule type="dataBar" priority="5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{3B5F75C1-2BBE-47C4-BB4A-4F653F0B0CEB}</x14:id>
        </ext>
      </extLst>
    </cfRule>
  </conditionalFormatting>
  <conditionalFormatting sqref="R41:S42">
    <cfRule type="cellIs" dxfId="2460" priority="496" operator="greaterThan">
      <formula>0</formula>
    </cfRule>
  </conditionalFormatting>
  <conditionalFormatting sqref="G26">
    <cfRule type="cellIs" dxfId="2459" priority="485" operator="equal">
      <formula>"重要不紧急"</formula>
    </cfRule>
    <cfRule type="cellIs" dxfId="2458" priority="486" operator="equal">
      <formula>"重要且紧急"</formula>
    </cfRule>
    <cfRule type="cellIs" dxfId="2457" priority="487" operator="equal">
      <formula>"紧急不重要"</formula>
    </cfRule>
  </conditionalFormatting>
  <conditionalFormatting sqref="L26">
    <cfRule type="containsText" dxfId="2456" priority="488" operator="containsText" text="进行中">
      <formula>NOT(ISERROR(SEARCH("进行中",L26)))</formula>
    </cfRule>
    <cfRule type="containsText" dxfId="2455" priority="489" operator="containsText" text="延迟">
      <formula>NOT(ISERROR(SEARCH("延迟",L26)))</formula>
    </cfRule>
    <cfRule type="containsText" dxfId="2454" priority="490" operator="containsText" text="已完成">
      <formula>NOT(ISERROR(SEARCH("已完成",L26)))</formula>
    </cfRule>
    <cfRule type="containsText" dxfId="2453" priority="491" operator="containsText" text="已中止">
      <formula>NOT(ISERROR(SEARCH("已中止",L26)))</formula>
    </cfRule>
  </conditionalFormatting>
  <conditionalFormatting sqref="N26:Q26 T26:AR26">
    <cfRule type="cellIs" dxfId="2452" priority="484" operator="greaterThan">
      <formula>0</formula>
    </cfRule>
  </conditionalFormatting>
  <conditionalFormatting sqref="M26">
    <cfRule type="dataBar" priority="49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{F52F998B-6253-47D1-924F-A1BCCAABBD10}</x14:id>
        </ext>
      </extLst>
    </cfRule>
    <cfRule type="dataBar" priority="4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{F8EDECDD-C308-4DC4-A07F-0E54178E4352}</x14:id>
        </ext>
      </extLst>
    </cfRule>
  </conditionalFormatting>
  <conditionalFormatting sqref="R26:S26">
    <cfRule type="cellIs" dxfId="2451" priority="481" operator="greaterThan">
      <formula>0</formula>
    </cfRule>
  </conditionalFormatting>
  <conditionalFormatting sqref="G31">
    <cfRule type="cellIs" dxfId="2450" priority="470" operator="equal">
      <formula>"重要不紧急"</formula>
    </cfRule>
    <cfRule type="cellIs" dxfId="2449" priority="471" operator="equal">
      <formula>"重要且紧急"</formula>
    </cfRule>
    <cfRule type="cellIs" dxfId="2448" priority="472" operator="equal">
      <formula>"紧急不重要"</formula>
    </cfRule>
  </conditionalFormatting>
  <conditionalFormatting sqref="L31">
    <cfRule type="containsText" dxfId="2447" priority="473" operator="containsText" text="进行中">
      <formula>NOT(ISERROR(SEARCH("进行中",L31)))</formula>
    </cfRule>
    <cfRule type="containsText" dxfId="2446" priority="474" operator="containsText" text="延迟">
      <formula>NOT(ISERROR(SEARCH("延迟",L31)))</formula>
    </cfRule>
    <cfRule type="containsText" dxfId="2445" priority="475" operator="containsText" text="已完成">
      <formula>NOT(ISERROR(SEARCH("已完成",L31)))</formula>
    </cfRule>
    <cfRule type="containsText" dxfId="2444" priority="476" operator="containsText" text="已中止">
      <formula>NOT(ISERROR(SEARCH("已中止",L31)))</formula>
    </cfRule>
  </conditionalFormatting>
  <conditionalFormatting sqref="T31:AR31 N31:Q31">
    <cfRule type="cellIs" dxfId="2443" priority="469" operator="greaterThan">
      <formula>0</formula>
    </cfRule>
  </conditionalFormatting>
  <conditionalFormatting sqref="M31">
    <cfRule type="dataBar" priority="47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{2B762681-D62C-4CD4-9147-E54DC2A6408E}</x14:id>
        </ext>
      </extLst>
    </cfRule>
    <cfRule type="dataBar" priority="47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{3DFF1308-7E28-4F80-A21E-61FAC8573222}</x14:id>
        </ext>
      </extLst>
    </cfRule>
  </conditionalFormatting>
  <conditionalFormatting sqref="R31:S31">
    <cfRule type="cellIs" dxfId="2442" priority="466" operator="greaterThan">
      <formula>0</formula>
    </cfRule>
  </conditionalFormatting>
  <conditionalFormatting sqref="G45">
    <cfRule type="cellIs" dxfId="2441" priority="455" operator="equal">
      <formula>"重要不紧急"</formula>
    </cfRule>
    <cfRule type="cellIs" dxfId="2440" priority="456" operator="equal">
      <formula>"重要且紧急"</formula>
    </cfRule>
    <cfRule type="cellIs" dxfId="2439" priority="457" operator="equal">
      <formula>"紧急不重要"</formula>
    </cfRule>
  </conditionalFormatting>
  <conditionalFormatting sqref="N45:Q45 T45:AR45">
    <cfRule type="cellIs" dxfId="2438" priority="454" operator="greaterThan">
      <formula>0</formula>
    </cfRule>
  </conditionalFormatting>
  <conditionalFormatting sqref="M45">
    <cfRule type="dataBar" priority="46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{BCC1344D-6B26-4AF6-8CDE-630CFF61F18C}</x14:id>
        </ext>
      </extLst>
    </cfRule>
    <cfRule type="dataBar" priority="4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{FE0BB688-75DA-49BA-900D-89BA7163E213}</x14:id>
        </ext>
      </extLst>
    </cfRule>
  </conditionalFormatting>
  <conditionalFormatting sqref="R45:S45">
    <cfRule type="cellIs" dxfId="2437" priority="451" operator="greaterThan">
      <formula>0</formula>
    </cfRule>
  </conditionalFormatting>
  <conditionalFormatting sqref="A44">
    <cfRule type="expression" dxfId="2436" priority="448">
      <formula>MOD(ROW(),2)=1</formula>
    </cfRule>
  </conditionalFormatting>
  <conditionalFormatting sqref="G32:G33">
    <cfRule type="cellIs" dxfId="2435" priority="439" operator="equal">
      <formula>"重要不紧急"</formula>
    </cfRule>
    <cfRule type="cellIs" dxfId="2434" priority="440" operator="equal">
      <formula>"重要且紧急"</formula>
    </cfRule>
    <cfRule type="cellIs" dxfId="2433" priority="441" operator="equal">
      <formula>"紧急不重要"</formula>
    </cfRule>
  </conditionalFormatting>
  <conditionalFormatting sqref="L38 L41 L44 L47 L49 L52 L55">
    <cfRule type="containsText" dxfId="2432" priority="442" operator="containsText" text="进行中">
      <formula>NOT(ISERROR(SEARCH("进行中",L38)))</formula>
    </cfRule>
    <cfRule type="containsText" dxfId="2431" priority="443" operator="containsText" text="延迟">
      <formula>NOT(ISERROR(SEARCH("延迟",L38)))</formula>
    </cfRule>
    <cfRule type="containsText" dxfId="2430" priority="444" operator="containsText" text="已完成">
      <formula>NOT(ISERROR(SEARCH("已完成",L38)))</formula>
    </cfRule>
    <cfRule type="containsText" dxfId="2429" priority="445" operator="containsText" text="已中止">
      <formula>NOT(ISERROR(SEARCH("已中止",L38)))</formula>
    </cfRule>
  </conditionalFormatting>
  <conditionalFormatting sqref="L49 L52 L55">
    <cfRule type="expression" dxfId="2428" priority="436">
      <formula>CELL("row")=ROW()</formula>
    </cfRule>
    <cfRule type="expression" dxfId="2427" priority="437">
      <formula>$A49&lt;&gt;""</formula>
    </cfRule>
  </conditionalFormatting>
  <conditionalFormatting sqref="N33:AR33 T32:AR32 N32:Q32">
    <cfRule type="cellIs" dxfId="2426" priority="438" operator="greaterThan">
      <formula>0</formula>
    </cfRule>
  </conditionalFormatting>
  <conditionalFormatting sqref="R32:S32">
    <cfRule type="cellIs" dxfId="2425" priority="432" operator="greaterThan">
      <formula>0</formula>
    </cfRule>
  </conditionalFormatting>
  <conditionalFormatting sqref="R33:S33">
    <cfRule type="cellIs" dxfId="2424" priority="415" operator="greaterThan">
      <formula>0</formula>
    </cfRule>
  </conditionalFormatting>
  <conditionalFormatting sqref="G33">
    <cfRule type="cellIs" dxfId="2423" priority="421" operator="equal">
      <formula>"重要不紧急"</formula>
    </cfRule>
    <cfRule type="cellIs" dxfId="2422" priority="422" operator="equal">
      <formula>"重要且紧急"</formula>
    </cfRule>
    <cfRule type="cellIs" dxfId="2421" priority="423" operator="equal">
      <formula>"紧急不重要"</formula>
    </cfRule>
  </conditionalFormatting>
  <conditionalFormatting sqref="N33:Q33 T33:AR33">
    <cfRule type="cellIs" dxfId="2420" priority="420" operator="greaterThan">
      <formula>0</formula>
    </cfRule>
  </conditionalFormatting>
  <conditionalFormatting sqref="E32:E33">
    <cfRule type="expression" dxfId="2419" priority="416">
      <formula>CELL("row")=ROW()</formula>
    </cfRule>
    <cfRule type="expression" dxfId="2418" priority="417">
      <formula>$A37&lt;&gt;""</formula>
    </cfRule>
  </conditionalFormatting>
  <conditionalFormatting sqref="M33">
    <cfRule type="dataBar" priority="4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{A7826020-DFD7-4FD2-88FD-2B2962519B99}</x14:id>
        </ext>
      </extLst>
    </cfRule>
    <cfRule type="dataBar" priority="4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{5DEB8E5C-3F35-4C14-9B99-4AAE96F87A00}</x14:id>
        </ext>
      </extLst>
    </cfRule>
  </conditionalFormatting>
  <conditionalFormatting sqref="G47:G48">
    <cfRule type="cellIs" dxfId="2417" priority="388" operator="equal">
      <formula>"重要不紧急"</formula>
    </cfRule>
    <cfRule type="cellIs" dxfId="2416" priority="389" operator="equal">
      <formula>"重要且紧急"</formula>
    </cfRule>
    <cfRule type="cellIs" dxfId="2415" priority="390" operator="equal">
      <formula>"紧急不重要"</formula>
    </cfRule>
  </conditionalFormatting>
  <conditionalFormatting sqref="A48:J48 M49:M56 M48:AS48">
    <cfRule type="expression" dxfId="2414" priority="385">
      <formula>CELL("row")=ROW()</formula>
    </cfRule>
    <cfRule type="expression" dxfId="2413" priority="386">
      <formula>$A48&lt;&gt;""</formula>
    </cfRule>
  </conditionalFormatting>
  <conditionalFormatting sqref="N47:AR48">
    <cfRule type="cellIs" dxfId="2412" priority="387" operator="greaterThan">
      <formula>0</formula>
    </cfRule>
  </conditionalFormatting>
  <conditionalFormatting sqref="A47">
    <cfRule type="expression" dxfId="2411" priority="384">
      <formula>MOD(ROW(),2)=1</formula>
    </cfRule>
  </conditionalFormatting>
  <conditionalFormatting sqref="M47:M56">
    <cfRule type="dataBar" priority="3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{FB5CFB21-6C0F-4A93-87F7-4ECBB7EC7433}</x14:id>
        </ext>
      </extLst>
    </cfRule>
    <cfRule type="dataBar" priority="3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{3219AE23-60C9-4C3D-A7B4-2A474C8B178A}</x14:id>
        </ext>
      </extLst>
    </cfRule>
  </conditionalFormatting>
  <conditionalFormatting sqref="G5">
    <cfRule type="cellIs" dxfId="2410" priority="373" operator="equal">
      <formula>"重要不紧急"</formula>
    </cfRule>
    <cfRule type="cellIs" dxfId="2409" priority="374" operator="equal">
      <formula>"重要且紧急"</formula>
    </cfRule>
    <cfRule type="cellIs" dxfId="2408" priority="375" operator="equal">
      <formula>"紧急不重要"</formula>
    </cfRule>
  </conditionalFormatting>
  <conditionalFormatting sqref="N5:Q5 T5:AR5">
    <cfRule type="cellIs" dxfId="2407" priority="372" operator="greaterThan">
      <formula>0</formula>
    </cfRule>
  </conditionalFormatting>
  <conditionalFormatting sqref="M5">
    <cfRule type="dataBar" priority="37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{67197821-86DB-472D-8D47-64ACB37D7D1E}</x14:id>
        </ext>
      </extLst>
    </cfRule>
    <cfRule type="dataBar" priority="3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{70B050FC-13E5-4FA6-BD1B-E1432462FDF4}</x14:id>
        </ext>
      </extLst>
    </cfRule>
  </conditionalFormatting>
  <conditionalFormatting sqref="R5:S5">
    <cfRule type="cellIs" dxfId="2406" priority="371" operator="greaterThan">
      <formula>0</formula>
    </cfRule>
  </conditionalFormatting>
  <conditionalFormatting sqref="M13:AS17 A13:C13 E13:J13 A14:J17">
    <cfRule type="expression" dxfId="2405" priority="4471">
      <formula>CELL("row")=ROW()</formula>
    </cfRule>
  </conditionalFormatting>
  <conditionalFormatting sqref="G7">
    <cfRule type="cellIs" dxfId="2404" priority="360" operator="equal">
      <formula>"重要不紧急"</formula>
    </cfRule>
    <cfRule type="cellIs" dxfId="2403" priority="361" operator="equal">
      <formula>"重要且紧急"</formula>
    </cfRule>
    <cfRule type="cellIs" dxfId="2402" priority="362" operator="equal">
      <formula>"紧急不重要"</formula>
    </cfRule>
  </conditionalFormatting>
  <conditionalFormatting sqref="N7:Q7 T7:AR7">
    <cfRule type="cellIs" dxfId="2401" priority="359" operator="greaterThan">
      <formula>0</formula>
    </cfRule>
  </conditionalFormatting>
  <conditionalFormatting sqref="M7">
    <cfRule type="dataBar" priority="3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{929C391A-0571-4030-AA28-FAC5DA48ABD6}</x14:id>
        </ext>
      </extLst>
    </cfRule>
    <cfRule type="dataBar" priority="3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{8C3A1747-93B7-4CA7-9C65-5BA8FFBAFA6F}</x14:id>
        </ext>
      </extLst>
    </cfRule>
  </conditionalFormatting>
  <conditionalFormatting sqref="R7:S7">
    <cfRule type="cellIs" dxfId="2400" priority="358" operator="greaterThan">
      <formula>0</formula>
    </cfRule>
  </conditionalFormatting>
  <conditionalFormatting sqref="G14">
    <cfRule type="cellIs" dxfId="2399" priority="347" operator="equal">
      <formula>"重要不紧急"</formula>
    </cfRule>
    <cfRule type="cellIs" dxfId="2398" priority="348" operator="equal">
      <formula>"重要且紧急"</formula>
    </cfRule>
    <cfRule type="cellIs" dxfId="2397" priority="349" operator="equal">
      <formula>"紧急不重要"</formula>
    </cfRule>
  </conditionalFormatting>
  <conditionalFormatting sqref="N14:Q14 T14:AR14">
    <cfRule type="cellIs" dxfId="2396" priority="346" operator="greaterThan">
      <formula>0</formula>
    </cfRule>
  </conditionalFormatting>
  <conditionalFormatting sqref="M14">
    <cfRule type="dataBar" priority="35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{7AF1B79B-D06C-4C45-97FA-0BD2514B0F08}</x14:id>
        </ext>
      </extLst>
    </cfRule>
    <cfRule type="dataBar" priority="35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{163A2CB0-F809-4327-B4C5-99D8897FE5F8}</x14:id>
        </ext>
      </extLst>
    </cfRule>
  </conditionalFormatting>
  <conditionalFormatting sqref="R14:S14">
    <cfRule type="cellIs" dxfId="2395" priority="345" operator="greaterThan">
      <formula>0</formula>
    </cfRule>
  </conditionalFormatting>
  <conditionalFormatting sqref="G8:G9">
    <cfRule type="cellIs" dxfId="2394" priority="334" operator="equal">
      <formula>"重要不紧急"</formula>
    </cfRule>
    <cfRule type="cellIs" dxfId="2393" priority="335" operator="equal">
      <formula>"重要且紧急"</formula>
    </cfRule>
    <cfRule type="cellIs" dxfId="2392" priority="336" operator="equal">
      <formula>"紧急不重要"</formula>
    </cfRule>
  </conditionalFormatting>
  <conditionalFormatting sqref="N8:Q9 T8:AR9">
    <cfRule type="cellIs" dxfId="2391" priority="333" operator="greaterThan">
      <formula>0</formula>
    </cfRule>
  </conditionalFormatting>
  <conditionalFormatting sqref="M8:M9">
    <cfRule type="dataBar" priority="33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{C1FF6F06-B8C8-4910-8FF8-18781A95CD1A}</x14:id>
        </ext>
      </extLst>
    </cfRule>
    <cfRule type="dataBar" priority="3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{E16675C1-6D98-40D8-B9FB-FE63888D68F4}</x14:id>
        </ext>
      </extLst>
    </cfRule>
  </conditionalFormatting>
  <conditionalFormatting sqref="R8:S9">
    <cfRule type="cellIs" dxfId="2390" priority="332" operator="greaterThan">
      <formula>0</formula>
    </cfRule>
  </conditionalFormatting>
  <conditionalFormatting sqref="A8:C9 M8:AS9 E8:J9">
    <cfRule type="expression" dxfId="2389" priority="343">
      <formula>CELL("row")=ROW()</formula>
    </cfRule>
  </conditionalFormatting>
  <conditionalFormatting sqref="G10">
    <cfRule type="cellIs" dxfId="2388" priority="321" operator="equal">
      <formula>"重要不紧急"</formula>
    </cfRule>
    <cfRule type="cellIs" dxfId="2387" priority="322" operator="equal">
      <formula>"重要且紧急"</formula>
    </cfRule>
    <cfRule type="cellIs" dxfId="2386" priority="323" operator="equal">
      <formula>"紧急不重要"</formula>
    </cfRule>
  </conditionalFormatting>
  <conditionalFormatting sqref="N10:Q10 T10:AR10">
    <cfRule type="cellIs" dxfId="2385" priority="320" operator="greaterThan">
      <formula>0</formula>
    </cfRule>
  </conditionalFormatting>
  <conditionalFormatting sqref="M10">
    <cfRule type="dataBar" priority="32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{37A9D30D-3AE5-477A-B388-DDB2455C62ED}</x14:id>
        </ext>
      </extLst>
    </cfRule>
    <cfRule type="dataBar" priority="3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{25A85F8C-2353-4A8B-B688-A122C2E358AE}</x14:id>
        </ext>
      </extLst>
    </cfRule>
  </conditionalFormatting>
  <conditionalFormatting sqref="R10:S10">
    <cfRule type="cellIs" dxfId="2384" priority="319" operator="greaterThan">
      <formula>0</formula>
    </cfRule>
  </conditionalFormatting>
  <conditionalFormatting sqref="A10:C10 E11 M10:AS10 E10:J10">
    <cfRule type="expression" dxfId="2383" priority="330">
      <formula>CELL("row")=ROW()</formula>
    </cfRule>
  </conditionalFormatting>
  <conditionalFormatting sqref="G12">
    <cfRule type="cellIs" dxfId="2382" priority="308" operator="equal">
      <formula>"重要不紧急"</formula>
    </cfRule>
    <cfRule type="cellIs" dxfId="2381" priority="309" operator="equal">
      <formula>"重要且紧急"</formula>
    </cfRule>
    <cfRule type="cellIs" dxfId="2380" priority="310" operator="equal">
      <formula>"紧急不重要"</formula>
    </cfRule>
  </conditionalFormatting>
  <conditionalFormatting sqref="N12:Q12 T12:AR12">
    <cfRule type="cellIs" dxfId="2379" priority="307" operator="greaterThan">
      <formula>0</formula>
    </cfRule>
  </conditionalFormatting>
  <conditionalFormatting sqref="M12">
    <cfRule type="dataBar" priority="3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{D79CADD1-F5B7-49D6-8873-65A4CA97C575}</x14:id>
        </ext>
      </extLst>
    </cfRule>
    <cfRule type="dataBar" priority="3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{55870960-1616-4433-BB96-AD6AC2EFBF67}</x14:id>
        </ext>
      </extLst>
    </cfRule>
  </conditionalFormatting>
  <conditionalFormatting sqref="R12:S12">
    <cfRule type="cellIs" dxfId="2378" priority="306" operator="greaterThan">
      <formula>0</formula>
    </cfRule>
  </conditionalFormatting>
  <conditionalFormatting sqref="A11:C12 F11:J11 M11:AS12 E12:J12">
    <cfRule type="expression" dxfId="2377" priority="317">
      <formula>CELL("row")=ROW()</formula>
    </cfRule>
  </conditionalFormatting>
  <conditionalFormatting sqref="A5:D5 F5:G5 M5:AS5 J5 D6:D13">
    <cfRule type="expression" dxfId="2376" priority="4501">
      <formula>CELL("row")=ROW()</formula>
    </cfRule>
  </conditionalFormatting>
  <conditionalFormatting sqref="G11">
    <cfRule type="cellIs" dxfId="2375" priority="295" operator="equal">
      <formula>"重要不紧急"</formula>
    </cfRule>
    <cfRule type="cellIs" dxfId="2374" priority="296" operator="equal">
      <formula>"重要且紧急"</formula>
    </cfRule>
    <cfRule type="cellIs" dxfId="2373" priority="297" operator="equal">
      <formula>"紧急不重要"</formula>
    </cfRule>
  </conditionalFormatting>
  <conditionalFormatting sqref="N11:Q11 T11:AR11">
    <cfRule type="cellIs" dxfId="2372" priority="294" operator="greaterThan">
      <formula>0</formula>
    </cfRule>
  </conditionalFormatting>
  <conditionalFormatting sqref="M11">
    <cfRule type="dataBar" priority="2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{993B2B83-45AC-4B29-9FDE-1EFC28F4806C}</x14:id>
        </ext>
      </extLst>
    </cfRule>
    <cfRule type="dataBar" priority="2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{4B19A560-11B5-4F0C-9E5D-F7A9AB87B099}</x14:id>
        </ext>
      </extLst>
    </cfRule>
  </conditionalFormatting>
  <conditionalFormatting sqref="R11:S11">
    <cfRule type="cellIs" dxfId="2371" priority="293" operator="greaterThan">
      <formula>0</formula>
    </cfRule>
  </conditionalFormatting>
  <conditionalFormatting sqref="G13">
    <cfRule type="cellIs" dxfId="2370" priority="280" operator="equal">
      <formula>"重要不紧急"</formula>
    </cfRule>
    <cfRule type="cellIs" dxfId="2369" priority="281" operator="equal">
      <formula>"重要且紧急"</formula>
    </cfRule>
    <cfRule type="cellIs" dxfId="2368" priority="282" operator="equal">
      <formula>"紧急不重要"</formula>
    </cfRule>
  </conditionalFormatting>
  <conditionalFormatting sqref="N13:Q13 T13:AR13">
    <cfRule type="cellIs" dxfId="2367" priority="279" operator="greaterThan">
      <formula>0</formula>
    </cfRule>
  </conditionalFormatting>
  <conditionalFormatting sqref="M13">
    <cfRule type="dataBar" priority="2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{C59A24F0-C6F9-4D6C-A5F5-9647319C4FAB}</x14:id>
        </ext>
      </extLst>
    </cfRule>
    <cfRule type="dataBar" priority="2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{FD9C2C53-84D3-4338-8B6C-00A556B8DA1A}</x14:id>
        </ext>
      </extLst>
    </cfRule>
  </conditionalFormatting>
  <conditionalFormatting sqref="R13:S13">
    <cfRule type="cellIs" dxfId="2366" priority="278" operator="greaterThan">
      <formula>0</formula>
    </cfRule>
  </conditionalFormatting>
  <conditionalFormatting sqref="A40">
    <cfRule type="expression" dxfId="2365" priority="277">
      <formula>MOD(ROW(),2)=1</formula>
    </cfRule>
  </conditionalFormatting>
  <conditionalFormatting sqref="A61">
    <cfRule type="expression" dxfId="2364" priority="275">
      <formula>MOD(ROW(),2)=1</formula>
    </cfRule>
  </conditionalFormatting>
  <conditionalFormatting sqref="G56">
    <cfRule type="cellIs" dxfId="2363" priority="268" operator="equal">
      <formula>"重要不紧急"</formula>
    </cfRule>
    <cfRule type="cellIs" dxfId="2362" priority="269" operator="equal">
      <formula>"重要且紧急"</formula>
    </cfRule>
    <cfRule type="cellIs" dxfId="2361" priority="270" operator="equal">
      <formula>"紧急不重要"</formula>
    </cfRule>
  </conditionalFormatting>
  <conditionalFormatting sqref="AF56:AG56 B56:J56 N56:X56">
    <cfRule type="expression" dxfId="2360" priority="265">
      <formula>CELL("row")=ROW()</formula>
    </cfRule>
    <cfRule type="expression" dxfId="2359" priority="266">
      <formula>$A56&lt;&gt;""</formula>
    </cfRule>
  </conditionalFormatting>
  <conditionalFormatting sqref="AF56 N56:X56">
    <cfRule type="cellIs" dxfId="2358" priority="267" operator="greaterThan">
      <formula>0</formula>
    </cfRule>
  </conditionalFormatting>
  <conditionalFormatting sqref="AE56 Y56:AC56">
    <cfRule type="expression" dxfId="2357" priority="260">
      <formula>CELL("row")=ROW()</formula>
    </cfRule>
    <cfRule type="expression" dxfId="2356" priority="261">
      <formula>$A56&lt;&gt;""</formula>
    </cfRule>
  </conditionalFormatting>
  <conditionalFormatting sqref="AE56 Y56:AC56">
    <cfRule type="cellIs" dxfId="2355" priority="262" operator="greaterThan">
      <formula>0</formula>
    </cfRule>
  </conditionalFormatting>
  <conditionalFormatting sqref="AD56">
    <cfRule type="expression" dxfId="2354" priority="257">
      <formula>CELL("row")=ROW()</formula>
    </cfRule>
    <cfRule type="expression" dxfId="2353" priority="258">
      <formula>$A56&lt;&gt;""</formula>
    </cfRule>
  </conditionalFormatting>
  <conditionalFormatting sqref="AD56">
    <cfRule type="cellIs" dxfId="2352" priority="259" operator="greaterThan">
      <formula>0</formula>
    </cfRule>
  </conditionalFormatting>
  <conditionalFormatting sqref="G55">
    <cfRule type="cellIs" dxfId="2351" priority="250" operator="equal">
      <formula>"重要不紧急"</formula>
    </cfRule>
    <cfRule type="cellIs" dxfId="2350" priority="251" operator="equal">
      <formula>"重要且紧急"</formula>
    </cfRule>
    <cfRule type="cellIs" dxfId="2349" priority="252" operator="equal">
      <formula>"紧急不重要"</formula>
    </cfRule>
  </conditionalFormatting>
  <conditionalFormatting sqref="AF55:AG55 A55:J55 N55:X55">
    <cfRule type="expression" dxfId="2348" priority="247">
      <formula>CELL("row")=ROW()</formula>
    </cfRule>
    <cfRule type="expression" dxfId="2347" priority="248">
      <formula>$A55&lt;&gt;""</formula>
    </cfRule>
  </conditionalFormatting>
  <conditionalFormatting sqref="AF55 N55:X55">
    <cfRule type="cellIs" dxfId="2346" priority="249" operator="greaterThan">
      <formula>0</formula>
    </cfRule>
  </conditionalFormatting>
  <conditionalFormatting sqref="AE55 Y55:AC55">
    <cfRule type="expression" dxfId="2345" priority="242">
      <formula>CELL("row")=ROW()</formula>
    </cfRule>
    <cfRule type="expression" dxfId="2344" priority="243">
      <formula>$A55&lt;&gt;""</formula>
    </cfRule>
  </conditionalFormatting>
  <conditionalFormatting sqref="AE55 Y55:AC55">
    <cfRule type="cellIs" dxfId="2343" priority="244" operator="greaterThan">
      <formula>0</formula>
    </cfRule>
  </conditionalFormatting>
  <conditionalFormatting sqref="AD55">
    <cfRule type="expression" dxfId="2342" priority="239">
      <formula>CELL("row")=ROW()</formula>
    </cfRule>
    <cfRule type="expression" dxfId="2341" priority="240">
      <formula>$A55&lt;&gt;""</formula>
    </cfRule>
  </conditionalFormatting>
  <conditionalFormatting sqref="AD55">
    <cfRule type="cellIs" dxfId="2340" priority="241" operator="greaterThan">
      <formula>0</formula>
    </cfRule>
  </conditionalFormatting>
  <conditionalFormatting sqref="G54">
    <cfRule type="cellIs" dxfId="2339" priority="232" operator="equal">
      <formula>"重要不紧急"</formula>
    </cfRule>
    <cfRule type="cellIs" dxfId="2338" priority="233" operator="equal">
      <formula>"重要且紧急"</formula>
    </cfRule>
    <cfRule type="cellIs" dxfId="2337" priority="234" operator="equal">
      <formula>"紧急不重要"</formula>
    </cfRule>
  </conditionalFormatting>
  <conditionalFormatting sqref="AF54:AG54 A54:J54 N54:X54">
    <cfRule type="expression" dxfId="2336" priority="229">
      <formula>CELL("row")=ROW()</formula>
    </cfRule>
    <cfRule type="expression" dxfId="2335" priority="230">
      <formula>$A54&lt;&gt;""</formula>
    </cfRule>
  </conditionalFormatting>
  <conditionalFormatting sqref="AF54 N54:X54">
    <cfRule type="cellIs" dxfId="2334" priority="231" operator="greaterThan">
      <formula>0</formula>
    </cfRule>
  </conditionalFormatting>
  <conditionalFormatting sqref="AE54 Y54:AC54">
    <cfRule type="expression" dxfId="2333" priority="224">
      <formula>CELL("row")=ROW()</formula>
    </cfRule>
    <cfRule type="expression" dxfId="2332" priority="225">
      <formula>$A54&lt;&gt;""</formula>
    </cfRule>
  </conditionalFormatting>
  <conditionalFormatting sqref="AE54 Y54:AC54">
    <cfRule type="cellIs" dxfId="2331" priority="226" operator="greaterThan">
      <formula>0</formula>
    </cfRule>
  </conditionalFormatting>
  <conditionalFormatting sqref="AD54">
    <cfRule type="expression" dxfId="2330" priority="221">
      <formula>CELL("row")=ROW()</formula>
    </cfRule>
    <cfRule type="expression" dxfId="2329" priority="222">
      <formula>$A54&lt;&gt;""</formula>
    </cfRule>
  </conditionalFormatting>
  <conditionalFormatting sqref="AD54">
    <cfRule type="cellIs" dxfId="2328" priority="223" operator="greaterThan">
      <formula>0</formula>
    </cfRule>
  </conditionalFormatting>
  <conditionalFormatting sqref="G53">
    <cfRule type="cellIs" dxfId="2327" priority="214" operator="equal">
      <formula>"重要不紧急"</formula>
    </cfRule>
    <cfRule type="cellIs" dxfId="2326" priority="215" operator="equal">
      <formula>"重要且紧急"</formula>
    </cfRule>
    <cfRule type="cellIs" dxfId="2325" priority="216" operator="equal">
      <formula>"紧急不重要"</formula>
    </cfRule>
  </conditionalFormatting>
  <conditionalFormatting sqref="AF53:AG53 A53:J53 N53:X53">
    <cfRule type="expression" dxfId="2324" priority="211">
      <formula>CELL("row")=ROW()</formula>
    </cfRule>
    <cfRule type="expression" dxfId="2323" priority="212">
      <formula>$A53&lt;&gt;""</formula>
    </cfRule>
  </conditionalFormatting>
  <conditionalFormatting sqref="AF53 N53:X53">
    <cfRule type="cellIs" dxfId="2322" priority="213" operator="greaterThan">
      <formula>0</formula>
    </cfRule>
  </conditionalFormatting>
  <conditionalFormatting sqref="AE53 Y53:AC53">
    <cfRule type="expression" dxfId="2321" priority="206">
      <formula>CELL("row")=ROW()</formula>
    </cfRule>
    <cfRule type="expression" dxfId="2320" priority="207">
      <formula>$A53&lt;&gt;""</formula>
    </cfRule>
  </conditionalFormatting>
  <conditionalFormatting sqref="AE53 Y53:AC53">
    <cfRule type="cellIs" dxfId="2319" priority="208" operator="greaterThan">
      <formula>0</formula>
    </cfRule>
  </conditionalFormatting>
  <conditionalFormatting sqref="AD53">
    <cfRule type="expression" dxfId="2318" priority="203">
      <formula>CELL("row")=ROW()</formula>
    </cfRule>
    <cfRule type="expression" dxfId="2317" priority="204">
      <formula>$A53&lt;&gt;""</formula>
    </cfRule>
  </conditionalFormatting>
  <conditionalFormatting sqref="AD53">
    <cfRule type="cellIs" dxfId="2316" priority="205" operator="greaterThan">
      <formula>0</formula>
    </cfRule>
  </conditionalFormatting>
  <conditionalFormatting sqref="G52">
    <cfRule type="cellIs" dxfId="2315" priority="196" operator="equal">
      <formula>"重要不紧急"</formula>
    </cfRule>
    <cfRule type="cellIs" dxfId="2314" priority="197" operator="equal">
      <formula>"重要且紧急"</formula>
    </cfRule>
    <cfRule type="cellIs" dxfId="2313" priority="198" operator="equal">
      <formula>"紧急不重要"</formula>
    </cfRule>
  </conditionalFormatting>
  <conditionalFormatting sqref="AF52:AG52 B52:J52 N52:X52">
    <cfRule type="expression" dxfId="2312" priority="193">
      <formula>CELL("row")=ROW()</formula>
    </cfRule>
    <cfRule type="expression" dxfId="2311" priority="194">
      <formula>$A52&lt;&gt;""</formula>
    </cfRule>
  </conditionalFormatting>
  <conditionalFormatting sqref="AF52 N52:X52">
    <cfRule type="cellIs" dxfId="2310" priority="195" operator="greaterThan">
      <formula>0</formula>
    </cfRule>
  </conditionalFormatting>
  <conditionalFormatting sqref="AE52 Y52:AC52">
    <cfRule type="expression" dxfId="2309" priority="188">
      <formula>CELL("row")=ROW()</formula>
    </cfRule>
    <cfRule type="expression" dxfId="2308" priority="189">
      <formula>$A52&lt;&gt;""</formula>
    </cfRule>
  </conditionalFormatting>
  <conditionalFormatting sqref="AE52 Y52:AC52">
    <cfRule type="cellIs" dxfId="2307" priority="190" operator="greaterThan">
      <formula>0</formula>
    </cfRule>
  </conditionalFormatting>
  <conditionalFormatting sqref="AD52">
    <cfRule type="expression" dxfId="2306" priority="185">
      <formula>CELL("row")=ROW()</formula>
    </cfRule>
    <cfRule type="expression" dxfId="2305" priority="186">
      <formula>$A52&lt;&gt;""</formula>
    </cfRule>
  </conditionalFormatting>
  <conditionalFormatting sqref="AD52">
    <cfRule type="cellIs" dxfId="2304" priority="187" operator="greaterThan">
      <formula>0</formula>
    </cfRule>
  </conditionalFormatting>
  <conditionalFormatting sqref="G51">
    <cfRule type="cellIs" dxfId="2303" priority="178" operator="equal">
      <formula>"重要不紧急"</formula>
    </cfRule>
    <cfRule type="cellIs" dxfId="2302" priority="179" operator="equal">
      <formula>"重要且紧急"</formula>
    </cfRule>
    <cfRule type="cellIs" dxfId="2301" priority="180" operator="equal">
      <formula>"紧急不重要"</formula>
    </cfRule>
  </conditionalFormatting>
  <conditionalFormatting sqref="AF51:AG51 A51:J51 N51:X51">
    <cfRule type="expression" dxfId="2300" priority="175">
      <formula>CELL("row")=ROW()</formula>
    </cfRule>
    <cfRule type="expression" dxfId="2299" priority="176">
      <formula>$A51&lt;&gt;""</formula>
    </cfRule>
  </conditionalFormatting>
  <conditionalFormatting sqref="AF51 N51:X51">
    <cfRule type="cellIs" dxfId="2298" priority="177" operator="greaterThan">
      <formula>0</formula>
    </cfRule>
  </conditionalFormatting>
  <conditionalFormatting sqref="AE51 Y51:AC51">
    <cfRule type="expression" dxfId="2297" priority="170">
      <formula>CELL("row")=ROW()</formula>
    </cfRule>
    <cfRule type="expression" dxfId="2296" priority="171">
      <formula>$A51&lt;&gt;""</formula>
    </cfRule>
  </conditionalFormatting>
  <conditionalFormatting sqref="AE51 Y51:AC51">
    <cfRule type="cellIs" dxfId="2295" priority="172" operator="greaterThan">
      <formula>0</formula>
    </cfRule>
  </conditionalFormatting>
  <conditionalFormatting sqref="AD51">
    <cfRule type="expression" dxfId="2294" priority="167">
      <formula>CELL("row")=ROW()</formula>
    </cfRule>
    <cfRule type="expression" dxfId="2293" priority="168">
      <formula>$A51&lt;&gt;""</formula>
    </cfRule>
  </conditionalFormatting>
  <conditionalFormatting sqref="AD51">
    <cfRule type="cellIs" dxfId="2292" priority="169" operator="greaterThan">
      <formula>0</formula>
    </cfRule>
  </conditionalFormatting>
  <conditionalFormatting sqref="G50">
    <cfRule type="cellIs" dxfId="2291" priority="160" operator="equal">
      <formula>"重要不紧急"</formula>
    </cfRule>
    <cfRule type="cellIs" dxfId="2290" priority="161" operator="equal">
      <formula>"重要且紧急"</formula>
    </cfRule>
    <cfRule type="cellIs" dxfId="2289" priority="162" operator="equal">
      <formula>"紧急不重要"</formula>
    </cfRule>
  </conditionalFormatting>
  <conditionalFormatting sqref="AF50:AG50 A50:J50 N50:X50">
    <cfRule type="expression" dxfId="2288" priority="157">
      <formula>CELL("row")=ROW()</formula>
    </cfRule>
    <cfRule type="expression" dxfId="2287" priority="158">
      <formula>$A50&lt;&gt;""</formula>
    </cfRule>
  </conditionalFormatting>
  <conditionalFormatting sqref="AF50 N50:X50">
    <cfRule type="cellIs" dxfId="2286" priority="159" operator="greaterThan">
      <formula>0</formula>
    </cfRule>
  </conditionalFormatting>
  <conditionalFormatting sqref="AE50 Y50:AC50">
    <cfRule type="expression" dxfId="2285" priority="152">
      <formula>CELL("row")=ROW()</formula>
    </cfRule>
    <cfRule type="expression" dxfId="2284" priority="153">
      <formula>$A50&lt;&gt;""</formula>
    </cfRule>
  </conditionalFormatting>
  <conditionalFormatting sqref="AE50 Y50:AC50">
    <cfRule type="cellIs" dxfId="2283" priority="154" operator="greaterThan">
      <formula>0</formula>
    </cfRule>
  </conditionalFormatting>
  <conditionalFormatting sqref="AD50">
    <cfRule type="expression" dxfId="2282" priority="149">
      <formula>CELL("row")=ROW()</formula>
    </cfRule>
    <cfRule type="expression" dxfId="2281" priority="150">
      <formula>$A50&lt;&gt;""</formula>
    </cfRule>
  </conditionalFormatting>
  <conditionalFormatting sqref="AD50">
    <cfRule type="cellIs" dxfId="2280" priority="151" operator="greaterThan">
      <formula>0</formula>
    </cfRule>
  </conditionalFormatting>
  <conditionalFormatting sqref="G49">
    <cfRule type="cellIs" dxfId="2279" priority="142" operator="equal">
      <formula>"重要不紧急"</formula>
    </cfRule>
    <cfRule type="cellIs" dxfId="2278" priority="143" operator="equal">
      <formula>"重要且紧急"</formula>
    </cfRule>
    <cfRule type="cellIs" dxfId="2277" priority="144" operator="equal">
      <formula>"紧急不重要"</formula>
    </cfRule>
  </conditionalFormatting>
  <conditionalFormatting sqref="AF49:AG49 A49:J49 N49:X49">
    <cfRule type="expression" dxfId="2276" priority="139">
      <formula>CELL("row")=ROW()</formula>
    </cfRule>
    <cfRule type="expression" dxfId="2275" priority="140">
      <formula>$A49&lt;&gt;""</formula>
    </cfRule>
  </conditionalFormatting>
  <conditionalFormatting sqref="AF49 N49:X49">
    <cfRule type="cellIs" dxfId="2274" priority="141" operator="greaterThan">
      <formula>0</formula>
    </cfRule>
  </conditionalFormatting>
  <conditionalFormatting sqref="AE49 Y49:AC49">
    <cfRule type="expression" dxfId="2273" priority="134">
      <formula>CELL("row")=ROW()</formula>
    </cfRule>
    <cfRule type="expression" dxfId="2272" priority="135">
      <formula>$A49&lt;&gt;""</formula>
    </cfRule>
  </conditionalFormatting>
  <conditionalFormatting sqref="AE49 Y49:AC49">
    <cfRule type="cellIs" dxfId="2271" priority="136" operator="greaterThan">
      <formula>0</formula>
    </cfRule>
  </conditionalFormatting>
  <conditionalFormatting sqref="AD49">
    <cfRule type="expression" dxfId="2270" priority="131">
      <formula>CELL("row")=ROW()</formula>
    </cfRule>
    <cfRule type="expression" dxfId="2269" priority="132">
      <formula>$A49&lt;&gt;""</formula>
    </cfRule>
  </conditionalFormatting>
  <conditionalFormatting sqref="AD49">
    <cfRule type="cellIs" dxfId="2268" priority="133" operator="greaterThan">
      <formula>0</formula>
    </cfRule>
  </conditionalFormatting>
  <conditionalFormatting sqref="A56">
    <cfRule type="expression" dxfId="2267" priority="129">
      <formula>CELL("row")=ROW()</formula>
    </cfRule>
    <cfRule type="expression" dxfId="2266" priority="130">
      <formula>$A56&lt;&gt;""</formula>
    </cfRule>
  </conditionalFormatting>
  <conditionalFormatting sqref="A52">
    <cfRule type="expression" dxfId="2265" priority="127">
      <formula>CELL("row")=ROW()</formula>
    </cfRule>
    <cfRule type="expression" dxfId="2264" priority="128">
      <formula>$A52&lt;&gt;""</formula>
    </cfRule>
  </conditionalFormatting>
  <conditionalFormatting sqref="H5">
    <cfRule type="expression" dxfId="2263" priority="125">
      <formula>CELL("row")=ROW()</formula>
    </cfRule>
  </conditionalFormatting>
  <conditionalFormatting sqref="I5">
    <cfRule type="expression" dxfId="2262" priority="123">
      <formula>CELL("row")=ROW()</formula>
    </cfRule>
  </conditionalFormatting>
  <conditionalFormatting sqref="K63 K66 K69">
    <cfRule type="expression" dxfId="2261" priority="121">
      <formula>CELL("row")=ROW()</formula>
    </cfRule>
    <cfRule type="expression" dxfId="2260" priority="122">
      <formula>$A63&lt;&gt;""</formula>
    </cfRule>
  </conditionalFormatting>
  <conditionalFormatting sqref="J71">
    <cfRule type="expression" dxfId="2259" priority="98">
      <formula>CELL("row")=ROW()</formula>
    </cfRule>
    <cfRule type="expression" dxfId="2258" priority="99">
      <formula>$A71&lt;&gt;""</formula>
    </cfRule>
  </conditionalFormatting>
  <conditionalFormatting sqref="N71:X71 AF71">
    <cfRule type="cellIs" dxfId="2257" priority="100" operator="greaterThanOrEqual">
      <formula>8</formula>
    </cfRule>
    <cfRule type="cellIs" dxfId="2256" priority="101" operator="between">
      <formula>0.01</formula>
      <formula>7.99</formula>
    </cfRule>
  </conditionalFormatting>
  <conditionalFormatting sqref="Y71:AC71 AE71">
    <cfRule type="cellIs" dxfId="2255" priority="96" operator="greaterThanOrEqual">
      <formula>8</formula>
    </cfRule>
    <cfRule type="cellIs" dxfId="2254" priority="97" operator="between">
      <formula>0.01</formula>
      <formula>7.99</formula>
    </cfRule>
  </conditionalFormatting>
  <conditionalFormatting sqref="AD71">
    <cfRule type="cellIs" dxfId="2253" priority="94" operator="greaterThanOrEqual">
      <formula>8</formula>
    </cfRule>
    <cfRule type="cellIs" dxfId="2252" priority="95" operator="between">
      <formula>0.01</formula>
      <formula>7.99</formula>
    </cfRule>
  </conditionalFormatting>
  <conditionalFormatting sqref="K71">
    <cfRule type="expression" dxfId="2251" priority="92">
      <formula>CELL("row")=ROW()</formula>
    </cfRule>
    <cfRule type="expression" dxfId="2250" priority="93">
      <formula>$A71&lt;&gt;""</formula>
    </cfRule>
  </conditionalFormatting>
  <conditionalFormatting sqref="G57">
    <cfRule type="cellIs" dxfId="2249" priority="85" operator="equal">
      <formula>"重要不紧急"</formula>
    </cfRule>
    <cfRule type="cellIs" dxfId="2248" priority="86" operator="equal">
      <formula>"重要且紧急"</formula>
    </cfRule>
    <cfRule type="cellIs" dxfId="2247" priority="87" operator="equal">
      <formula>"紧急不重要"</formula>
    </cfRule>
  </conditionalFormatting>
  <conditionalFormatting sqref="L57">
    <cfRule type="containsText" dxfId="2246" priority="88" operator="containsText" text="进行中">
      <formula>NOT(ISERROR(SEARCH("进行中",L57)))</formula>
    </cfRule>
    <cfRule type="containsText" dxfId="2245" priority="89" operator="containsText" text="延迟">
      <formula>NOT(ISERROR(SEARCH("延迟",L57)))</formula>
    </cfRule>
    <cfRule type="containsText" dxfId="2244" priority="90" operator="containsText" text="已完成">
      <formula>NOT(ISERROR(SEARCH("已完成",L57)))</formula>
    </cfRule>
    <cfRule type="containsText" dxfId="2243" priority="91" operator="containsText" text="已中止">
      <formula>NOT(ISERROR(SEARCH("已中止",L57)))</formula>
    </cfRule>
  </conditionalFormatting>
  <conditionalFormatting sqref="M57">
    <cfRule type="dataBar" priority="8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{2E835FF8-603D-4C63-8E30-A52E39F00D78}</x14:id>
        </ext>
      </extLst>
    </cfRule>
    <cfRule type="dataBar" priority="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{8BFDE8A9-7B62-422B-BA08-CD564CD24C65}</x14:id>
        </ext>
      </extLst>
    </cfRule>
  </conditionalFormatting>
  <conditionalFormatting sqref="B57:X57 AF57:AG57">
    <cfRule type="expression" dxfId="2242" priority="82">
      <formula>CELL("row")=ROW()</formula>
    </cfRule>
    <cfRule type="expression" dxfId="2241" priority="83">
      <formula>$A57&lt;&gt;""</formula>
    </cfRule>
  </conditionalFormatting>
  <conditionalFormatting sqref="N57:X57 AF57">
    <cfRule type="cellIs" dxfId="2240" priority="84" operator="greaterThan">
      <formula>0</formula>
    </cfRule>
  </conditionalFormatting>
  <conditionalFormatting sqref="Y57:AC57 AE57">
    <cfRule type="expression" dxfId="2239" priority="77">
      <formula>CELL("row")=ROW()</formula>
    </cfRule>
    <cfRule type="expression" dxfId="2238" priority="78">
      <formula>$A57&lt;&gt;""</formula>
    </cfRule>
  </conditionalFormatting>
  <conditionalFormatting sqref="Y57:AC57 AE57">
    <cfRule type="cellIs" dxfId="2237" priority="79" operator="greaterThan">
      <formula>0</formula>
    </cfRule>
  </conditionalFormatting>
  <conditionalFormatting sqref="AD57">
    <cfRule type="expression" dxfId="2236" priority="74">
      <formula>CELL("row")=ROW()</formula>
    </cfRule>
    <cfRule type="expression" dxfId="2235" priority="75">
      <formula>$A57&lt;&gt;""</formula>
    </cfRule>
  </conditionalFormatting>
  <conditionalFormatting sqref="AD57">
    <cfRule type="cellIs" dxfId="2234" priority="76" operator="greaterThan">
      <formula>0</formula>
    </cfRule>
  </conditionalFormatting>
  <conditionalFormatting sqref="A57">
    <cfRule type="expression" dxfId="2233" priority="73">
      <formula>MOD(ROW(),2)=1</formula>
    </cfRule>
  </conditionalFormatting>
  <conditionalFormatting sqref="E33">
    <cfRule type="expression" dxfId="2232" priority="71">
      <formula>CELL("row")=ROW()</formula>
    </cfRule>
    <cfRule type="expression" dxfId="2231" priority="72">
      <formula>$A64&lt;&gt;""</formula>
    </cfRule>
  </conditionalFormatting>
  <conditionalFormatting sqref="R32:S32">
    <cfRule type="cellIs" dxfId="2230" priority="60" operator="greaterThan">
      <formula>0</formula>
    </cfRule>
  </conditionalFormatting>
  <conditionalFormatting sqref="G32">
    <cfRule type="cellIs" dxfId="2229" priority="66" operator="equal">
      <formula>"重要不紧急"</formula>
    </cfRule>
    <cfRule type="cellIs" dxfId="2228" priority="67" operator="equal">
      <formula>"重要且紧急"</formula>
    </cfRule>
    <cfRule type="cellIs" dxfId="2227" priority="68" operator="equal">
      <formula>"紧急不重要"</formula>
    </cfRule>
  </conditionalFormatting>
  <conditionalFormatting sqref="N32:Q32 T32:AR32">
    <cfRule type="cellIs" dxfId="2226" priority="65" operator="greaterThan">
      <formula>0</formula>
    </cfRule>
  </conditionalFormatting>
  <conditionalFormatting sqref="M32">
    <cfRule type="dataBar" priority="6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{6DA241A5-7ECA-4B41-B461-82BBFA26D4DF}</x14:id>
        </ext>
      </extLst>
    </cfRule>
    <cfRule type="dataBar" priority="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{120D2167-B98D-4212-83FE-3E536176673A}</x14:id>
        </ext>
      </extLst>
    </cfRule>
  </conditionalFormatting>
  <conditionalFormatting sqref="G60">
    <cfRule type="cellIs" dxfId="2225" priority="51" operator="equal">
      <formula>"重要不紧急"</formula>
    </cfRule>
    <cfRule type="cellIs" dxfId="2224" priority="52" operator="equal">
      <formula>"重要且紧急"</formula>
    </cfRule>
    <cfRule type="cellIs" dxfId="2223" priority="53" operator="equal">
      <formula>"紧急不重要"</formula>
    </cfRule>
  </conditionalFormatting>
  <conditionalFormatting sqref="L60">
    <cfRule type="containsText" dxfId="2222" priority="54" operator="containsText" text="进行中">
      <formula>NOT(ISERROR(SEARCH("进行中",L60)))</formula>
    </cfRule>
    <cfRule type="containsText" dxfId="2221" priority="55" operator="containsText" text="延迟">
      <formula>NOT(ISERROR(SEARCH("延迟",L60)))</formula>
    </cfRule>
    <cfRule type="containsText" dxfId="2220" priority="56" operator="containsText" text="已完成">
      <formula>NOT(ISERROR(SEARCH("已完成",L60)))</formula>
    </cfRule>
    <cfRule type="containsText" dxfId="2219" priority="57" operator="containsText" text="已中止">
      <formula>NOT(ISERROR(SEARCH("已中止",L60)))</formula>
    </cfRule>
  </conditionalFormatting>
  <conditionalFormatting sqref="M60">
    <cfRule type="dataBar" priority="4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{91B6D21C-1D84-444A-912B-81FB97568E97}</x14:id>
        </ext>
      </extLst>
    </cfRule>
    <cfRule type="dataBar" priority="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{D6D88661-A967-4E82-AFB4-7535A05A0B9B}</x14:id>
        </ext>
      </extLst>
    </cfRule>
  </conditionalFormatting>
  <conditionalFormatting sqref="B60:X60 AF60:AG60">
    <cfRule type="expression" dxfId="2218" priority="48">
      <formula>CELL("row")=ROW()</formula>
    </cfRule>
    <cfRule type="expression" dxfId="2217" priority="49">
      <formula>$A60&lt;&gt;""</formula>
    </cfRule>
  </conditionalFormatting>
  <conditionalFormatting sqref="N60:X60 AF60">
    <cfRule type="cellIs" dxfId="2216" priority="50" operator="greaterThan">
      <formula>0</formula>
    </cfRule>
  </conditionalFormatting>
  <conditionalFormatting sqref="Y60:AC60 AE60">
    <cfRule type="expression" dxfId="2215" priority="43">
      <formula>CELL("row")=ROW()</formula>
    </cfRule>
    <cfRule type="expression" dxfId="2214" priority="44">
      <formula>$A60&lt;&gt;""</formula>
    </cfRule>
  </conditionalFormatting>
  <conditionalFormatting sqref="Y60:AC60 AE60">
    <cfRule type="cellIs" dxfId="2213" priority="45" operator="greaterThan">
      <formula>0</formula>
    </cfRule>
  </conditionalFormatting>
  <conditionalFormatting sqref="AD60">
    <cfRule type="expression" dxfId="2212" priority="40">
      <formula>CELL("row")=ROW()</formula>
    </cfRule>
    <cfRule type="expression" dxfId="2211" priority="41">
      <formula>$A60&lt;&gt;""</formula>
    </cfRule>
  </conditionalFormatting>
  <conditionalFormatting sqref="AD60">
    <cfRule type="cellIs" dxfId="2210" priority="42" operator="greaterThan">
      <formula>0</formula>
    </cfRule>
  </conditionalFormatting>
  <conditionalFormatting sqref="A60">
    <cfRule type="expression" dxfId="2209" priority="39">
      <formula>MOD(ROW(),2)=1</formula>
    </cfRule>
  </conditionalFormatting>
  <conditionalFormatting sqref="G59">
    <cfRule type="cellIs" dxfId="2208" priority="32" operator="equal">
      <formula>"重要不紧急"</formula>
    </cfRule>
    <cfRule type="cellIs" dxfId="2207" priority="33" operator="equal">
      <formula>"重要且紧急"</formula>
    </cfRule>
    <cfRule type="cellIs" dxfId="2206" priority="34" operator="equal">
      <formula>"紧急不重要"</formula>
    </cfRule>
  </conditionalFormatting>
  <conditionalFormatting sqref="L59">
    <cfRule type="containsText" dxfId="2205" priority="35" operator="containsText" text="进行中">
      <formula>NOT(ISERROR(SEARCH("进行中",L59)))</formula>
    </cfRule>
    <cfRule type="containsText" dxfId="2204" priority="36" operator="containsText" text="延迟">
      <formula>NOT(ISERROR(SEARCH("延迟",L59)))</formula>
    </cfRule>
    <cfRule type="containsText" dxfId="2203" priority="37" operator="containsText" text="已完成">
      <formula>NOT(ISERROR(SEARCH("已完成",L59)))</formula>
    </cfRule>
    <cfRule type="containsText" dxfId="2202" priority="38" operator="containsText" text="已中止">
      <formula>NOT(ISERROR(SEARCH("已中止",L59)))</formula>
    </cfRule>
  </conditionalFormatting>
  <conditionalFormatting sqref="M59">
    <cfRule type="dataBar" priority="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{5CB4E717-36F6-4FD4-8D33-8636B7154D41}</x14:id>
        </ext>
      </extLst>
    </cfRule>
    <cfRule type="dataBar" priority="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{9F39781A-E9BF-4809-8574-B225A09096E7}</x14:id>
        </ext>
      </extLst>
    </cfRule>
  </conditionalFormatting>
  <conditionalFormatting sqref="B59:X59 AF59:AG59">
    <cfRule type="expression" dxfId="2201" priority="29">
      <formula>CELL("row")=ROW()</formula>
    </cfRule>
    <cfRule type="expression" dxfId="2200" priority="30">
      <formula>$A59&lt;&gt;""</formula>
    </cfRule>
  </conditionalFormatting>
  <conditionalFormatting sqref="N59:X59 AF59">
    <cfRule type="cellIs" dxfId="2199" priority="31" operator="greaterThan">
      <formula>0</formula>
    </cfRule>
  </conditionalFormatting>
  <conditionalFormatting sqref="Y59:AC59 AE59">
    <cfRule type="expression" dxfId="2198" priority="24">
      <formula>CELL("row")=ROW()</formula>
    </cfRule>
    <cfRule type="expression" dxfId="2197" priority="25">
      <formula>$A59&lt;&gt;""</formula>
    </cfRule>
  </conditionalFormatting>
  <conditionalFormatting sqref="Y59:AC59 AE59">
    <cfRule type="cellIs" dxfId="2196" priority="26" operator="greaterThan">
      <formula>0</formula>
    </cfRule>
  </conditionalFormatting>
  <conditionalFormatting sqref="AD59">
    <cfRule type="expression" dxfId="2195" priority="21">
      <formula>CELL("row")=ROW()</formula>
    </cfRule>
    <cfRule type="expression" dxfId="2194" priority="22">
      <formula>$A59&lt;&gt;""</formula>
    </cfRule>
  </conditionalFormatting>
  <conditionalFormatting sqref="AD59">
    <cfRule type="cellIs" dxfId="2193" priority="23" operator="greaterThan">
      <formula>0</formula>
    </cfRule>
  </conditionalFormatting>
  <conditionalFormatting sqref="A59">
    <cfRule type="expression" dxfId="2192" priority="20">
      <formula>MOD(ROW(),2)=1</formula>
    </cfRule>
  </conditionalFormatting>
  <conditionalFormatting sqref="G58">
    <cfRule type="cellIs" dxfId="2191" priority="13" operator="equal">
      <formula>"重要不紧急"</formula>
    </cfRule>
    <cfRule type="cellIs" dxfId="2190" priority="14" operator="equal">
      <formula>"重要且紧急"</formula>
    </cfRule>
    <cfRule type="cellIs" dxfId="2189" priority="15" operator="equal">
      <formula>"紧急不重要"</formula>
    </cfRule>
  </conditionalFormatting>
  <conditionalFormatting sqref="L58">
    <cfRule type="containsText" dxfId="2188" priority="16" operator="containsText" text="进行中">
      <formula>NOT(ISERROR(SEARCH("进行中",L58)))</formula>
    </cfRule>
    <cfRule type="containsText" dxfId="2187" priority="17" operator="containsText" text="延迟">
      <formula>NOT(ISERROR(SEARCH("延迟",L58)))</formula>
    </cfRule>
    <cfRule type="containsText" dxfId="2186" priority="18" operator="containsText" text="已完成">
      <formula>NOT(ISERROR(SEARCH("已完成",L58)))</formula>
    </cfRule>
    <cfRule type="containsText" dxfId="2185" priority="19" operator="containsText" text="已中止">
      <formula>NOT(ISERROR(SEARCH("已中止",L58)))</formula>
    </cfRule>
  </conditionalFormatting>
  <conditionalFormatting sqref="M58">
    <cfRule type="dataBar" priority="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{15FB357E-D67A-4057-8D02-4C29C50AB8F9}</x14:id>
        </ext>
      </extLst>
    </cfRule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{136F7533-E2D9-4637-B69C-AAC0218C2BC5}</x14:id>
        </ext>
      </extLst>
    </cfRule>
  </conditionalFormatting>
  <conditionalFormatting sqref="B58:X58 AF58:AG58">
    <cfRule type="expression" dxfId="2184" priority="10">
      <formula>CELL("row")=ROW()</formula>
    </cfRule>
    <cfRule type="expression" dxfId="2183" priority="11">
      <formula>$A58&lt;&gt;""</formula>
    </cfRule>
  </conditionalFormatting>
  <conditionalFormatting sqref="N58:X58 AF58">
    <cfRule type="cellIs" dxfId="2182" priority="12" operator="greaterThan">
      <formula>0</formula>
    </cfRule>
  </conditionalFormatting>
  <conditionalFormatting sqref="Y58:AC58 AE58">
    <cfRule type="expression" dxfId="2181" priority="5">
      <formula>CELL("row")=ROW()</formula>
    </cfRule>
    <cfRule type="expression" dxfId="2180" priority="6">
      <formula>$A58&lt;&gt;""</formula>
    </cfRule>
  </conditionalFormatting>
  <conditionalFormatting sqref="Y58:AC58 AE58">
    <cfRule type="cellIs" dxfId="2179" priority="7" operator="greaterThan">
      <formula>0</formula>
    </cfRule>
  </conditionalFormatting>
  <conditionalFormatting sqref="AD58">
    <cfRule type="expression" dxfId="2178" priority="2">
      <formula>CELL("row")=ROW()</formula>
    </cfRule>
    <cfRule type="expression" dxfId="2177" priority="3">
      <formula>$A58&lt;&gt;""</formula>
    </cfRule>
  </conditionalFormatting>
  <conditionalFormatting sqref="AD58">
    <cfRule type="cellIs" dxfId="2176" priority="4" operator="greaterThan">
      <formula>0</formula>
    </cfRule>
  </conditionalFormatting>
  <conditionalFormatting sqref="A58">
    <cfRule type="expression" dxfId="2175" priority="1">
      <formula>MOD(ROW(),2)=1</formula>
    </cfRule>
  </conditionalFormatting>
  <conditionalFormatting sqref="M32:M33">
    <cfRule type="dataBar" priority="45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{115FC292-0D93-4B5C-9EF8-6BAC0322AAFA}</x14:id>
        </ext>
      </extLst>
    </cfRule>
    <cfRule type="dataBar" priority="45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{0FBECD7D-802B-4AD4-A5C1-9A6F4C42D50A}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4097F7-08D7-4E80-99AF-3EBD17A7CFC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6FF88F1-E99A-46F5-8556-E74BA17571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M38:M40 M61 M4 M18 M22:M25 M43:M44 M28:M30 M46</xm:sqref>
        </x14:conditionalFormatting>
        <x14:conditionalFormatting xmlns:xm="http://schemas.microsoft.com/office/excel/2006/main">
          <x14:cfRule type="dataBar" id="{D7AAF273-18BB-48C6-9ACA-FBA72373E75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97AF35D-5212-49F6-9928-36F092C896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DFDAD69F-F544-4278-980F-F31786C8B54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9197D4B-63FC-471B-9A36-43B93995C1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C9ED1419-22FE-4F4C-A5BE-FDFE50CBA4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E918D41-9AF1-4BD9-B7D7-D37809099C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E9441E17-FDC5-4277-AF96-10C5F4C050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7189B16-8477-4FC9-A8E2-AB582C4B0E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M15:M16</xm:sqref>
        </x14:conditionalFormatting>
        <x14:conditionalFormatting xmlns:xm="http://schemas.microsoft.com/office/excel/2006/main">
          <x14:cfRule type="dataBar" id="{1D0C7488-31D6-4AD5-8822-5095E0E9AA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96D7D1E-6FFE-488E-8162-8DE3694B56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142F61A1-45C3-4F7E-BDEA-61E996AC065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0989A6B-AD66-4A08-A8FA-2A15A0C977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CB93EDCD-2B9D-428C-8F20-17583FA7C1D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CE204B7-52D1-4DEA-85B6-41234C91D1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M35</xm:sqref>
        </x14:conditionalFormatting>
        <x14:conditionalFormatting xmlns:xm="http://schemas.microsoft.com/office/excel/2006/main">
          <x14:cfRule type="dataBar" id="{51767CEB-E50D-4AF1-9AA1-C608447B5BB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861F99C-D41D-459C-B29F-9C06AD077C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E5D9EE8D-6C41-41A1-84C2-D021A622577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2727402-8D37-4D9C-8F34-95B907AF9B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M36</xm:sqref>
        </x14:conditionalFormatting>
        <x14:conditionalFormatting xmlns:xm="http://schemas.microsoft.com/office/excel/2006/main">
          <x14:cfRule type="dataBar" id="{064C2C3F-95DC-4662-862F-0D729A3F0A4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4EC7CAE-ADFD-4C6A-AC96-6AD8ECE9F3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1BD2FA49-973D-41A6-9DDB-B017AA5EF6B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B5F75C1-2BBE-47C4-BB4A-4F653F0B0C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M41:M42</xm:sqref>
        </x14:conditionalFormatting>
        <x14:conditionalFormatting xmlns:xm="http://schemas.microsoft.com/office/excel/2006/main">
          <x14:cfRule type="dataBar" id="{F52F998B-6253-47D1-924F-A1BCCAABBD1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8EDECDD-C308-4DC4-A07F-0E54178E43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2B762681-D62C-4CD4-9147-E54DC2A6408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DFF1308-7E28-4F80-A21E-61FAC85732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BCC1344D-6B26-4AF6-8CDE-630CFF61F18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E0BB688-75DA-49BA-900D-89BA7163E2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A7826020-DFD7-4FD2-88FD-2B2962519B9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DEB8E5C-3F35-4C14-9B99-4AAE96F87A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FB5CFB21-6C0F-4A93-87F7-4ECBB7EC74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19AE23-60C9-4C3D-A7B4-2A474C8B17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M47:M56</xm:sqref>
        </x14:conditionalFormatting>
        <x14:conditionalFormatting xmlns:xm="http://schemas.microsoft.com/office/excel/2006/main">
          <x14:cfRule type="dataBar" id="{67197821-86DB-472D-8D47-64ACB37D7D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0B050FC-13E5-4FA6-BD1B-E1432462FD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929C391A-0571-4030-AA28-FAC5DA48ABD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C3A1747-93B7-4CA7-9C65-5BA8FFBAF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7AF1B79B-D06C-4C45-97FA-0BD2514B0F0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63A2CB0-F809-4327-B4C5-99D8897FE5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C1FF6F06-B8C8-4910-8FF8-18781A95CD1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16675C1-6D98-40D8-B9FB-FE63888D68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M8:M9</xm:sqref>
        </x14:conditionalFormatting>
        <x14:conditionalFormatting xmlns:xm="http://schemas.microsoft.com/office/excel/2006/main">
          <x14:cfRule type="dataBar" id="{37A9D30D-3AE5-477A-B388-DDB2455C62E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5A85F8C-2353-4A8B-B688-A122C2E358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D79CADD1-F5B7-49D6-8873-65A4CA97C57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5870960-1616-4433-BB96-AD6AC2EFBF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</xm:sqref>
        </x14:conditionalFormatting>
        <x14:conditionalFormatting xmlns:xm="http://schemas.microsoft.com/office/excel/2006/main">
          <x14:cfRule type="dataBar" id="{993B2B83-45AC-4B29-9FDE-1EFC28F4806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B19A560-11B5-4F0C-9E5D-F7A9AB87B0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C59A24F0-C6F9-4D6C-A5F5-9647319C4FA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D9C2C53-84D3-4338-8B6C-00A556B8D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2E835FF8-603D-4C63-8E30-A52E39F00D7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BFDE8A9-7B62-422B-BA08-CD564CD24C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6DA241A5-7ECA-4B41-B461-82BBFA26D4D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20D2167-B98D-4212-83FE-3E53617667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M32</xm:sqref>
        </x14:conditionalFormatting>
        <x14:conditionalFormatting xmlns:xm="http://schemas.microsoft.com/office/excel/2006/main">
          <x14:cfRule type="dataBar" id="{91B6D21C-1D84-444A-912B-81FB97568E9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6D88661-A967-4E82-AFB4-7535A05A0B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M60</xm:sqref>
        </x14:conditionalFormatting>
        <x14:conditionalFormatting xmlns:xm="http://schemas.microsoft.com/office/excel/2006/main">
          <x14:cfRule type="dataBar" id="{5CB4E717-36F6-4FD4-8D33-8636B7154D4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F39781A-E9BF-4809-8574-B225A09096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15FB357E-D67A-4057-8D02-4C29C50AB8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36F7533-E2D9-4637-B69C-AAC0218C2B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</xm:sqref>
        </x14:conditionalFormatting>
        <x14:conditionalFormatting xmlns:xm="http://schemas.microsoft.com/office/excel/2006/main">
          <x14:cfRule type="dataBar" id="{115FC292-0D93-4B5C-9EF8-6BAC0322AA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FBECD7D-802B-4AD4-A5C1-9A6F4C42D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M32:M33</xm:sqref>
        </x14:conditionalFormatting>
        <x14:conditionalFormatting xmlns:xm="http://schemas.microsoft.com/office/excel/2006/main">
          <x14:cfRule type="expression" priority="699" id="{B2A210EB-2E66-4A87-B6A0-8C0C30779DAC}">
            <xm:f>'Sprint#32'!$A24&lt;&gt;""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E7:J7 M7:AS7 A7:C7</xm:sqref>
        </x14:conditionalFormatting>
        <x14:conditionalFormatting xmlns:xm="http://schemas.microsoft.com/office/excel/2006/main">
          <x14:cfRule type="expression" priority="4472" id="{B2A210EB-2E66-4A87-B6A0-8C0C30779DAC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M13:AS17 A13:C13 E13:J13 A14:J17</xm:sqref>
        </x14:conditionalFormatting>
        <x14:conditionalFormatting xmlns:xm="http://schemas.microsoft.com/office/excel/2006/main">
          <x14:cfRule type="expression" priority="344" id="{8E6A2EB2-BB3C-4DEC-8012-9A6A5716A5E9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A8:C9 M8:AS9 E8:J9</xm:sqref>
        </x14:conditionalFormatting>
        <x14:conditionalFormatting xmlns:xm="http://schemas.microsoft.com/office/excel/2006/main">
          <x14:cfRule type="expression" priority="331" id="{B5EA7E5A-BE66-4DF6-BA4E-9D45873C9037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A10:C10 E11 M10:AS10 E10:J10</xm:sqref>
        </x14:conditionalFormatting>
        <x14:conditionalFormatting xmlns:xm="http://schemas.microsoft.com/office/excel/2006/main">
          <x14:cfRule type="expression" priority="318" id="{DA951664-28C6-4FD0-A115-9BDF837305BC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A11:C12 F11:J11 M11:AS12 E12:J12</xm:sqref>
        </x14:conditionalFormatting>
        <x14:conditionalFormatting xmlns:xm="http://schemas.microsoft.com/office/excel/2006/main">
          <x14:cfRule type="expression" priority="4502" id="{B2A210EB-2E66-4A87-B6A0-8C0C30779DAC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D7:D13 A6:C6 M6:AS6 H5:I5 E6:J6</xm:sqref>
        </x14:conditionalFormatting>
        <x14:conditionalFormatting xmlns:xm="http://schemas.microsoft.com/office/excel/2006/main">
          <x14:cfRule type="expression" priority="4628" id="{B2A210EB-2E66-4A87-B6A0-8C0C30779DAC}">
            <xm:f>'Sprint#32'!$A20&lt;&gt;""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A5:D5 F5:G5 M5:AS5 J5 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E00-000000000000}">
          <x14:formula1>
            <xm:f>Data!$I$2:$I$7</xm:f>
          </x14:formula1>
          <xm:sqref>L26 L31 L32:L56</xm:sqref>
        </x14:dataValidation>
        <x14:dataValidation type="list" allowBlank="1" showInputMessage="1" showErrorMessage="1" xr:uid="{00000000-0002-0000-1E00-000001000000}">
          <x14:formula1>
            <xm:f>Data!$H$2:$H$6</xm:f>
          </x14:formula1>
          <xm:sqref>G28:G61 G4:G6 G7:G26</xm:sqref>
        </x14:dataValidation>
        <x14:dataValidation type="list" allowBlank="1" showInputMessage="1" showErrorMessage="1" xr:uid="{00000000-0002-0000-1E00-000002000000}">
          <x14:formula1>
            <xm:f>Data!$J$2:$J$10</xm:f>
          </x14:formula1>
          <xm:sqref>F28:F61 F4:F26</xm:sqref>
        </x14:dataValidation>
        <x14:dataValidation type="list" allowBlank="1" showInputMessage="1" showErrorMessage="1" xr:uid="{00000000-0002-0000-1E00-000003000000}">
          <x14:formula1>
            <xm:f>Data!$A$2:$A$25</xm:f>
          </x14:formula1>
          <xm:sqref>D28:D61 D4:D26</xm:sqref>
        </x14:dataValidation>
        <x14:dataValidation type="list" allowBlank="1" showInputMessage="1" showErrorMessage="1" xr:uid="{00000000-0002-0000-1E00-000004000000}">
          <x14:formula1>
            <xm:f>Data!$I:$I</xm:f>
          </x14:formula1>
          <xm:sqref>L73:L1048576 L1:L25 L57:L62 L28:L30</xm:sqref>
        </x14:dataValidation>
        <x14:dataValidation type="list" allowBlank="1" showInputMessage="1" showErrorMessage="1" xr:uid="{00000000-0002-0000-1E00-000005000000}">
          <x14:formula1>
            <xm:f>Data!$J$2:$J$16</xm:f>
          </x14:formula1>
          <xm:sqref>L63:M63</xm:sqref>
        </x14:dataValidation>
        <x14:dataValidation type="list" allowBlank="1" showInputMessage="1" showErrorMessage="1" xr:uid="{00000000-0002-0000-1E00-000006000000}">
          <x14:formula1>
            <xm:f>Data!$J$1:$J$16</xm:f>
          </x14:formula1>
          <xm:sqref>L64:M72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Y652"/>
  <sheetViews>
    <sheetView zoomScale="130" zoomScaleNormal="130" workbookViewId="0">
      <pane xSplit="6" ySplit="3" topLeftCell="G10" activePane="bottomRight" state="frozen"/>
      <selection pane="topRight" activeCell="G1" sqref="G1"/>
      <selection pane="bottomLeft" activeCell="A4" sqref="A4"/>
      <selection pane="bottomRight" activeCell="E36" sqref="E36"/>
    </sheetView>
  </sheetViews>
  <sheetFormatPr defaultColWidth="9" defaultRowHeight="14.25"/>
  <cols>
    <col min="1" max="1" width="13.375" style="438" customWidth="1"/>
    <col min="2" max="2" width="14.25" style="438" hidden="1" customWidth="1"/>
    <col min="3" max="3" width="8" style="440" hidden="1" customWidth="1"/>
    <col min="4" max="4" width="11" style="438" customWidth="1"/>
    <col min="5" max="5" width="25.625" style="438" customWidth="1"/>
    <col min="6" max="6" width="8.25" style="440" customWidth="1"/>
    <col min="7" max="7" width="10" style="438" customWidth="1"/>
    <col min="8" max="8" width="9.625" style="438" customWidth="1"/>
    <col min="9" max="9" width="14.25" style="438" customWidth="1"/>
    <col min="10" max="10" width="5.25" style="474" customWidth="1"/>
    <col min="11" max="11" width="5.375" style="474" customWidth="1"/>
    <col min="12" max="12" width="6.875" style="438" customWidth="1"/>
    <col min="13" max="13" width="8.25" style="438" customWidth="1"/>
    <col min="14" max="20" width="3.125" style="473" hidden="1" customWidth="1"/>
    <col min="21" max="25" width="3.125" style="473" customWidth="1"/>
    <col min="26" max="27" width="3.125" style="473" hidden="1" customWidth="1"/>
    <col min="28" max="32" width="3.125" style="473" customWidth="1"/>
    <col min="33" max="34" width="3.125" style="473" hidden="1" customWidth="1"/>
    <col min="35" max="39" width="3.125" style="473" customWidth="1"/>
    <col min="40" max="40" width="37.75" style="438" customWidth="1"/>
    <col min="41" max="47" width="15.625" style="438" customWidth="1"/>
    <col min="48" max="49" width="19.875" style="438" customWidth="1"/>
    <col min="50" max="50" width="6.75" style="438" customWidth="1"/>
    <col min="51" max="51" width="8.25" style="438" customWidth="1"/>
    <col min="52" max="53" width="10.875" style="438" customWidth="1"/>
    <col min="54" max="54" width="5.25" style="438" customWidth="1"/>
    <col min="55" max="16384" width="9" style="438"/>
  </cols>
  <sheetData>
    <row r="1" spans="1:51" s="1" customFormat="1">
      <c r="A1" s="6" t="s">
        <v>186</v>
      </c>
      <c r="B1" s="7" t="s">
        <v>1869</v>
      </c>
      <c r="C1" s="8"/>
      <c r="D1" s="7"/>
      <c r="F1" s="9"/>
      <c r="G1" s="6" t="s">
        <v>69</v>
      </c>
      <c r="H1" s="10">
        <f>VLOOKUP(B1,与!A4:C10001,2,FALSE)</f>
        <v>43276</v>
      </c>
      <c r="I1" s="10">
        <v>43301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15"/>
    </row>
    <row r="2" spans="1:51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25</v>
      </c>
      <c r="O2" s="470">
        <f t="shared" ref="O2:T2" si="0">DAY($H$1+(COLUMN(O2)-COLUMN($N$2)))</f>
        <v>26</v>
      </c>
      <c r="P2" s="470">
        <f t="shared" si="0"/>
        <v>27</v>
      </c>
      <c r="Q2" s="470">
        <f t="shared" si="0"/>
        <v>28</v>
      </c>
      <c r="R2" s="470">
        <f t="shared" si="0"/>
        <v>29</v>
      </c>
      <c r="S2" s="470">
        <f t="shared" si="0"/>
        <v>30</v>
      </c>
      <c r="T2" s="470">
        <f t="shared" si="0"/>
        <v>1</v>
      </c>
      <c r="U2" s="470">
        <f t="shared" ref="U2:AM2" si="1">DAY($H$1+(COLUMN(U2)-COLUMN($N$2)))</f>
        <v>2</v>
      </c>
      <c r="V2" s="470">
        <f t="shared" si="1"/>
        <v>3</v>
      </c>
      <c r="W2" s="470">
        <f t="shared" si="1"/>
        <v>4</v>
      </c>
      <c r="X2" s="470">
        <f t="shared" si="1"/>
        <v>5</v>
      </c>
      <c r="Y2" s="470">
        <f t="shared" si="1"/>
        <v>6</v>
      </c>
      <c r="Z2" s="470">
        <f t="shared" si="1"/>
        <v>7</v>
      </c>
      <c r="AA2" s="470">
        <f t="shared" si="1"/>
        <v>8</v>
      </c>
      <c r="AB2" s="470">
        <f t="shared" si="1"/>
        <v>9</v>
      </c>
      <c r="AC2" s="470">
        <f t="shared" si="1"/>
        <v>10</v>
      </c>
      <c r="AD2" s="470">
        <f t="shared" si="1"/>
        <v>11</v>
      </c>
      <c r="AE2" s="470">
        <f t="shared" si="1"/>
        <v>12</v>
      </c>
      <c r="AF2" s="470">
        <f t="shared" si="1"/>
        <v>13</v>
      </c>
      <c r="AG2" s="470">
        <f t="shared" si="1"/>
        <v>14</v>
      </c>
      <c r="AH2" s="470">
        <f t="shared" si="1"/>
        <v>15</v>
      </c>
      <c r="AI2" s="470">
        <f t="shared" si="1"/>
        <v>16</v>
      </c>
      <c r="AJ2" s="470">
        <f t="shared" si="1"/>
        <v>17</v>
      </c>
      <c r="AK2" s="470">
        <f t="shared" si="1"/>
        <v>18</v>
      </c>
      <c r="AL2" s="470">
        <f t="shared" si="1"/>
        <v>19</v>
      </c>
      <c r="AM2" s="470">
        <f t="shared" si="1"/>
        <v>20</v>
      </c>
      <c r="AN2" s="527" t="s">
        <v>6</v>
      </c>
      <c r="AO2" s="438"/>
      <c r="AP2" s="438"/>
      <c r="AQ2" s="438"/>
      <c r="AR2" s="438"/>
      <c r="AS2" s="438"/>
      <c r="AT2" s="438"/>
      <c r="AU2" s="438"/>
      <c r="AV2" s="438"/>
      <c r="AW2" s="438"/>
      <c r="AX2" s="438"/>
    </row>
    <row r="3" spans="1:51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一</v>
      </c>
      <c r="O3" s="471" t="str">
        <f t="shared" ref="O3:T3" si="2">MID("一二三四五六日",WEEKDAY($H$1+(COLUMN(O2)-COLUMN($N$2)),2),1)</f>
        <v>二</v>
      </c>
      <c r="P3" s="471" t="str">
        <f t="shared" si="2"/>
        <v>三</v>
      </c>
      <c r="Q3" s="471" t="str">
        <f t="shared" si="2"/>
        <v>四</v>
      </c>
      <c r="R3" s="471" t="str">
        <f t="shared" si="2"/>
        <v>五</v>
      </c>
      <c r="S3" s="471" t="str">
        <f t="shared" si="2"/>
        <v>六</v>
      </c>
      <c r="T3" s="471" t="str">
        <f t="shared" si="2"/>
        <v>日</v>
      </c>
      <c r="U3" s="471" t="str">
        <f t="shared" ref="U3:AM3" si="3">MID("一二三四五六日",WEEKDAY($H$1+(COLUMN(U2)-COLUMN($N$2)),2),1)</f>
        <v>一</v>
      </c>
      <c r="V3" s="471" t="str">
        <f t="shared" si="3"/>
        <v>二</v>
      </c>
      <c r="W3" s="471" t="str">
        <f t="shared" si="3"/>
        <v>三</v>
      </c>
      <c r="X3" s="471" t="str">
        <f t="shared" si="3"/>
        <v>四</v>
      </c>
      <c r="Y3" s="471" t="str">
        <f t="shared" si="3"/>
        <v>五</v>
      </c>
      <c r="Z3" s="471" t="str">
        <f t="shared" si="3"/>
        <v>六</v>
      </c>
      <c r="AA3" s="471" t="str">
        <f t="shared" si="3"/>
        <v>日</v>
      </c>
      <c r="AB3" s="471" t="str">
        <f t="shared" si="3"/>
        <v>一</v>
      </c>
      <c r="AC3" s="471" t="str">
        <f t="shared" si="3"/>
        <v>二</v>
      </c>
      <c r="AD3" s="471" t="str">
        <f t="shared" si="3"/>
        <v>三</v>
      </c>
      <c r="AE3" s="471" t="str">
        <f t="shared" si="3"/>
        <v>四</v>
      </c>
      <c r="AF3" s="471" t="str">
        <f t="shared" si="3"/>
        <v>五</v>
      </c>
      <c r="AG3" s="471" t="str">
        <f t="shared" si="3"/>
        <v>六</v>
      </c>
      <c r="AH3" s="471" t="str">
        <f t="shared" si="3"/>
        <v>日</v>
      </c>
      <c r="AI3" s="471" t="str">
        <f t="shared" si="3"/>
        <v>一</v>
      </c>
      <c r="AJ3" s="471" t="str">
        <f t="shared" si="3"/>
        <v>二</v>
      </c>
      <c r="AK3" s="471" t="str">
        <f t="shared" si="3"/>
        <v>三</v>
      </c>
      <c r="AL3" s="471" t="str">
        <f t="shared" si="3"/>
        <v>四</v>
      </c>
      <c r="AM3" s="471" t="str">
        <f t="shared" si="3"/>
        <v>五</v>
      </c>
      <c r="AN3" s="527"/>
      <c r="AO3" s="438"/>
      <c r="AP3" s="438"/>
      <c r="AQ3" s="438"/>
      <c r="AR3" s="438"/>
      <c r="AS3" s="438"/>
      <c r="AT3" s="438"/>
      <c r="AU3" s="438"/>
      <c r="AV3" s="438"/>
      <c r="AW3" s="438"/>
      <c r="AX3" s="438"/>
    </row>
    <row r="4" spans="1:51">
      <c r="A4" s="24" t="s">
        <v>1679</v>
      </c>
      <c r="B4" s="441" t="str">
        <f>IF(A4="","",IFERROR(VLOOKUP(A4,Story!C:D,2,FALSE),""))</f>
        <v>自定义界面布局面板</v>
      </c>
      <c r="C4" s="445"/>
      <c r="D4" s="443"/>
      <c r="E4" s="441"/>
      <c r="F4" s="445"/>
      <c r="G4" s="443"/>
      <c r="H4" s="444" t="str">
        <f t="shared" ref="H4:H18" si="4">IF(E4="","",$H$1)</f>
        <v/>
      </c>
      <c r="I4" s="444" t="str">
        <f t="shared" ref="I4:I18" si="5">IF(E4="","",IF(H4+J4/8&gt;$I$1,$I$1,H4+J4/8))</f>
        <v/>
      </c>
      <c r="J4" s="476"/>
      <c r="K4" s="476"/>
      <c r="L4" s="443"/>
      <c r="M4" s="442"/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72"/>
      <c r="AH4" s="472"/>
      <c r="AI4" s="472"/>
      <c r="AJ4" s="472"/>
      <c r="AK4" s="472"/>
      <c r="AL4" s="472"/>
      <c r="AM4" s="472"/>
      <c r="AN4" s="441"/>
    </row>
    <row r="5" spans="1:51" s="446" customFormat="1">
      <c r="A5" s="443"/>
      <c r="B5" s="441" t="str">
        <f>IF(A5="","",IFERROR(VLOOKUP(A5,Story!C:D,2,FALSE),""))</f>
        <v/>
      </c>
      <c r="C5" s="445"/>
      <c r="D5" s="443" t="s">
        <v>335</v>
      </c>
      <c r="E5" s="441" t="s">
        <v>1835</v>
      </c>
      <c r="F5" s="445" t="s">
        <v>82</v>
      </c>
      <c r="G5" s="443" t="s">
        <v>194</v>
      </c>
      <c r="H5" s="444">
        <f t="shared" si="4"/>
        <v>43276</v>
      </c>
      <c r="I5" s="444">
        <f t="shared" si="5"/>
        <v>43276</v>
      </c>
      <c r="J5" s="476"/>
      <c r="K5" s="476">
        <f>SUM(N5:AF5)</f>
        <v>0</v>
      </c>
      <c r="L5" s="443" t="s">
        <v>248</v>
      </c>
      <c r="M5" s="442">
        <f t="shared" ref="M5" si="6">IF(L5="未开始",0,IF(L5="已完成",1, 0.1))</f>
        <v>0.1</v>
      </c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72"/>
      <c r="AH5" s="472"/>
      <c r="AI5" s="472"/>
      <c r="AJ5" s="472"/>
      <c r="AK5" s="472"/>
      <c r="AL5" s="472"/>
      <c r="AM5" s="472"/>
      <c r="AN5" s="472"/>
      <c r="AO5" s="472"/>
      <c r="AP5" s="472"/>
      <c r="AQ5" s="472"/>
      <c r="AR5" s="472"/>
      <c r="AS5" s="472"/>
      <c r="AT5" s="472"/>
      <c r="AU5" s="472"/>
      <c r="AV5" s="472"/>
      <c r="AW5" s="472"/>
      <c r="AX5" s="472"/>
      <c r="AY5" s="441"/>
    </row>
    <row r="6" spans="1:51" s="446" customFormat="1">
      <c r="A6" s="443"/>
      <c r="B6" s="441" t="str">
        <f>IF(A6="","",IFERROR(VLOOKUP(A6,Story!C:D,2,FALSE),""))</f>
        <v/>
      </c>
      <c r="C6" s="445"/>
      <c r="D6" s="443" t="s">
        <v>196</v>
      </c>
      <c r="E6" s="441" t="s">
        <v>1893</v>
      </c>
      <c r="F6" s="445" t="s">
        <v>1673</v>
      </c>
      <c r="G6" s="443" t="s">
        <v>332</v>
      </c>
      <c r="H6" s="444">
        <f t="shared" si="4"/>
        <v>43276</v>
      </c>
      <c r="I6" s="444">
        <f t="shared" si="5"/>
        <v>43281</v>
      </c>
      <c r="J6" s="476">
        <v>40</v>
      </c>
      <c r="K6" s="476">
        <v>0</v>
      </c>
      <c r="L6" s="443" t="s">
        <v>9</v>
      </c>
      <c r="M6" s="442">
        <f>IF(L6="未开始",0,IF(L6="已完成",1, 0.1))</f>
        <v>1</v>
      </c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72"/>
      <c r="AH6" s="472"/>
      <c r="AI6" s="472"/>
      <c r="AJ6" s="472"/>
      <c r="AK6" s="472"/>
      <c r="AL6" s="472"/>
      <c r="AM6" s="472"/>
      <c r="AN6" s="472"/>
      <c r="AO6" s="472"/>
      <c r="AP6" s="472"/>
      <c r="AQ6" s="472"/>
      <c r="AR6" s="472"/>
      <c r="AS6" s="472"/>
      <c r="AT6" s="472"/>
      <c r="AU6" s="472"/>
      <c r="AV6" s="472"/>
      <c r="AW6" s="472"/>
      <c r="AX6" s="472"/>
      <c r="AY6" s="441"/>
    </row>
    <row r="7" spans="1:51" s="446" customFormat="1">
      <c r="A7" s="443"/>
      <c r="B7" s="441" t="str">
        <f>IF(A7="","",IFERROR(VLOOKUP(A7,Story!C:D,2,FALSE),""))</f>
        <v/>
      </c>
      <c r="C7" s="445"/>
      <c r="D7" s="443" t="s">
        <v>196</v>
      </c>
      <c r="E7" s="441" t="s">
        <v>1836</v>
      </c>
      <c r="F7" s="445" t="s">
        <v>1591</v>
      </c>
      <c r="G7" s="443" t="s">
        <v>218</v>
      </c>
      <c r="H7" s="444">
        <f t="shared" si="4"/>
        <v>43276</v>
      </c>
      <c r="I7" s="444">
        <f t="shared" si="5"/>
        <v>43281</v>
      </c>
      <c r="J7" s="476">
        <v>40</v>
      </c>
      <c r="K7" s="476">
        <f>SUM(N7:AF7)</f>
        <v>16</v>
      </c>
      <c r="L7" s="443" t="s">
        <v>9</v>
      </c>
      <c r="M7" s="442">
        <f>IF(L7="未开始",0,IF(L7="已完成",1, 0.1))</f>
        <v>1</v>
      </c>
      <c r="N7" s="472"/>
      <c r="O7" s="472"/>
      <c r="P7" s="472"/>
      <c r="Q7" s="472"/>
      <c r="R7" s="472"/>
      <c r="S7" s="472"/>
      <c r="T7" s="472"/>
      <c r="U7" s="472"/>
      <c r="V7" s="472"/>
      <c r="W7" s="472"/>
      <c r="X7" s="472"/>
      <c r="Y7" s="472"/>
      <c r="Z7" s="472"/>
      <c r="AA7" s="472"/>
      <c r="AB7" s="472"/>
      <c r="AC7" s="472"/>
      <c r="AD7" s="472">
        <v>4</v>
      </c>
      <c r="AE7" s="472">
        <v>8</v>
      </c>
      <c r="AF7" s="472">
        <v>4</v>
      </c>
      <c r="AG7" s="472"/>
      <c r="AH7" s="472"/>
      <c r="AI7" s="472">
        <v>8</v>
      </c>
      <c r="AJ7" s="472">
        <v>5</v>
      </c>
      <c r="AK7" s="472">
        <v>8</v>
      </c>
      <c r="AL7" s="472">
        <v>4</v>
      </c>
      <c r="AM7" s="472"/>
      <c r="AN7" s="472"/>
      <c r="AO7" s="472"/>
      <c r="AP7" s="472"/>
      <c r="AQ7" s="472"/>
      <c r="AR7" s="472"/>
      <c r="AS7" s="472"/>
      <c r="AT7" s="472"/>
      <c r="AU7" s="472"/>
      <c r="AV7" s="472"/>
      <c r="AW7" s="472"/>
      <c r="AX7" s="472"/>
      <c r="AY7" s="441"/>
    </row>
    <row r="8" spans="1:51" s="446" customFormat="1">
      <c r="A8" s="443"/>
      <c r="B8" s="441"/>
      <c r="C8" s="445"/>
      <c r="D8" s="443" t="s">
        <v>196</v>
      </c>
      <c r="E8" s="441" t="s">
        <v>1839</v>
      </c>
      <c r="F8" s="445" t="s">
        <v>1591</v>
      </c>
      <c r="G8" s="443" t="s">
        <v>218</v>
      </c>
      <c r="H8" s="444">
        <f t="shared" si="4"/>
        <v>43276</v>
      </c>
      <c r="I8" s="444">
        <f t="shared" si="5"/>
        <v>43276</v>
      </c>
      <c r="J8" s="476">
        <v>0</v>
      </c>
      <c r="K8" s="476">
        <f>SUM(N8:AF8)</f>
        <v>0</v>
      </c>
      <c r="L8" s="443" t="s">
        <v>9</v>
      </c>
      <c r="M8" s="442"/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2"/>
      <c r="Z8" s="472"/>
      <c r="AA8" s="472"/>
      <c r="AB8" s="472"/>
      <c r="AC8" s="472"/>
      <c r="AD8" s="472"/>
      <c r="AE8" s="472"/>
      <c r="AF8" s="472"/>
      <c r="AG8" s="472"/>
      <c r="AH8" s="472"/>
      <c r="AI8" s="472"/>
      <c r="AJ8" s="472"/>
      <c r="AK8" s="472"/>
      <c r="AL8" s="472">
        <v>4</v>
      </c>
      <c r="AM8" s="472">
        <v>8</v>
      </c>
      <c r="AN8" s="472"/>
      <c r="AO8" s="472"/>
      <c r="AP8" s="472"/>
      <c r="AQ8" s="472"/>
      <c r="AR8" s="472"/>
      <c r="AS8" s="472"/>
      <c r="AT8" s="472"/>
      <c r="AU8" s="472"/>
      <c r="AV8" s="472"/>
      <c r="AW8" s="472"/>
      <c r="AX8" s="472"/>
      <c r="AY8" s="441"/>
    </row>
    <row r="9" spans="1:51" s="446" customFormat="1">
      <c r="A9" s="443"/>
      <c r="B9" s="441"/>
      <c r="C9" s="445"/>
      <c r="D9" s="443" t="s">
        <v>560</v>
      </c>
      <c r="E9" s="441" t="s">
        <v>1872</v>
      </c>
      <c r="F9" s="445" t="s">
        <v>1677</v>
      </c>
      <c r="G9" s="443" t="s">
        <v>218</v>
      </c>
      <c r="H9" s="444">
        <f t="shared" si="4"/>
        <v>43276</v>
      </c>
      <c r="I9" s="444">
        <f t="shared" si="5"/>
        <v>43277</v>
      </c>
      <c r="J9" s="476">
        <v>8</v>
      </c>
      <c r="K9" s="476"/>
      <c r="L9" s="443" t="s">
        <v>9</v>
      </c>
      <c r="M9" s="442"/>
      <c r="N9" s="472"/>
      <c r="O9" s="472"/>
      <c r="P9" s="472"/>
      <c r="Q9" s="472"/>
      <c r="R9" s="472"/>
      <c r="S9" s="472"/>
      <c r="T9" s="472"/>
      <c r="U9" s="472"/>
      <c r="V9" s="472"/>
      <c r="W9" s="472"/>
      <c r="X9" s="472"/>
      <c r="Y9" s="472"/>
      <c r="Z9" s="472"/>
      <c r="AA9" s="472"/>
      <c r="AB9" s="472"/>
      <c r="AC9" s="472"/>
      <c r="AD9" s="472">
        <v>4</v>
      </c>
      <c r="AE9" s="472"/>
      <c r="AF9" s="472"/>
      <c r="AG9" s="472"/>
      <c r="AH9" s="472"/>
      <c r="AI9" s="472"/>
      <c r="AJ9" s="472"/>
      <c r="AK9" s="472"/>
      <c r="AL9" s="472"/>
      <c r="AM9" s="472"/>
      <c r="AN9" s="472"/>
      <c r="AO9" s="472"/>
      <c r="AP9" s="472"/>
      <c r="AQ9" s="472"/>
      <c r="AR9" s="472"/>
      <c r="AS9" s="472"/>
      <c r="AT9" s="472"/>
      <c r="AU9" s="472"/>
      <c r="AV9" s="472"/>
      <c r="AW9" s="472"/>
      <c r="AX9" s="472"/>
      <c r="AY9" s="441"/>
    </row>
    <row r="10" spans="1:51" s="446" customFormat="1">
      <c r="A10" s="443"/>
      <c r="B10" s="441" t="str">
        <f>IF(A10="","",IFERROR(VLOOKUP(A10,Story!C:D,2,FALSE),""))</f>
        <v/>
      </c>
      <c r="C10" s="445"/>
      <c r="D10" s="443" t="s">
        <v>196</v>
      </c>
      <c r="E10" s="441" t="s">
        <v>1899</v>
      </c>
      <c r="F10" s="445" t="s">
        <v>1591</v>
      </c>
      <c r="G10" s="443"/>
      <c r="H10" s="444">
        <f t="shared" si="4"/>
        <v>43276</v>
      </c>
      <c r="I10" s="444">
        <f t="shared" si="5"/>
        <v>43278</v>
      </c>
      <c r="J10" s="476">
        <v>16</v>
      </c>
      <c r="K10" s="476"/>
      <c r="L10" s="443" t="s">
        <v>9</v>
      </c>
      <c r="M10" s="442">
        <v>1</v>
      </c>
      <c r="N10" s="472"/>
      <c r="O10" s="472"/>
      <c r="P10" s="472"/>
      <c r="Q10" s="472"/>
      <c r="R10" s="472"/>
      <c r="S10" s="472"/>
      <c r="T10" s="472"/>
      <c r="U10" s="472">
        <v>4</v>
      </c>
      <c r="V10" s="472">
        <v>8</v>
      </c>
      <c r="W10" s="472">
        <v>8</v>
      </c>
      <c r="X10" s="472">
        <v>8</v>
      </c>
      <c r="Y10" s="472">
        <v>8</v>
      </c>
      <c r="Z10" s="472"/>
      <c r="AA10" s="472"/>
      <c r="AB10" s="472">
        <v>8</v>
      </c>
      <c r="AC10" s="472">
        <v>8</v>
      </c>
      <c r="AD10" s="472">
        <v>4</v>
      </c>
      <c r="AE10" s="472"/>
      <c r="AF10" s="472"/>
      <c r="AG10" s="472"/>
      <c r="AH10" s="472"/>
      <c r="AI10" s="472"/>
      <c r="AJ10" s="472"/>
      <c r="AK10" s="472"/>
      <c r="AL10" s="472"/>
      <c r="AM10" s="472"/>
      <c r="AN10" s="441"/>
    </row>
    <row r="11" spans="1:51" s="446" customFormat="1">
      <c r="A11" s="24" t="s">
        <v>1890</v>
      </c>
      <c r="B11" s="441" t="str">
        <f>IF(A11="","",IFERROR(VLOOKUP(A11,Story!C:D,2,FALSE),""))</f>
        <v>布局面板QGaphics调整为QWidget</v>
      </c>
      <c r="C11" s="445"/>
      <c r="D11" s="443"/>
      <c r="E11" s="441"/>
      <c r="F11" s="445"/>
      <c r="G11" s="443"/>
      <c r="H11" s="444" t="str">
        <f t="shared" si="4"/>
        <v/>
      </c>
      <c r="I11" s="444" t="str">
        <f t="shared" si="5"/>
        <v/>
      </c>
      <c r="J11" s="476"/>
      <c r="K11" s="476"/>
      <c r="L11" s="443"/>
      <c r="M11" s="442"/>
      <c r="N11" s="472"/>
      <c r="O11" s="472"/>
      <c r="P11" s="472"/>
      <c r="Q11" s="472"/>
      <c r="R11" s="472"/>
      <c r="S11" s="472"/>
      <c r="T11" s="472"/>
      <c r="U11" s="472"/>
      <c r="V11" s="472"/>
      <c r="W11" s="472"/>
      <c r="X11" s="472"/>
      <c r="Y11" s="472"/>
      <c r="Z11" s="472"/>
      <c r="AA11" s="472"/>
      <c r="AB11" s="472"/>
      <c r="AC11" s="472"/>
      <c r="AD11" s="472"/>
      <c r="AE11" s="472"/>
      <c r="AF11" s="472"/>
      <c r="AG11" s="472"/>
      <c r="AH11" s="472"/>
      <c r="AI11" s="472"/>
      <c r="AJ11" s="472"/>
      <c r="AK11" s="472"/>
      <c r="AL11" s="472"/>
      <c r="AM11" s="472"/>
      <c r="AN11" s="441"/>
    </row>
    <row r="12" spans="1:51">
      <c r="A12" s="443"/>
      <c r="B12" s="441" t="str">
        <f>IF(A12="","",IFERROR(VLOOKUP(A12,Story!C:D,2,FALSE),""))</f>
        <v/>
      </c>
      <c r="C12" s="445"/>
      <c r="D12" s="443" t="s">
        <v>196</v>
      </c>
      <c r="E12" s="441" t="s">
        <v>1894</v>
      </c>
      <c r="F12" s="445" t="s">
        <v>1677</v>
      </c>
      <c r="G12" s="443" t="s">
        <v>218</v>
      </c>
      <c r="H12" s="444">
        <f t="shared" si="4"/>
        <v>43276</v>
      </c>
      <c r="I12" s="444">
        <f t="shared" si="5"/>
        <v>43281</v>
      </c>
      <c r="J12" s="488">
        <v>40</v>
      </c>
      <c r="K12" s="476">
        <f t="shared" ref="K12:K18" si="7">SUM(N12:AM12)</f>
        <v>38</v>
      </c>
      <c r="L12" s="443" t="s">
        <v>9</v>
      </c>
      <c r="M12" s="442">
        <f t="shared" ref="M12:M66" si="8">IF(L12="未开始",0,IF(L12="已完成",1, 0.1))</f>
        <v>1</v>
      </c>
      <c r="N12" s="472"/>
      <c r="O12" s="472"/>
      <c r="P12" s="472"/>
      <c r="Q12" s="472"/>
      <c r="R12" s="472"/>
      <c r="S12" s="472"/>
      <c r="T12" s="472"/>
      <c r="U12" s="472"/>
      <c r="V12" s="472"/>
      <c r="W12" s="472">
        <v>8</v>
      </c>
      <c r="X12" s="472">
        <v>8</v>
      </c>
      <c r="Y12" s="472">
        <v>6</v>
      </c>
      <c r="Z12" s="472"/>
      <c r="AA12" s="472"/>
      <c r="AB12" s="472">
        <v>8</v>
      </c>
      <c r="AC12" s="472">
        <v>8</v>
      </c>
      <c r="AD12" s="472"/>
      <c r="AE12" s="472"/>
      <c r="AF12" s="472"/>
      <c r="AG12" s="472"/>
      <c r="AH12" s="472"/>
      <c r="AI12" s="472"/>
      <c r="AJ12" s="472"/>
      <c r="AK12" s="472"/>
      <c r="AL12" s="472"/>
      <c r="AM12" s="472"/>
      <c r="AN12" s="441"/>
    </row>
    <row r="13" spans="1:51" s="446" customFormat="1">
      <c r="A13" s="443"/>
      <c r="B13" s="441" t="str">
        <f>IF(A13="","",IFERROR(VLOOKUP(A13,Story!C:D,2,FALSE),""))</f>
        <v/>
      </c>
      <c r="C13" s="445"/>
      <c r="D13" s="443" t="s">
        <v>196</v>
      </c>
      <c r="E13" s="441" t="s">
        <v>1895</v>
      </c>
      <c r="F13" s="445" t="s">
        <v>1673</v>
      </c>
      <c r="G13" s="443" t="s">
        <v>218</v>
      </c>
      <c r="H13" s="444">
        <f t="shared" si="4"/>
        <v>43276</v>
      </c>
      <c r="I13" s="444">
        <f t="shared" si="5"/>
        <v>43279</v>
      </c>
      <c r="J13" s="476">
        <v>24</v>
      </c>
      <c r="K13" s="476">
        <f t="shared" si="7"/>
        <v>20</v>
      </c>
      <c r="L13" s="443" t="s">
        <v>9</v>
      </c>
      <c r="M13" s="442">
        <f t="shared" ref="M13:M14" si="9">IF(L13="未开始",0,IF(L13="已完成",1, 0.1))</f>
        <v>1</v>
      </c>
      <c r="N13" s="472"/>
      <c r="O13" s="472"/>
      <c r="P13" s="472"/>
      <c r="Q13" s="472"/>
      <c r="R13" s="472"/>
      <c r="S13" s="472"/>
      <c r="T13" s="472"/>
      <c r="U13" s="472">
        <v>4</v>
      </c>
      <c r="V13" s="472">
        <v>8</v>
      </c>
      <c r="W13" s="472">
        <v>8</v>
      </c>
      <c r="X13" s="472"/>
      <c r="Y13" s="472"/>
      <c r="Z13" s="472"/>
      <c r="AA13" s="472"/>
      <c r="AB13" s="472"/>
      <c r="AC13" s="472"/>
      <c r="AD13" s="472"/>
      <c r="AE13" s="472"/>
      <c r="AF13" s="472"/>
      <c r="AG13" s="472"/>
      <c r="AH13" s="472"/>
      <c r="AI13" s="472"/>
      <c r="AJ13" s="472"/>
      <c r="AK13" s="472"/>
      <c r="AL13" s="472"/>
      <c r="AM13" s="472"/>
      <c r="AN13" s="441"/>
    </row>
    <row r="14" spans="1:51" s="446" customFormat="1">
      <c r="A14" s="443"/>
      <c r="B14" s="441" t="str">
        <f>IF(A14="","",IFERROR(VLOOKUP(A14,Story!C:D,2,FALSE),""))</f>
        <v/>
      </c>
      <c r="C14" s="445"/>
      <c r="D14" s="443" t="s">
        <v>196</v>
      </c>
      <c r="E14" s="441" t="s">
        <v>1896</v>
      </c>
      <c r="F14" s="445"/>
      <c r="G14" s="443" t="s">
        <v>218</v>
      </c>
      <c r="H14" s="444">
        <f t="shared" si="4"/>
        <v>43276</v>
      </c>
      <c r="I14" s="444">
        <f t="shared" si="5"/>
        <v>43281</v>
      </c>
      <c r="J14" s="476">
        <v>40</v>
      </c>
      <c r="K14" s="476">
        <f t="shared" si="7"/>
        <v>0</v>
      </c>
      <c r="L14" s="443" t="s">
        <v>248</v>
      </c>
      <c r="M14" s="442">
        <f t="shared" si="9"/>
        <v>0.1</v>
      </c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472"/>
      <c r="AH14" s="472"/>
      <c r="AI14" s="472"/>
      <c r="AJ14" s="472"/>
      <c r="AK14" s="472"/>
      <c r="AL14" s="472"/>
      <c r="AM14" s="472"/>
      <c r="AN14" s="441"/>
    </row>
    <row r="15" spans="1:51" s="446" customFormat="1">
      <c r="A15" s="443"/>
      <c r="B15" s="441" t="str">
        <f>IF(A15="","",IFERROR(VLOOKUP(A15,Story!C:D,2,FALSE),""))</f>
        <v/>
      </c>
      <c r="C15" s="445"/>
      <c r="D15" s="443" t="s">
        <v>196</v>
      </c>
      <c r="E15" s="441" t="s">
        <v>1907</v>
      </c>
      <c r="F15" s="445"/>
      <c r="G15" s="443" t="s">
        <v>218</v>
      </c>
      <c r="H15" s="444">
        <f t="shared" si="4"/>
        <v>43276</v>
      </c>
      <c r="I15" s="444">
        <f t="shared" si="5"/>
        <v>43278</v>
      </c>
      <c r="J15" s="476">
        <v>16</v>
      </c>
      <c r="K15" s="476">
        <f t="shared" si="7"/>
        <v>0</v>
      </c>
      <c r="L15" s="443" t="s">
        <v>248</v>
      </c>
      <c r="M15" s="442">
        <f t="shared" si="8"/>
        <v>0.1</v>
      </c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72"/>
      <c r="AH15" s="472"/>
      <c r="AI15" s="472"/>
      <c r="AJ15" s="472"/>
      <c r="AK15" s="472"/>
      <c r="AL15" s="472"/>
      <c r="AM15" s="472"/>
      <c r="AN15" s="441"/>
    </row>
    <row r="16" spans="1:51" s="446" customFormat="1">
      <c r="A16" s="443"/>
      <c r="B16" s="441" t="str">
        <f>IF(A16="","",IFERROR(VLOOKUP(A16,Story!C:D,2,FALSE),""))</f>
        <v/>
      </c>
      <c r="C16" s="445"/>
      <c r="D16" s="443" t="s">
        <v>196</v>
      </c>
      <c r="E16" s="441" t="s">
        <v>1919</v>
      </c>
      <c r="F16" s="445" t="s">
        <v>1677</v>
      </c>
      <c r="G16" s="443" t="s">
        <v>218</v>
      </c>
      <c r="H16" s="444">
        <f t="shared" ref="H16" si="10">IF(E16="","",$H$1)</f>
        <v>43276</v>
      </c>
      <c r="I16" s="444">
        <f t="shared" ref="I16" si="11">IF(E16="","",IF(H16+J16/8&gt;$I$1,$I$1,H16+J16/8))</f>
        <v>43281</v>
      </c>
      <c r="J16" s="476">
        <v>40</v>
      </c>
      <c r="K16" s="476">
        <f t="shared" ref="K16" si="12">SUM(N16:AM16)</f>
        <v>37</v>
      </c>
      <c r="L16" s="443" t="s">
        <v>9</v>
      </c>
      <c r="M16" s="442">
        <f t="shared" si="8"/>
        <v>1</v>
      </c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472"/>
      <c r="AH16" s="472"/>
      <c r="AI16" s="472">
        <v>8</v>
      </c>
      <c r="AJ16" s="472">
        <v>5</v>
      </c>
      <c r="AK16" s="472">
        <v>8</v>
      </c>
      <c r="AL16" s="472">
        <v>8</v>
      </c>
      <c r="AM16" s="472">
        <v>8</v>
      </c>
      <c r="AN16" s="441"/>
    </row>
    <row r="17" spans="1:40" s="446" customFormat="1">
      <c r="A17" s="443"/>
      <c r="B17" s="441" t="str">
        <f>IF(A17="","",IFERROR(VLOOKUP(A17,Story!C:D,2,FALSE),""))</f>
        <v/>
      </c>
      <c r="C17" s="445"/>
      <c r="D17" s="443" t="s">
        <v>196</v>
      </c>
      <c r="E17" s="441" t="s">
        <v>1906</v>
      </c>
      <c r="F17" s="445" t="s">
        <v>1677</v>
      </c>
      <c r="G17" s="443" t="s">
        <v>218</v>
      </c>
      <c r="H17" s="444">
        <f t="shared" si="4"/>
        <v>43276</v>
      </c>
      <c r="I17" s="444">
        <f t="shared" si="5"/>
        <v>43281</v>
      </c>
      <c r="J17" s="476">
        <v>40</v>
      </c>
      <c r="K17" s="476">
        <f t="shared" si="7"/>
        <v>16</v>
      </c>
      <c r="L17" s="443" t="s">
        <v>9</v>
      </c>
      <c r="M17" s="442">
        <f t="shared" ref="M17" si="13">IF(L17="未开始",0,IF(L17="已完成",1, 0.1))</f>
        <v>1</v>
      </c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>
        <v>4</v>
      </c>
      <c r="AE17" s="472">
        <v>8</v>
      </c>
      <c r="AF17" s="472">
        <v>4</v>
      </c>
      <c r="AG17" s="472"/>
      <c r="AH17" s="472"/>
      <c r="AI17" s="472"/>
      <c r="AJ17" s="472"/>
      <c r="AK17" s="472"/>
      <c r="AL17" s="472"/>
      <c r="AM17" s="472"/>
      <c r="AN17" s="441"/>
    </row>
    <row r="18" spans="1:40" s="446" customFormat="1">
      <c r="A18" s="443"/>
      <c r="B18" s="441" t="str">
        <f>IF(A18="","",IFERROR(VLOOKUP(A18,Story!C:D,2,FALSE),""))</f>
        <v/>
      </c>
      <c r="C18" s="445"/>
      <c r="D18" s="443" t="s">
        <v>279</v>
      </c>
      <c r="E18" s="441" t="s">
        <v>1892</v>
      </c>
      <c r="F18" s="445" t="s">
        <v>1677</v>
      </c>
      <c r="G18" s="443" t="s">
        <v>218</v>
      </c>
      <c r="H18" s="444">
        <f t="shared" si="4"/>
        <v>43276</v>
      </c>
      <c r="I18" s="444">
        <f t="shared" si="5"/>
        <v>43278</v>
      </c>
      <c r="J18" s="476">
        <v>16</v>
      </c>
      <c r="K18" s="476">
        <f t="shared" si="7"/>
        <v>12</v>
      </c>
      <c r="L18" s="443" t="s">
        <v>9</v>
      </c>
      <c r="M18" s="442">
        <f t="shared" si="8"/>
        <v>1</v>
      </c>
      <c r="N18" s="472"/>
      <c r="O18" s="472"/>
      <c r="P18" s="472"/>
      <c r="Q18" s="472"/>
      <c r="R18" s="472"/>
      <c r="S18" s="472"/>
      <c r="T18" s="472"/>
      <c r="U18" s="472">
        <v>4</v>
      </c>
      <c r="V18" s="472">
        <v>8</v>
      </c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72"/>
      <c r="AH18" s="472"/>
      <c r="AI18" s="472"/>
      <c r="AJ18" s="472"/>
      <c r="AK18" s="472"/>
      <c r="AL18" s="472"/>
      <c r="AM18" s="472"/>
      <c r="AN18" s="441"/>
    </row>
    <row r="19" spans="1:40" s="446" customFormat="1">
      <c r="A19" s="443"/>
      <c r="B19" s="441"/>
      <c r="C19" s="445"/>
      <c r="D19" s="443" t="s">
        <v>1917</v>
      </c>
      <c r="E19" s="441" t="s">
        <v>1918</v>
      </c>
      <c r="F19" s="445" t="s">
        <v>77</v>
      </c>
      <c r="G19" s="443"/>
      <c r="H19" s="444"/>
      <c r="I19" s="444"/>
      <c r="J19" s="476"/>
      <c r="K19" s="476"/>
      <c r="L19" s="443" t="s">
        <v>9</v>
      </c>
      <c r="M19" s="442"/>
      <c r="N19" s="472"/>
      <c r="O19" s="472"/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>
        <v>8</v>
      </c>
      <c r="AC19" s="472">
        <v>6</v>
      </c>
      <c r="AD19" s="472">
        <v>6</v>
      </c>
      <c r="AE19" s="472">
        <v>6</v>
      </c>
      <c r="AF19" s="472">
        <v>2</v>
      </c>
      <c r="AG19" s="472"/>
      <c r="AH19" s="472"/>
      <c r="AI19" s="472">
        <v>6</v>
      </c>
      <c r="AJ19" s="472">
        <v>5</v>
      </c>
      <c r="AK19" s="472">
        <v>4</v>
      </c>
      <c r="AL19" s="472"/>
      <c r="AM19" s="472"/>
      <c r="AN19" s="441"/>
    </row>
    <row r="20" spans="1:40" s="446" customFormat="1">
      <c r="A20" s="443"/>
      <c r="B20" s="441" t="str">
        <f>IF(A20="","",IFERROR(VLOOKUP(A20,Story!C:D,2,FALSE),""))</f>
        <v/>
      </c>
      <c r="C20" s="445"/>
      <c r="D20" s="443"/>
      <c r="E20" s="441"/>
      <c r="F20" s="445"/>
      <c r="G20" s="443"/>
      <c r="H20" s="444" t="str">
        <f t="shared" ref="H20:H32" si="14">IF(E20="","",$H$1)</f>
        <v/>
      </c>
      <c r="I20" s="444" t="str">
        <f t="shared" ref="I20:I32" si="15">IF(E20="","",IF(H20+J20/8&gt;$I$1,$I$1,H20+J20/8))</f>
        <v/>
      </c>
      <c r="J20" s="476"/>
      <c r="K20" s="476"/>
      <c r="L20" s="443"/>
      <c r="M20" s="442"/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2"/>
      <c r="Z20" s="472"/>
      <c r="AA20" s="472"/>
      <c r="AB20" s="472"/>
      <c r="AC20" s="472"/>
      <c r="AD20" s="472"/>
      <c r="AE20" s="472"/>
      <c r="AF20" s="472"/>
      <c r="AG20" s="472"/>
      <c r="AH20" s="472"/>
      <c r="AI20" s="472"/>
      <c r="AJ20" s="472"/>
      <c r="AK20" s="472"/>
      <c r="AL20" s="472"/>
      <c r="AM20" s="472"/>
      <c r="AN20" s="441"/>
    </row>
    <row r="21" spans="1:40" s="446" customFormat="1">
      <c r="A21" s="443"/>
      <c r="B21" s="441" t="str">
        <f>IF(A21="","",IFERROR(VLOOKUP(A21,Story!C:D,2,FALSE),""))</f>
        <v/>
      </c>
      <c r="C21" s="445"/>
      <c r="D21" s="443"/>
      <c r="E21" s="441"/>
      <c r="F21" s="445"/>
      <c r="G21" s="443"/>
      <c r="H21" s="444" t="str">
        <f t="shared" si="14"/>
        <v/>
      </c>
      <c r="I21" s="444" t="str">
        <f t="shared" si="15"/>
        <v/>
      </c>
      <c r="J21" s="476"/>
      <c r="K21" s="476"/>
      <c r="L21" s="443"/>
      <c r="M21" s="442"/>
      <c r="N21" s="472"/>
      <c r="O21" s="472"/>
      <c r="P21" s="472"/>
      <c r="Q21" s="472"/>
      <c r="R21" s="472"/>
      <c r="S21" s="472"/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72"/>
      <c r="AH21" s="472"/>
      <c r="AI21" s="472"/>
      <c r="AJ21" s="472"/>
      <c r="AK21" s="472"/>
      <c r="AL21" s="472"/>
      <c r="AM21" s="472"/>
      <c r="AN21" s="441"/>
    </row>
    <row r="22" spans="1:40" s="446" customFormat="1">
      <c r="A22" s="24" t="s">
        <v>1819</v>
      </c>
      <c r="B22" s="441" t="str">
        <f>IF(A22="","",IFERROR(VLOOKUP(A22,Story!C:D,2,FALSE),""))</f>
        <v>框架 - 插件管理器</v>
      </c>
      <c r="C22" s="445"/>
      <c r="D22" s="443"/>
      <c r="E22" s="441"/>
      <c r="F22" s="445"/>
      <c r="G22" s="443"/>
      <c r="H22" s="444" t="str">
        <f t="shared" si="14"/>
        <v/>
      </c>
      <c r="I22" s="444" t="str">
        <f t="shared" si="15"/>
        <v/>
      </c>
      <c r="J22" s="476"/>
      <c r="K22" s="476"/>
      <c r="L22" s="443"/>
      <c r="M22" s="442"/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472"/>
      <c r="AH22" s="472"/>
      <c r="AI22" s="472"/>
      <c r="AJ22" s="472"/>
      <c r="AK22" s="472"/>
      <c r="AL22" s="472"/>
      <c r="AM22" s="472"/>
      <c r="AN22" s="441"/>
    </row>
    <row r="23" spans="1:40" s="446" customFormat="1">
      <c r="A23" s="443"/>
      <c r="B23" s="441" t="str">
        <f>IF(A23="","",IFERROR(VLOOKUP(A23,Story!C:D,2,FALSE),""))</f>
        <v/>
      </c>
      <c r="C23" s="445"/>
      <c r="D23" s="443" t="s">
        <v>196</v>
      </c>
      <c r="E23" s="441" t="s">
        <v>1879</v>
      </c>
      <c r="F23" s="445" t="s">
        <v>77</v>
      </c>
      <c r="G23" s="443" t="s">
        <v>194</v>
      </c>
      <c r="H23" s="444">
        <f t="shared" si="14"/>
        <v>43276</v>
      </c>
      <c r="I23" s="444">
        <f t="shared" si="15"/>
        <v>43277</v>
      </c>
      <c r="J23" s="476">
        <v>8</v>
      </c>
      <c r="K23" s="476">
        <f t="shared" ref="K23:K28" si="16">SUM(N23:AM23)</f>
        <v>4</v>
      </c>
      <c r="L23" s="443" t="s">
        <v>9</v>
      </c>
      <c r="M23" s="442">
        <f t="shared" si="8"/>
        <v>1</v>
      </c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>
        <v>4</v>
      </c>
      <c r="Y23" s="472"/>
      <c r="Z23" s="472"/>
      <c r="AA23" s="472"/>
      <c r="AB23" s="472"/>
      <c r="AC23" s="472"/>
      <c r="AD23" s="472"/>
      <c r="AE23" s="472"/>
      <c r="AF23" s="472"/>
      <c r="AG23" s="472"/>
      <c r="AH23" s="472"/>
      <c r="AI23" s="472"/>
      <c r="AJ23" s="472"/>
      <c r="AK23" s="472"/>
      <c r="AL23" s="472"/>
      <c r="AM23" s="472"/>
      <c r="AN23" s="441"/>
    </row>
    <row r="24" spans="1:40" s="446" customFormat="1">
      <c r="A24" s="443"/>
      <c r="B24" s="441" t="str">
        <f>IF(A24="","",IFERROR(VLOOKUP(A24,Story!C:D,2,FALSE),""))</f>
        <v/>
      </c>
      <c r="C24" s="445"/>
      <c r="D24" s="443" t="s">
        <v>196</v>
      </c>
      <c r="E24" s="441" t="s">
        <v>1897</v>
      </c>
      <c r="F24" s="445" t="s">
        <v>77</v>
      </c>
      <c r="G24" s="443" t="s">
        <v>218</v>
      </c>
      <c r="H24" s="444">
        <f t="shared" si="14"/>
        <v>43276</v>
      </c>
      <c r="I24" s="444">
        <f t="shared" si="15"/>
        <v>43280</v>
      </c>
      <c r="J24" s="476">
        <v>32</v>
      </c>
      <c r="K24" s="476">
        <f t="shared" si="16"/>
        <v>11</v>
      </c>
      <c r="L24" s="443" t="s">
        <v>248</v>
      </c>
      <c r="M24" s="442">
        <f t="shared" ref="M24" si="17">IF(L24="未开始",0,IF(L24="已完成",1, 0.1))</f>
        <v>0.1</v>
      </c>
      <c r="N24" s="472"/>
      <c r="O24" s="472"/>
      <c r="P24" s="472"/>
      <c r="Q24" s="472"/>
      <c r="R24" s="472"/>
      <c r="S24" s="472"/>
      <c r="T24" s="472"/>
      <c r="U24" s="472"/>
      <c r="V24" s="472"/>
      <c r="W24" s="472">
        <v>8</v>
      </c>
      <c r="X24" s="472">
        <v>3</v>
      </c>
      <c r="Y24" s="472"/>
      <c r="Z24" s="472"/>
      <c r="AA24" s="472"/>
      <c r="AB24" s="472"/>
      <c r="AC24" s="472"/>
      <c r="AD24" s="472"/>
      <c r="AE24" s="472"/>
      <c r="AF24" s="472"/>
      <c r="AG24" s="472"/>
      <c r="AH24" s="472"/>
      <c r="AI24" s="472"/>
      <c r="AJ24" s="472"/>
      <c r="AK24" s="472"/>
      <c r="AL24" s="472"/>
      <c r="AM24" s="472"/>
      <c r="AN24" s="441"/>
    </row>
    <row r="25" spans="1:40" s="446" customFormat="1">
      <c r="A25" s="443"/>
      <c r="B25" s="441" t="str">
        <f>IF(A25="","",IFERROR(VLOOKUP(A25,Story!C:D,2,FALSE),""))</f>
        <v/>
      </c>
      <c r="C25" s="445"/>
      <c r="D25" s="443" t="s">
        <v>196</v>
      </c>
      <c r="E25" s="441" t="s">
        <v>1883</v>
      </c>
      <c r="F25" s="445" t="s">
        <v>1508</v>
      </c>
      <c r="G25" s="443" t="s">
        <v>218</v>
      </c>
      <c r="H25" s="444">
        <f t="shared" si="14"/>
        <v>43276</v>
      </c>
      <c r="I25" s="444">
        <f t="shared" si="15"/>
        <v>43278</v>
      </c>
      <c r="J25" s="476">
        <v>16</v>
      </c>
      <c r="K25" s="476">
        <f t="shared" si="16"/>
        <v>0</v>
      </c>
      <c r="L25" s="443" t="s">
        <v>9</v>
      </c>
      <c r="M25" s="442">
        <f t="shared" si="8"/>
        <v>1</v>
      </c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72"/>
      <c r="AH25" s="472"/>
      <c r="AI25" s="472"/>
      <c r="AJ25" s="472"/>
      <c r="AK25" s="472"/>
      <c r="AL25" s="472"/>
      <c r="AM25" s="472"/>
      <c r="AN25" s="441"/>
    </row>
    <row r="26" spans="1:40" s="446" customFormat="1">
      <c r="A26" s="443"/>
      <c r="B26" s="441" t="str">
        <f>IF(A26="","",IFERROR(VLOOKUP(A26,Story!C:D,2,FALSE),""))</f>
        <v/>
      </c>
      <c r="C26" s="445"/>
      <c r="D26" s="443" t="s">
        <v>196</v>
      </c>
      <c r="E26" s="441" t="s">
        <v>1884</v>
      </c>
      <c r="F26" s="445" t="s">
        <v>1508</v>
      </c>
      <c r="G26" s="443" t="s">
        <v>210</v>
      </c>
      <c r="H26" s="444">
        <f t="shared" si="14"/>
        <v>43276</v>
      </c>
      <c r="I26" s="444">
        <f t="shared" si="15"/>
        <v>43276</v>
      </c>
      <c r="J26" s="476"/>
      <c r="K26" s="476">
        <f t="shared" si="16"/>
        <v>0</v>
      </c>
      <c r="L26" s="443" t="s">
        <v>9</v>
      </c>
      <c r="M26" s="442">
        <f t="shared" si="8"/>
        <v>1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472"/>
      <c r="AI26" s="472"/>
      <c r="AJ26" s="472"/>
      <c r="AK26" s="472"/>
      <c r="AL26" s="472"/>
      <c r="AM26" s="472"/>
      <c r="AN26" s="441"/>
    </row>
    <row r="27" spans="1:40" s="446" customFormat="1">
      <c r="A27" s="443"/>
      <c r="B27" s="441" t="str">
        <f>IF(A27="","",IFERROR(VLOOKUP(A27,Story!C:D,2,FALSE),""))</f>
        <v/>
      </c>
      <c r="C27" s="445"/>
      <c r="D27" s="443" t="s">
        <v>335</v>
      </c>
      <c r="E27" s="441" t="s">
        <v>1913</v>
      </c>
      <c r="F27" s="445" t="s">
        <v>77</v>
      </c>
      <c r="G27" s="443"/>
      <c r="H27" s="444">
        <f t="shared" si="14"/>
        <v>43276</v>
      </c>
      <c r="I27" s="444">
        <f t="shared" si="15"/>
        <v>43276</v>
      </c>
      <c r="J27" s="476"/>
      <c r="K27" s="476">
        <f t="shared" si="16"/>
        <v>16</v>
      </c>
      <c r="L27" s="443" t="s">
        <v>248</v>
      </c>
      <c r="M27" s="442">
        <f t="shared" si="8"/>
        <v>0.1</v>
      </c>
      <c r="N27" s="472"/>
      <c r="O27" s="472"/>
      <c r="P27" s="472"/>
      <c r="Q27" s="472"/>
      <c r="R27" s="472"/>
      <c r="S27" s="472"/>
      <c r="T27" s="472"/>
      <c r="U27" s="472"/>
      <c r="V27" s="472"/>
      <c r="W27" s="472"/>
      <c r="X27" s="472"/>
      <c r="Y27" s="472"/>
      <c r="Z27" s="472"/>
      <c r="AA27" s="472"/>
      <c r="AB27" s="472"/>
      <c r="AC27" s="472"/>
      <c r="AD27" s="472"/>
      <c r="AE27" s="472"/>
      <c r="AF27" s="472"/>
      <c r="AG27" s="472"/>
      <c r="AH27" s="472"/>
      <c r="AI27" s="472"/>
      <c r="AJ27" s="472"/>
      <c r="AK27" s="472">
        <v>4</v>
      </c>
      <c r="AL27" s="472">
        <v>4</v>
      </c>
      <c r="AM27" s="472">
        <v>8</v>
      </c>
      <c r="AN27" s="441"/>
    </row>
    <row r="28" spans="1:40" s="446" customFormat="1">
      <c r="A28" s="443"/>
      <c r="B28" s="441" t="str">
        <f>IF(A28="","",IFERROR(VLOOKUP(A28,Story!C:D,2,FALSE),""))</f>
        <v/>
      </c>
      <c r="C28" s="445"/>
      <c r="D28" s="443"/>
      <c r="E28" s="441"/>
      <c r="F28" s="445"/>
      <c r="G28" s="443"/>
      <c r="H28" s="444" t="str">
        <f t="shared" si="14"/>
        <v/>
      </c>
      <c r="I28" s="444" t="str">
        <f t="shared" si="15"/>
        <v/>
      </c>
      <c r="J28" s="476"/>
      <c r="K28" s="476">
        <f t="shared" si="16"/>
        <v>0</v>
      </c>
      <c r="L28" s="443" t="s">
        <v>18</v>
      </c>
      <c r="M28" s="442">
        <f t="shared" si="8"/>
        <v>0</v>
      </c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72"/>
      <c r="AH28" s="472"/>
      <c r="AI28" s="472"/>
      <c r="AJ28" s="472"/>
      <c r="AK28" s="472"/>
      <c r="AL28" s="472"/>
      <c r="AM28" s="472"/>
      <c r="AN28" s="441"/>
    </row>
    <row r="29" spans="1:40" s="446" customFormat="1">
      <c r="A29" s="443"/>
      <c r="B29" s="441" t="str">
        <f>IF(A29="","",IFERROR(VLOOKUP(A29,Story!C:D,2,FALSE),""))</f>
        <v/>
      </c>
      <c r="C29" s="445"/>
      <c r="D29" s="443"/>
      <c r="E29" s="441"/>
      <c r="F29" s="445"/>
      <c r="G29" s="443"/>
      <c r="H29" s="444" t="str">
        <f t="shared" si="14"/>
        <v/>
      </c>
      <c r="I29" s="444" t="str">
        <f t="shared" si="15"/>
        <v/>
      </c>
      <c r="J29" s="476"/>
      <c r="K29" s="476"/>
      <c r="L29" s="443"/>
      <c r="M29" s="442"/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72"/>
      <c r="AH29" s="472"/>
      <c r="AI29" s="472"/>
      <c r="AJ29" s="472"/>
      <c r="AK29" s="472"/>
      <c r="AL29" s="472"/>
      <c r="AM29" s="472"/>
      <c r="AN29" s="441"/>
    </row>
    <row r="30" spans="1:40" s="446" customFormat="1">
      <c r="A30" s="24"/>
      <c r="B30" s="441"/>
      <c r="C30" s="445"/>
      <c r="D30" s="443"/>
      <c r="E30" s="441"/>
      <c r="F30" s="445"/>
      <c r="G30" s="443"/>
      <c r="H30" s="444" t="str">
        <f t="shared" si="14"/>
        <v/>
      </c>
      <c r="I30" s="444" t="str">
        <f t="shared" si="15"/>
        <v/>
      </c>
      <c r="J30" s="476"/>
      <c r="K30" s="476"/>
      <c r="L30" s="443"/>
      <c r="M30" s="442"/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72"/>
      <c r="AH30" s="472"/>
      <c r="AI30" s="472"/>
      <c r="AJ30" s="472"/>
      <c r="AK30" s="472"/>
      <c r="AL30" s="472"/>
      <c r="AM30" s="472"/>
      <c r="AN30" s="441"/>
    </row>
    <row r="31" spans="1:40" s="446" customFormat="1">
      <c r="A31" s="443"/>
      <c r="B31" s="441" t="str">
        <f>IF(A31="","",IFERROR(VLOOKUP(A31,Story!C:D,2,FALSE),""))</f>
        <v/>
      </c>
      <c r="C31" s="445"/>
      <c r="D31" s="443"/>
      <c r="E31" s="441"/>
      <c r="F31" s="445"/>
      <c r="G31" s="443"/>
      <c r="H31" s="444" t="str">
        <f t="shared" si="14"/>
        <v/>
      </c>
      <c r="I31" s="444" t="str">
        <f t="shared" si="15"/>
        <v/>
      </c>
      <c r="J31" s="476"/>
      <c r="K31" s="476"/>
      <c r="L31" s="443"/>
      <c r="M31" s="442"/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72"/>
      <c r="AH31" s="472"/>
      <c r="AI31" s="472"/>
      <c r="AJ31" s="472"/>
      <c r="AK31" s="472"/>
      <c r="AL31" s="472"/>
      <c r="AM31" s="472"/>
      <c r="AN31" s="441"/>
    </row>
    <row r="32" spans="1:40" s="446" customFormat="1">
      <c r="A32" s="24" t="s">
        <v>1697</v>
      </c>
      <c r="B32" s="441" t="str">
        <f>IF(A32="","",IFERROR(VLOOKUP(A32,Story!C:D,2,FALSE),""))</f>
        <v>自定义界面设计文档</v>
      </c>
      <c r="C32" s="445"/>
      <c r="D32" s="443"/>
      <c r="E32" s="441"/>
      <c r="F32" s="445"/>
      <c r="G32" s="443"/>
      <c r="H32" s="444" t="str">
        <f t="shared" si="14"/>
        <v/>
      </c>
      <c r="I32" s="444" t="str">
        <f t="shared" si="15"/>
        <v/>
      </c>
      <c r="J32" s="476"/>
      <c r="K32" s="476"/>
      <c r="L32" s="443"/>
      <c r="M32" s="442"/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72"/>
      <c r="AH32" s="472"/>
      <c r="AI32" s="472"/>
      <c r="AJ32" s="472"/>
      <c r="AK32" s="472"/>
      <c r="AL32" s="472"/>
      <c r="AM32" s="472"/>
      <c r="AN32" s="441"/>
    </row>
    <row r="33" spans="1:51" s="446" customFormat="1">
      <c r="A33" s="443"/>
      <c r="B33" s="441" t="str">
        <f>IF(A33="","",IFERROR(VLOOKUP(A33,Story!C:D,2,FALSE),""))</f>
        <v/>
      </c>
      <c r="C33" s="445"/>
      <c r="D33" s="443" t="s">
        <v>204</v>
      </c>
      <c r="E33" s="441" t="s">
        <v>1720</v>
      </c>
      <c r="F33" s="445"/>
      <c r="G33" s="443" t="s">
        <v>210</v>
      </c>
      <c r="H33" s="444">
        <f>IF(E33="","",'Sprint#32'!$H$1)</f>
        <v>43222</v>
      </c>
      <c r="I33" s="444">
        <f>IF(E33="","",IF(H33+J33/8&gt;'Sprint#32'!$I$1,'Sprint#32'!$I$1,H33+J33/8))</f>
        <v>43230</v>
      </c>
      <c r="J33" s="476">
        <v>64</v>
      </c>
      <c r="K33" s="476">
        <f>SUM(N33:AF33)</f>
        <v>0</v>
      </c>
      <c r="L33" s="443" t="s">
        <v>248</v>
      </c>
      <c r="M33" s="442">
        <f>IF(L33="未开始",0,IF(L33="已完成",1, 0.1))</f>
        <v>0.1</v>
      </c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72"/>
      <c r="AO33" s="472"/>
      <c r="AP33" s="472"/>
      <c r="AQ33" s="472"/>
      <c r="AR33" s="472"/>
      <c r="AS33" s="472"/>
      <c r="AT33" s="472"/>
      <c r="AU33" s="472"/>
      <c r="AV33" s="472"/>
      <c r="AW33" s="472"/>
      <c r="AX33" s="472"/>
      <c r="AY33" s="441"/>
    </row>
    <row r="34" spans="1:51" s="446" customFormat="1">
      <c r="A34" s="443"/>
      <c r="B34" s="441" t="str">
        <f>IF(A34="","",IFERROR(VLOOKUP(A34,Story!C:D,2,FALSE),""))</f>
        <v/>
      </c>
      <c r="C34" s="445"/>
      <c r="D34" s="443" t="s">
        <v>235</v>
      </c>
      <c r="E34" s="441" t="s">
        <v>1889</v>
      </c>
      <c r="F34" s="445" t="s">
        <v>59</v>
      </c>
      <c r="G34" s="443" t="s">
        <v>218</v>
      </c>
      <c r="H34" s="444">
        <f t="shared" ref="H34:H46" si="18">IF(E34="","",$H$1)</f>
        <v>43276</v>
      </c>
      <c r="I34" s="444">
        <f t="shared" ref="I34:I46" si="19">IF(E34="","",IF(H34+J34/8&gt;$I$1,$I$1,H34+J34/8))</f>
        <v>43276.5</v>
      </c>
      <c r="J34" s="476">
        <v>4</v>
      </c>
      <c r="K34" s="476">
        <f t="shared" ref="K34:K42" si="20">SUM(N34:AM34)</f>
        <v>0</v>
      </c>
      <c r="L34" s="443" t="s">
        <v>195</v>
      </c>
      <c r="M34" s="442">
        <f t="shared" si="8"/>
        <v>0.1</v>
      </c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/>
      <c r="AG34" s="472"/>
      <c r="AH34" s="472"/>
      <c r="AI34" s="472"/>
      <c r="AJ34" s="472"/>
      <c r="AK34" s="472"/>
      <c r="AL34" s="472"/>
      <c r="AM34" s="472"/>
      <c r="AN34" s="441"/>
    </row>
    <row r="35" spans="1:51" s="446" customFormat="1">
      <c r="A35" s="443"/>
      <c r="B35" s="441" t="str">
        <f>IF(A35="","",IFERROR(VLOOKUP(A35,Story!C:D,2,FALSE),""))</f>
        <v/>
      </c>
      <c r="C35" s="445"/>
      <c r="D35" s="443" t="s">
        <v>235</v>
      </c>
      <c r="E35" s="441" t="s">
        <v>1898</v>
      </c>
      <c r="F35" s="445" t="s">
        <v>59</v>
      </c>
      <c r="G35" s="443" t="s">
        <v>218</v>
      </c>
      <c r="H35" s="444">
        <f t="shared" si="18"/>
        <v>43276</v>
      </c>
      <c r="I35" s="444">
        <f t="shared" si="19"/>
        <v>43278</v>
      </c>
      <c r="J35" s="476">
        <v>16</v>
      </c>
      <c r="K35" s="476">
        <f t="shared" si="20"/>
        <v>0</v>
      </c>
      <c r="L35" s="443" t="s">
        <v>9</v>
      </c>
      <c r="M35" s="442">
        <f t="shared" si="8"/>
        <v>1</v>
      </c>
      <c r="N35" s="472"/>
      <c r="O35" s="472"/>
      <c r="P35" s="472"/>
      <c r="Q35" s="472"/>
      <c r="R35" s="472"/>
      <c r="S35" s="472"/>
      <c r="T35" s="472"/>
      <c r="U35" s="472"/>
      <c r="V35" s="472"/>
      <c r="W35" s="472"/>
      <c r="X35" s="472"/>
      <c r="Y35" s="472"/>
      <c r="Z35" s="472"/>
      <c r="AA35" s="472"/>
      <c r="AB35" s="472"/>
      <c r="AC35" s="472"/>
      <c r="AD35" s="472"/>
      <c r="AE35" s="472"/>
      <c r="AF35" s="472"/>
      <c r="AG35" s="472"/>
      <c r="AH35" s="472"/>
      <c r="AI35" s="472"/>
      <c r="AJ35" s="472"/>
      <c r="AK35" s="472"/>
      <c r="AL35" s="472"/>
      <c r="AM35" s="472"/>
      <c r="AN35" s="441"/>
    </row>
    <row r="36" spans="1:51" s="446" customFormat="1">
      <c r="A36" s="443"/>
      <c r="B36" s="441" t="str">
        <f>IF(A36="","",IFERROR(VLOOKUP(A36,Story!C:D,2,FALSE),""))</f>
        <v/>
      </c>
      <c r="C36" s="445"/>
      <c r="D36" s="443" t="s">
        <v>231</v>
      </c>
      <c r="E36" s="441" t="s">
        <v>1902</v>
      </c>
      <c r="F36" s="445" t="s">
        <v>233</v>
      </c>
      <c r="G36" s="443" t="s">
        <v>194</v>
      </c>
      <c r="H36" s="444">
        <f t="shared" si="18"/>
        <v>43276</v>
      </c>
      <c r="I36" s="444">
        <f t="shared" si="19"/>
        <v>43276</v>
      </c>
      <c r="J36" s="476"/>
      <c r="K36" s="476">
        <f t="shared" si="20"/>
        <v>7</v>
      </c>
      <c r="L36" s="443" t="s">
        <v>9</v>
      </c>
      <c r="M36" s="442">
        <f t="shared" si="8"/>
        <v>1</v>
      </c>
      <c r="N36" s="472"/>
      <c r="O36" s="472"/>
      <c r="P36" s="472"/>
      <c r="Q36" s="472"/>
      <c r="R36" s="472"/>
      <c r="S36" s="472"/>
      <c r="T36" s="472"/>
      <c r="U36" s="472">
        <v>4</v>
      </c>
      <c r="V36" s="472">
        <v>3</v>
      </c>
      <c r="W36" s="472"/>
      <c r="X36" s="472"/>
      <c r="Y36" s="472"/>
      <c r="Z36" s="472"/>
      <c r="AA36" s="472"/>
      <c r="AB36" s="472"/>
      <c r="AC36" s="472"/>
      <c r="AD36" s="472"/>
      <c r="AE36" s="472"/>
      <c r="AF36" s="472"/>
      <c r="AG36" s="472"/>
      <c r="AH36" s="472"/>
      <c r="AI36" s="472"/>
      <c r="AJ36" s="472"/>
      <c r="AK36" s="472"/>
      <c r="AL36" s="472"/>
      <c r="AM36" s="472"/>
      <c r="AN36" s="441"/>
    </row>
    <row r="37" spans="1:51" s="446" customFormat="1">
      <c r="A37" s="443"/>
      <c r="B37" s="441" t="str">
        <f>IF(A37="","",IFERROR(VLOOKUP(A37,Story!C:D,2,FALSE),""))</f>
        <v/>
      </c>
      <c r="C37" s="445"/>
      <c r="D37" s="443" t="s">
        <v>231</v>
      </c>
      <c r="E37" s="441" t="s">
        <v>1904</v>
      </c>
      <c r="F37" s="445" t="s">
        <v>233</v>
      </c>
      <c r="G37" s="443" t="s">
        <v>194</v>
      </c>
      <c r="H37" s="444">
        <f t="shared" si="18"/>
        <v>43276</v>
      </c>
      <c r="I37" s="444">
        <f t="shared" si="19"/>
        <v>43276</v>
      </c>
      <c r="J37" s="476"/>
      <c r="K37" s="476">
        <f t="shared" si="20"/>
        <v>3</v>
      </c>
      <c r="L37" s="443" t="s">
        <v>9</v>
      </c>
      <c r="M37" s="442">
        <f t="shared" si="8"/>
        <v>1</v>
      </c>
      <c r="N37" s="472"/>
      <c r="O37" s="472"/>
      <c r="P37" s="472"/>
      <c r="Q37" s="472"/>
      <c r="R37" s="472"/>
      <c r="S37" s="472"/>
      <c r="T37" s="472"/>
      <c r="U37" s="472"/>
      <c r="V37" s="472">
        <v>3</v>
      </c>
      <c r="W37" s="472"/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41"/>
    </row>
    <row r="38" spans="1:51" s="446" customFormat="1">
      <c r="A38" s="443"/>
      <c r="B38" s="441"/>
      <c r="C38" s="445"/>
      <c r="D38" s="443" t="s">
        <v>231</v>
      </c>
      <c r="E38" s="441" t="s">
        <v>1903</v>
      </c>
      <c r="F38" s="445" t="s">
        <v>233</v>
      </c>
      <c r="G38" s="443" t="s">
        <v>194</v>
      </c>
      <c r="H38" s="444">
        <f t="shared" si="18"/>
        <v>43276</v>
      </c>
      <c r="I38" s="444">
        <f t="shared" si="19"/>
        <v>43276</v>
      </c>
      <c r="J38" s="476"/>
      <c r="K38" s="476"/>
      <c r="L38" s="443" t="s">
        <v>9</v>
      </c>
      <c r="M38" s="442"/>
      <c r="N38" s="472"/>
      <c r="O38" s="472"/>
      <c r="P38" s="472"/>
      <c r="Q38" s="472"/>
      <c r="R38" s="472"/>
      <c r="S38" s="472"/>
      <c r="T38" s="472"/>
      <c r="U38" s="472"/>
      <c r="V38" s="472">
        <v>2</v>
      </c>
      <c r="W38" s="472"/>
      <c r="X38" s="472"/>
      <c r="Y38" s="472"/>
      <c r="Z38" s="472"/>
      <c r="AA38" s="472"/>
      <c r="AB38" s="472"/>
      <c r="AC38" s="472"/>
      <c r="AD38" s="472"/>
      <c r="AE38" s="472"/>
      <c r="AF38" s="472"/>
      <c r="AG38" s="472"/>
      <c r="AH38" s="472"/>
      <c r="AI38" s="472"/>
      <c r="AJ38" s="472"/>
      <c r="AK38" s="472"/>
      <c r="AL38" s="472"/>
      <c r="AM38" s="472"/>
      <c r="AN38" s="441"/>
    </row>
    <row r="39" spans="1:51" s="446" customFormat="1">
      <c r="A39" s="24"/>
      <c r="B39" s="441"/>
      <c r="C39" s="445"/>
      <c r="D39" s="443"/>
      <c r="E39" s="441"/>
      <c r="F39" s="445"/>
      <c r="G39" s="443"/>
      <c r="H39" s="444" t="str">
        <f t="shared" si="18"/>
        <v/>
      </c>
      <c r="I39" s="444" t="str">
        <f t="shared" si="19"/>
        <v/>
      </c>
      <c r="J39" s="476"/>
      <c r="K39" s="476">
        <f t="shared" si="20"/>
        <v>0</v>
      </c>
      <c r="L39" s="443" t="s">
        <v>18</v>
      </c>
      <c r="M39" s="442">
        <f t="shared" si="8"/>
        <v>0</v>
      </c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72"/>
      <c r="AH39" s="472"/>
      <c r="AI39" s="472"/>
      <c r="AJ39" s="472"/>
      <c r="AK39" s="472"/>
      <c r="AL39" s="472"/>
      <c r="AM39" s="472"/>
      <c r="AN39" s="441"/>
    </row>
    <row r="40" spans="1:51" s="446" customFormat="1">
      <c r="A40" s="11" t="s">
        <v>122</v>
      </c>
      <c r="B40" s="441" t="str">
        <f>IF(A40="","",IFERROR(VLOOKUP(A40,Story!C:D,2,FALSE),""))</f>
        <v>需求讨论会议</v>
      </c>
      <c r="C40" s="445"/>
      <c r="D40" s="443"/>
      <c r="E40" s="441"/>
      <c r="F40" s="445"/>
      <c r="G40" s="443"/>
      <c r="H40" s="444" t="str">
        <f t="shared" si="18"/>
        <v/>
      </c>
      <c r="I40" s="444" t="str">
        <f t="shared" si="19"/>
        <v/>
      </c>
      <c r="J40" s="476"/>
      <c r="K40" s="476">
        <f t="shared" si="20"/>
        <v>0</v>
      </c>
      <c r="L40" s="443" t="s">
        <v>18</v>
      </c>
      <c r="M40" s="442">
        <f t="shared" si="8"/>
        <v>0</v>
      </c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72"/>
      <c r="AH40" s="472"/>
      <c r="AI40" s="472"/>
      <c r="AJ40" s="472"/>
      <c r="AK40" s="472"/>
      <c r="AL40" s="472"/>
      <c r="AM40" s="472"/>
      <c r="AN40" s="441"/>
    </row>
    <row r="41" spans="1:51" s="446" customFormat="1">
      <c r="A41" s="443"/>
      <c r="B41" s="441" t="str">
        <f>IF(A41="","",IFERROR(VLOOKUP(A41,Story!C:D,2,FALSE),""))</f>
        <v/>
      </c>
      <c r="C41" s="445"/>
      <c r="D41" s="443" t="s">
        <v>219</v>
      </c>
      <c r="E41" s="441" t="s">
        <v>1885</v>
      </c>
      <c r="F41" s="445" t="s">
        <v>82</v>
      </c>
      <c r="G41" s="443" t="s">
        <v>218</v>
      </c>
      <c r="H41" s="444">
        <f t="shared" si="18"/>
        <v>43276</v>
      </c>
      <c r="I41" s="444">
        <f t="shared" si="19"/>
        <v>43276</v>
      </c>
      <c r="J41" s="476">
        <v>0</v>
      </c>
      <c r="K41" s="476">
        <f t="shared" si="20"/>
        <v>0</v>
      </c>
      <c r="L41" s="443" t="s">
        <v>9</v>
      </c>
      <c r="M41" s="442">
        <f t="shared" si="8"/>
        <v>1</v>
      </c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72"/>
      <c r="AH41" s="472"/>
      <c r="AI41" s="472"/>
      <c r="AJ41" s="472"/>
      <c r="AK41" s="472"/>
      <c r="AL41" s="472"/>
      <c r="AM41" s="472"/>
      <c r="AN41" s="441"/>
    </row>
    <row r="42" spans="1:51" s="446" customFormat="1">
      <c r="A42" s="443"/>
      <c r="B42" s="441" t="str">
        <f>IF(A42="","",IFERROR(VLOOKUP(A42,Story!C:D,2,FALSE),""))</f>
        <v/>
      </c>
      <c r="C42" s="445"/>
      <c r="D42" s="443" t="s">
        <v>219</v>
      </c>
      <c r="E42" s="441" t="s">
        <v>1886</v>
      </c>
      <c r="F42" s="445"/>
      <c r="G42" s="443" t="s">
        <v>332</v>
      </c>
      <c r="H42" s="444">
        <f t="shared" si="18"/>
        <v>43276</v>
      </c>
      <c r="I42" s="444">
        <f t="shared" si="19"/>
        <v>43276</v>
      </c>
      <c r="J42" s="476"/>
      <c r="K42" s="476">
        <f t="shared" si="20"/>
        <v>0</v>
      </c>
      <c r="L42" s="443" t="s">
        <v>195</v>
      </c>
      <c r="M42" s="442">
        <f t="shared" si="8"/>
        <v>0.1</v>
      </c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72"/>
      <c r="AH42" s="472"/>
      <c r="AI42" s="472"/>
      <c r="AJ42" s="472"/>
      <c r="AK42" s="472"/>
      <c r="AL42" s="472"/>
      <c r="AM42" s="472"/>
      <c r="AN42" s="441"/>
    </row>
    <row r="43" spans="1:51" s="446" customFormat="1">
      <c r="A43" s="443"/>
      <c r="B43" s="441" t="str">
        <f>IF(A43="","",IFERROR(VLOOKUP(A43,Story!C:D,2,FALSE),""))</f>
        <v/>
      </c>
      <c r="C43" s="445"/>
      <c r="D43" s="443" t="s">
        <v>219</v>
      </c>
      <c r="E43" s="441" t="s">
        <v>1887</v>
      </c>
      <c r="F43" s="445"/>
      <c r="G43" s="443" t="s">
        <v>332</v>
      </c>
      <c r="H43" s="444">
        <f t="shared" si="18"/>
        <v>43276</v>
      </c>
      <c r="I43" s="444">
        <f t="shared" si="19"/>
        <v>43276</v>
      </c>
      <c r="J43" s="476"/>
      <c r="K43" s="476"/>
      <c r="L43" s="443" t="s">
        <v>248</v>
      </c>
      <c r="M43" s="442"/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72"/>
      <c r="AH43" s="472"/>
      <c r="AI43" s="472"/>
      <c r="AJ43" s="472"/>
      <c r="AK43" s="472"/>
      <c r="AL43" s="472"/>
      <c r="AM43" s="472"/>
      <c r="AN43" s="441"/>
    </row>
    <row r="44" spans="1:51" s="446" customFormat="1">
      <c r="A44" s="443"/>
      <c r="B44" s="441" t="str">
        <f>IF(A44="","",IFERROR(VLOOKUP(A44,Story!C:D,2,FALSE),""))</f>
        <v/>
      </c>
      <c r="C44" s="445"/>
      <c r="D44" s="443" t="s">
        <v>1911</v>
      </c>
      <c r="E44" s="441" t="s">
        <v>1912</v>
      </c>
      <c r="F44" s="445" t="s">
        <v>77</v>
      </c>
      <c r="G44" s="443"/>
      <c r="H44" s="444">
        <f t="shared" si="18"/>
        <v>43276</v>
      </c>
      <c r="I44" s="444">
        <f t="shared" si="19"/>
        <v>43276</v>
      </c>
      <c r="J44" s="476"/>
      <c r="K44" s="476"/>
      <c r="L44" s="443" t="s">
        <v>9</v>
      </c>
      <c r="M44" s="442"/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>
        <v>4</v>
      </c>
      <c r="Z44" s="472"/>
      <c r="AA44" s="472"/>
      <c r="AB44" s="472"/>
      <c r="AC44" s="472">
        <v>2</v>
      </c>
      <c r="AD44" s="472">
        <v>2</v>
      </c>
      <c r="AE44" s="472">
        <v>2</v>
      </c>
      <c r="AF44" s="472">
        <v>2</v>
      </c>
      <c r="AG44" s="472"/>
      <c r="AH44" s="472"/>
      <c r="AI44" s="472"/>
      <c r="AJ44" s="472"/>
      <c r="AK44" s="472"/>
      <c r="AL44" s="472"/>
      <c r="AM44" s="472"/>
      <c r="AN44" s="441"/>
    </row>
    <row r="45" spans="1:51" s="446" customFormat="1">
      <c r="A45" s="443"/>
      <c r="B45" s="441" t="str">
        <f>IF(A45="","",IFERROR(VLOOKUP(A45,Story!C:D,2,FALSE),""))</f>
        <v/>
      </c>
      <c r="C45" s="445"/>
      <c r="D45" s="443"/>
      <c r="E45" s="441"/>
      <c r="F45" s="445"/>
      <c r="G45" s="443"/>
      <c r="H45" s="444" t="str">
        <f t="shared" si="18"/>
        <v/>
      </c>
      <c r="I45" s="444" t="str">
        <f t="shared" si="19"/>
        <v/>
      </c>
      <c r="J45" s="476"/>
      <c r="K45" s="476"/>
      <c r="L45" s="443"/>
      <c r="M45" s="442"/>
      <c r="N45" s="472"/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72"/>
      <c r="AH45" s="472"/>
      <c r="AI45" s="472"/>
      <c r="AJ45" s="472"/>
      <c r="AK45" s="472"/>
      <c r="AL45" s="472"/>
      <c r="AM45" s="472"/>
      <c r="AN45" s="441"/>
    </row>
    <row r="46" spans="1:51" s="446" customFormat="1">
      <c r="A46" s="24" t="s">
        <v>384</v>
      </c>
      <c r="B46" s="441" t="str">
        <f>IF(A46="","",IFERROR(VLOOKUP(A46,Story!C:D,2,FALSE),""))</f>
        <v>实现进程插件注册服务和引用服务</v>
      </c>
      <c r="C46" s="445"/>
      <c r="D46" s="443"/>
      <c r="E46" s="441"/>
      <c r="F46" s="445"/>
      <c r="G46" s="443"/>
      <c r="H46" s="444" t="str">
        <f t="shared" si="18"/>
        <v/>
      </c>
      <c r="I46" s="444" t="str">
        <f t="shared" si="19"/>
        <v/>
      </c>
      <c r="J46" s="476"/>
      <c r="K46" s="476"/>
      <c r="L46" s="443"/>
      <c r="M46" s="442"/>
      <c r="N46" s="472"/>
      <c r="O46" s="472"/>
      <c r="P46" s="472"/>
      <c r="Q46" s="472"/>
      <c r="R46" s="472"/>
      <c r="S46" s="472"/>
      <c r="T46" s="472"/>
      <c r="U46" s="472"/>
      <c r="V46" s="472"/>
      <c r="W46" s="472"/>
      <c r="X46" s="472"/>
      <c r="Y46" s="472"/>
      <c r="Z46" s="472"/>
      <c r="AA46" s="472"/>
      <c r="AB46" s="472"/>
      <c r="AC46" s="472"/>
      <c r="AD46" s="472"/>
      <c r="AE46" s="472"/>
      <c r="AF46" s="472"/>
      <c r="AG46" s="472"/>
      <c r="AH46" s="472"/>
      <c r="AI46" s="472"/>
      <c r="AJ46" s="472"/>
      <c r="AK46" s="472"/>
      <c r="AL46" s="472"/>
      <c r="AM46" s="472"/>
      <c r="AN46" s="441"/>
    </row>
    <row r="47" spans="1:51">
      <c r="A47" s="443"/>
      <c r="B47" s="441" t="str">
        <f>IF(A47="","",IFERROR(VLOOKUP(A47,Story!C:D,2,FALSE),""))</f>
        <v/>
      </c>
      <c r="C47" s="445"/>
      <c r="D47" s="443" t="s">
        <v>196</v>
      </c>
      <c r="E47" s="438" t="s">
        <v>1726</v>
      </c>
      <c r="F47" s="445" t="s">
        <v>59</v>
      </c>
      <c r="G47" s="443" t="s">
        <v>218</v>
      </c>
      <c r="H47" s="444">
        <f>IF('Sprint# 33'!E21="","",'Sprint#32'!$H$1)</f>
        <v>43222</v>
      </c>
      <c r="I47" s="444">
        <f>IF('Sprint# 33'!E21="","",IF(H47+J47/8&gt;'Sprint#32'!$I$1,'Sprint#32'!$I$1,H47+J47/8))</f>
        <v>43227</v>
      </c>
      <c r="J47" s="476">
        <v>40</v>
      </c>
      <c r="K47" s="476">
        <f>SUM(N47:AF47)</f>
        <v>0</v>
      </c>
      <c r="L47" s="443" t="s">
        <v>248</v>
      </c>
      <c r="M47" s="442">
        <f>IF(L47="未开始",0,IF(L47="已完成",1, 0.1))</f>
        <v>0.1</v>
      </c>
      <c r="N47" s="472"/>
      <c r="O47" s="472"/>
      <c r="P47" s="472"/>
      <c r="Q47" s="472"/>
      <c r="R47" s="472"/>
      <c r="S47" s="472"/>
      <c r="T47" s="472"/>
      <c r="U47" s="472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72"/>
      <c r="AH47" s="472"/>
      <c r="AI47" s="472"/>
      <c r="AJ47" s="472"/>
      <c r="AK47" s="472"/>
      <c r="AL47" s="472"/>
      <c r="AM47" s="472"/>
      <c r="AN47" s="472"/>
      <c r="AO47" s="472"/>
      <c r="AP47" s="472"/>
      <c r="AQ47" s="472"/>
      <c r="AR47" s="472"/>
      <c r="AS47" s="472"/>
      <c r="AT47" s="472"/>
      <c r="AU47" s="472"/>
      <c r="AV47" s="472"/>
      <c r="AW47" s="472"/>
      <c r="AX47" s="472"/>
      <c r="AY47" s="441"/>
    </row>
    <row r="48" spans="1:51" s="446" customFormat="1">
      <c r="A48" s="443"/>
      <c r="B48" s="441" t="s">
        <v>262</v>
      </c>
      <c r="C48" s="445"/>
      <c r="D48" s="443" t="s">
        <v>196</v>
      </c>
      <c r="E48" s="398" t="s">
        <v>1579</v>
      </c>
      <c r="F48" s="445" t="s">
        <v>77</v>
      </c>
      <c r="G48" s="443" t="s">
        <v>332</v>
      </c>
      <c r="H48" s="444">
        <v>43222</v>
      </c>
      <c r="I48" s="444">
        <v>43222</v>
      </c>
      <c r="J48" s="476">
        <v>0</v>
      </c>
      <c r="K48" s="476">
        <v>0</v>
      </c>
      <c r="L48" s="443" t="s">
        <v>248</v>
      </c>
      <c r="M48" s="442">
        <v>0</v>
      </c>
      <c r="N48" s="472"/>
      <c r="O48" s="472"/>
      <c r="P48" s="472"/>
      <c r="Q48" s="472"/>
      <c r="R48" s="472"/>
      <c r="S48" s="472"/>
      <c r="T48" s="472"/>
      <c r="U48" s="472"/>
      <c r="V48" s="472"/>
      <c r="W48" s="472"/>
      <c r="X48" s="472"/>
      <c r="Y48" s="472"/>
      <c r="Z48" s="472"/>
      <c r="AA48" s="472"/>
      <c r="AB48" s="472"/>
      <c r="AC48" s="472"/>
      <c r="AD48" s="472"/>
      <c r="AE48" s="472"/>
      <c r="AF48" s="472"/>
      <c r="AG48" s="472"/>
      <c r="AH48" s="472"/>
      <c r="AI48" s="472"/>
      <c r="AJ48" s="472"/>
      <c r="AK48" s="472"/>
      <c r="AL48" s="472"/>
      <c r="AM48" s="472"/>
      <c r="AN48" s="472"/>
      <c r="AO48" s="472"/>
      <c r="AP48" s="472"/>
      <c r="AQ48" s="472"/>
      <c r="AR48" s="472"/>
      <c r="AS48" s="472"/>
      <c r="AT48" s="472"/>
      <c r="AU48" s="472"/>
      <c r="AV48" s="472"/>
      <c r="AW48" s="472"/>
      <c r="AX48" s="472"/>
      <c r="AY48" s="441"/>
    </row>
    <row r="49" spans="1:40">
      <c r="A49" s="443"/>
      <c r="B49" s="441" t="str">
        <f>IF(A49="","",IFERROR(VLOOKUP(A49,Story!C:D,2,FALSE),""))</f>
        <v/>
      </c>
      <c r="C49" s="445"/>
      <c r="D49" s="443"/>
      <c r="E49" s="441"/>
      <c r="F49" s="445"/>
      <c r="G49" s="443"/>
      <c r="H49" s="444" t="str">
        <f>IF(E49="","",$H$1)</f>
        <v/>
      </c>
      <c r="I49" s="444" t="str">
        <f>IF(E49="","",IF(H49+J49/8&gt;$I$1,$I$1,H49+J49/8))</f>
        <v/>
      </c>
      <c r="J49" s="476"/>
      <c r="K49" s="476">
        <f>SUM(N49:AM49)</f>
        <v>0</v>
      </c>
      <c r="L49" s="443" t="s">
        <v>18</v>
      </c>
      <c r="M49" s="442">
        <f t="shared" si="8"/>
        <v>0</v>
      </c>
      <c r="N49" s="472"/>
      <c r="O49" s="472"/>
      <c r="P49" s="472"/>
      <c r="Q49" s="472"/>
      <c r="R49" s="472"/>
      <c r="S49" s="472"/>
      <c r="T49" s="472"/>
      <c r="U49" s="472"/>
      <c r="V49" s="472"/>
      <c r="W49" s="472"/>
      <c r="X49" s="472"/>
      <c r="Y49" s="472"/>
      <c r="Z49" s="472"/>
      <c r="AA49" s="472"/>
      <c r="AB49" s="472"/>
      <c r="AC49" s="472"/>
      <c r="AD49" s="472"/>
      <c r="AE49" s="472"/>
      <c r="AF49" s="472"/>
      <c r="AG49" s="472"/>
      <c r="AH49" s="472"/>
      <c r="AI49" s="472"/>
      <c r="AJ49" s="472"/>
      <c r="AK49" s="472"/>
      <c r="AL49" s="472"/>
      <c r="AM49" s="472"/>
      <c r="AN49" s="441"/>
    </row>
    <row r="50" spans="1:40">
      <c r="A50" s="11" t="s">
        <v>126</v>
      </c>
      <c r="B50" s="441" t="str">
        <f>IF(A50="","",IFERROR(VLOOKUP(A50,Story!C:D,2,FALSE),""))</f>
        <v>项目管理</v>
      </c>
      <c r="C50" s="445"/>
      <c r="D50" s="443"/>
      <c r="E50" s="441"/>
      <c r="F50" s="445"/>
      <c r="G50" s="443"/>
      <c r="H50" s="444" t="str">
        <f>IF(E50="","",$H$1)</f>
        <v/>
      </c>
      <c r="I50" s="444" t="str">
        <f>IF(E50="","",IF(H50+J50/8&gt;$I$1,$I$1,H50+J50/8))</f>
        <v/>
      </c>
      <c r="J50" s="476"/>
      <c r="K50" s="476">
        <f>SUM(N50:AM50)</f>
        <v>0</v>
      </c>
      <c r="L50" s="443" t="s">
        <v>18</v>
      </c>
      <c r="M50" s="442">
        <f t="shared" si="8"/>
        <v>0</v>
      </c>
      <c r="N50" s="472"/>
      <c r="O50" s="472"/>
      <c r="P50" s="472"/>
      <c r="Q50" s="472"/>
      <c r="R50" s="472"/>
      <c r="S50" s="472"/>
      <c r="T50" s="472"/>
      <c r="U50" s="472"/>
      <c r="V50" s="472"/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72"/>
      <c r="AH50" s="472"/>
      <c r="AI50" s="472"/>
      <c r="AJ50" s="472"/>
      <c r="AK50" s="472"/>
      <c r="AL50" s="472"/>
      <c r="AM50" s="472"/>
      <c r="AN50" s="441"/>
    </row>
    <row r="51" spans="1:40">
      <c r="A51" s="443"/>
      <c r="B51" s="441" t="str">
        <f>IF(A51="","",IFERROR(VLOOKUP(A51,Story!C:D,2,FALSE),""))</f>
        <v/>
      </c>
      <c r="C51" s="445"/>
      <c r="D51" s="443"/>
      <c r="E51" s="441"/>
      <c r="F51" s="445"/>
      <c r="G51" s="443"/>
      <c r="H51" s="444" t="str">
        <f>IF(E51="","",$H$1)</f>
        <v/>
      </c>
      <c r="I51" s="444" t="str">
        <f>IF(E51="","",IF(H51+J51/8&gt;$I$1,$I$1,H51+J51/8))</f>
        <v/>
      </c>
      <c r="J51" s="476"/>
      <c r="K51" s="476"/>
      <c r="L51" s="443"/>
      <c r="M51" s="442"/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/>
      <c r="AC51" s="472"/>
      <c r="AD51" s="472"/>
      <c r="AE51" s="472"/>
      <c r="AF51" s="472"/>
      <c r="AG51" s="472"/>
      <c r="AH51" s="472"/>
      <c r="AI51" s="472"/>
      <c r="AJ51" s="472"/>
      <c r="AK51" s="472"/>
      <c r="AL51" s="472"/>
      <c r="AM51" s="472"/>
      <c r="AN51" s="441"/>
    </row>
    <row r="52" spans="1:40">
      <c r="A52" s="443"/>
      <c r="B52" s="441"/>
      <c r="C52" s="445"/>
      <c r="D52" s="443"/>
      <c r="E52" s="441"/>
      <c r="F52" s="445"/>
      <c r="G52" s="443"/>
      <c r="H52" s="444"/>
      <c r="I52" s="444"/>
      <c r="J52" s="476"/>
      <c r="K52" s="476"/>
      <c r="L52" s="443"/>
      <c r="M52" s="442"/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72"/>
      <c r="AH52" s="472"/>
      <c r="AI52" s="472"/>
      <c r="AJ52" s="472"/>
      <c r="AK52" s="472"/>
      <c r="AL52" s="472"/>
      <c r="AM52" s="472"/>
      <c r="AN52" s="441"/>
    </row>
    <row r="53" spans="1:40">
      <c r="A53" s="443"/>
      <c r="B53" s="441"/>
      <c r="C53" s="445"/>
      <c r="D53" s="443"/>
      <c r="E53" s="441"/>
      <c r="F53" s="445"/>
      <c r="G53" s="443"/>
      <c r="H53" s="444"/>
      <c r="I53" s="444"/>
      <c r="J53" s="476"/>
      <c r="K53" s="476"/>
      <c r="L53" s="443"/>
      <c r="M53" s="442"/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72"/>
      <c r="AH53" s="472"/>
      <c r="AI53" s="472"/>
      <c r="AJ53" s="472"/>
      <c r="AK53" s="472"/>
      <c r="AL53" s="472"/>
      <c r="AM53" s="472"/>
      <c r="AN53" s="441"/>
    </row>
    <row r="54" spans="1:40">
      <c r="A54" s="443" t="s">
        <v>758</v>
      </c>
      <c r="B54" s="441"/>
      <c r="C54" s="445"/>
      <c r="D54" s="443"/>
      <c r="E54" s="441"/>
      <c r="F54" s="445"/>
      <c r="G54" s="443"/>
      <c r="H54" s="444"/>
      <c r="I54" s="444"/>
      <c r="J54" s="476"/>
      <c r="K54" s="476"/>
      <c r="L54" s="443"/>
      <c r="M54" s="442"/>
      <c r="N54" s="472"/>
      <c r="O54" s="472"/>
      <c r="P54" s="472"/>
      <c r="Q54" s="472"/>
      <c r="R54" s="472"/>
      <c r="S54" s="472"/>
      <c r="T54" s="472"/>
      <c r="U54" s="472"/>
      <c r="V54" s="472"/>
      <c r="W54" s="472"/>
      <c r="X54" s="472"/>
      <c r="Y54" s="472"/>
      <c r="Z54" s="472"/>
      <c r="AA54" s="472"/>
      <c r="AB54" s="472"/>
      <c r="AC54" s="472"/>
      <c r="AD54" s="472"/>
      <c r="AE54" s="472"/>
      <c r="AF54" s="472"/>
      <c r="AG54" s="472"/>
      <c r="AH54" s="472"/>
      <c r="AI54" s="472"/>
      <c r="AJ54" s="472"/>
      <c r="AK54" s="472"/>
      <c r="AL54" s="472"/>
      <c r="AM54" s="472"/>
      <c r="AN54" s="441"/>
    </row>
    <row r="55" spans="1:40">
      <c r="A55" s="443"/>
      <c r="B55" s="441" t="str">
        <f>IF(A55="","",IFERROR(VLOOKUP(A55,Story!C:D,2,FALSE),""))</f>
        <v/>
      </c>
      <c r="C55" s="445"/>
      <c r="D55" s="443"/>
      <c r="E55" s="441" t="s">
        <v>1901</v>
      </c>
      <c r="F55" s="445" t="s">
        <v>233</v>
      </c>
      <c r="G55" s="443" t="s">
        <v>194</v>
      </c>
      <c r="H55" s="444">
        <f t="shared" ref="H55:H73" si="21">IF(E55="","",$H$1)</f>
        <v>43276</v>
      </c>
      <c r="I55" s="444">
        <f t="shared" ref="I55:I73" si="22">IF(E55="","",IF(H55+J55/8&gt;$I$1,$I$1,H55+J55/8))</f>
        <v>43276</v>
      </c>
      <c r="J55" s="476"/>
      <c r="K55" s="476"/>
      <c r="L55" s="443" t="s">
        <v>9</v>
      </c>
      <c r="M55" s="442"/>
      <c r="N55" s="472"/>
      <c r="O55" s="472"/>
      <c r="P55" s="472"/>
      <c r="Q55" s="472"/>
      <c r="R55" s="472"/>
      <c r="S55" s="472"/>
      <c r="T55" s="472"/>
      <c r="U55" s="472"/>
      <c r="V55" s="472"/>
      <c r="W55" s="472">
        <v>8</v>
      </c>
      <c r="X55" s="472">
        <v>8</v>
      </c>
      <c r="Y55" s="472"/>
      <c r="Z55" s="472"/>
      <c r="AA55" s="472"/>
      <c r="AB55" s="472"/>
      <c r="AC55" s="472"/>
      <c r="AD55" s="472"/>
      <c r="AE55" s="472"/>
      <c r="AF55" s="472"/>
      <c r="AG55" s="472"/>
      <c r="AH55" s="472"/>
      <c r="AI55" s="472"/>
      <c r="AJ55" s="472"/>
      <c r="AK55" s="472"/>
      <c r="AL55" s="472"/>
      <c r="AM55" s="472"/>
      <c r="AN55" s="441"/>
    </row>
    <row r="56" spans="1:40">
      <c r="A56" s="443"/>
      <c r="B56" s="441" t="str">
        <f>IF(A56="","",IFERROR(VLOOKUP(A56,Story!C:D,2,FALSE),""))</f>
        <v/>
      </c>
      <c r="C56" s="445"/>
      <c r="D56" s="443"/>
      <c r="E56" s="441"/>
      <c r="F56" s="445"/>
      <c r="G56" s="443"/>
      <c r="H56" s="444" t="str">
        <f t="shared" si="21"/>
        <v/>
      </c>
      <c r="I56" s="444" t="str">
        <f t="shared" si="22"/>
        <v/>
      </c>
      <c r="J56" s="476"/>
      <c r="K56" s="476"/>
      <c r="L56" s="443"/>
      <c r="M56" s="442"/>
      <c r="N56" s="472"/>
      <c r="O56" s="472"/>
      <c r="P56" s="472"/>
      <c r="Q56" s="472"/>
      <c r="R56" s="472"/>
      <c r="S56" s="472"/>
      <c r="T56" s="472"/>
      <c r="U56" s="472"/>
      <c r="V56" s="472"/>
      <c r="W56" s="472"/>
      <c r="X56" s="472"/>
      <c r="Y56" s="472"/>
      <c r="Z56" s="472"/>
      <c r="AA56" s="472"/>
      <c r="AB56" s="472"/>
      <c r="AC56" s="472"/>
      <c r="AD56" s="472"/>
      <c r="AE56" s="472"/>
      <c r="AF56" s="472"/>
      <c r="AG56" s="472"/>
      <c r="AH56" s="472"/>
      <c r="AI56" s="472"/>
      <c r="AJ56" s="472"/>
      <c r="AK56" s="472"/>
      <c r="AL56" s="472"/>
      <c r="AM56" s="472"/>
      <c r="AN56" s="441"/>
    </row>
    <row r="57" spans="1:40">
      <c r="A57" s="263" t="s">
        <v>622</v>
      </c>
      <c r="B57" s="441" t="str">
        <f>IF(A57="","",IFERROR(VLOOKUP(A57,Story!C:D,2,FALSE),""))</f>
        <v>公司事务</v>
      </c>
      <c r="C57" s="445"/>
      <c r="D57" s="443"/>
      <c r="E57" s="441"/>
      <c r="F57" s="445"/>
      <c r="G57" s="443"/>
      <c r="H57" s="444" t="str">
        <f t="shared" si="21"/>
        <v/>
      </c>
      <c r="I57" s="444" t="str">
        <f t="shared" si="22"/>
        <v/>
      </c>
      <c r="J57" s="476"/>
      <c r="K57" s="476"/>
      <c r="L57" s="443"/>
      <c r="M57" s="442"/>
      <c r="N57" s="472"/>
      <c r="O57" s="472"/>
      <c r="P57" s="472"/>
      <c r="Q57" s="472"/>
      <c r="R57" s="472"/>
      <c r="S57" s="472"/>
      <c r="T57" s="472"/>
      <c r="U57" s="472"/>
      <c r="V57" s="472"/>
      <c r="W57" s="472"/>
      <c r="X57" s="472"/>
      <c r="Y57" s="472"/>
      <c r="Z57" s="472"/>
      <c r="AA57" s="472"/>
      <c r="AB57" s="472"/>
      <c r="AC57" s="472"/>
      <c r="AD57" s="472"/>
      <c r="AE57" s="472"/>
      <c r="AF57" s="472"/>
      <c r="AG57" s="472"/>
      <c r="AH57" s="472"/>
      <c r="AI57" s="472"/>
      <c r="AJ57" s="472"/>
      <c r="AK57" s="472"/>
      <c r="AL57" s="472"/>
      <c r="AM57" s="472"/>
      <c r="AN57" s="441"/>
    </row>
    <row r="58" spans="1:40">
      <c r="A58" s="443"/>
      <c r="B58" s="441" t="str">
        <f>IF(A58="","",IFERROR(VLOOKUP(A58,Story!C:D,2,FALSE),""))</f>
        <v/>
      </c>
      <c r="C58" s="445"/>
      <c r="D58" s="443" t="s">
        <v>235</v>
      </c>
      <c r="E58" s="264" t="s">
        <v>270</v>
      </c>
      <c r="F58" s="445" t="s">
        <v>59</v>
      </c>
      <c r="G58" s="443" t="s">
        <v>207</v>
      </c>
      <c r="H58" s="444">
        <f t="shared" si="21"/>
        <v>43276</v>
      </c>
      <c r="I58" s="444">
        <f t="shared" si="22"/>
        <v>43276</v>
      </c>
      <c r="J58" s="476"/>
      <c r="K58" s="476">
        <f t="shared" ref="K58:K66" si="23">SUM(N58:AM58)</f>
        <v>0</v>
      </c>
      <c r="L58" s="443" t="s">
        <v>9</v>
      </c>
      <c r="M58" s="442">
        <f t="shared" si="8"/>
        <v>1</v>
      </c>
      <c r="N58" s="472"/>
      <c r="O58" s="472"/>
      <c r="P58" s="472"/>
      <c r="Q58" s="472"/>
      <c r="R58" s="472"/>
      <c r="S58" s="472"/>
      <c r="T58" s="472"/>
      <c r="U58" s="472"/>
      <c r="V58" s="472"/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472"/>
      <c r="AH58" s="472"/>
      <c r="AI58" s="472"/>
      <c r="AJ58" s="472"/>
      <c r="AK58" s="472"/>
      <c r="AL58" s="472"/>
      <c r="AM58" s="472"/>
      <c r="AN58" s="441"/>
    </row>
    <row r="59" spans="1:40">
      <c r="A59" s="443"/>
      <c r="B59" s="441" t="str">
        <f>IF(A59="","",IFERROR(VLOOKUP(A59,Story!C:D,2,FALSE),""))</f>
        <v/>
      </c>
      <c r="C59" s="445"/>
      <c r="D59" s="443" t="s">
        <v>235</v>
      </c>
      <c r="E59" s="264" t="s">
        <v>270</v>
      </c>
      <c r="F59" s="445" t="s">
        <v>77</v>
      </c>
      <c r="G59" s="443" t="s">
        <v>207</v>
      </c>
      <c r="H59" s="444">
        <f t="shared" si="21"/>
        <v>43276</v>
      </c>
      <c r="I59" s="444">
        <f t="shared" si="22"/>
        <v>43276</v>
      </c>
      <c r="J59" s="476"/>
      <c r="K59" s="476">
        <f t="shared" si="23"/>
        <v>1</v>
      </c>
      <c r="L59" s="443" t="s">
        <v>9</v>
      </c>
      <c r="M59" s="442">
        <f t="shared" si="8"/>
        <v>1</v>
      </c>
      <c r="N59" s="472"/>
      <c r="O59" s="472"/>
      <c r="P59" s="472"/>
      <c r="Q59" s="472"/>
      <c r="R59" s="472"/>
      <c r="S59" s="472"/>
      <c r="T59" s="472"/>
      <c r="U59" s="472"/>
      <c r="V59" s="472"/>
      <c r="W59" s="472"/>
      <c r="X59" s="472">
        <v>1</v>
      </c>
      <c r="Y59" s="472"/>
      <c r="Z59" s="472"/>
      <c r="AA59" s="472"/>
      <c r="AB59" s="472"/>
      <c r="AC59" s="472"/>
      <c r="AD59" s="472"/>
      <c r="AE59" s="472"/>
      <c r="AF59" s="472"/>
      <c r="AG59" s="472"/>
      <c r="AH59" s="472"/>
      <c r="AI59" s="472"/>
      <c r="AJ59" s="472"/>
      <c r="AK59" s="472"/>
      <c r="AL59" s="472"/>
      <c r="AM59" s="472"/>
      <c r="AN59" s="441"/>
    </row>
    <row r="60" spans="1:40">
      <c r="A60" s="443"/>
      <c r="B60" s="441" t="str">
        <f>IF(A60="","",IFERROR(VLOOKUP(A60,Story!C:D,2,FALSE),""))</f>
        <v/>
      </c>
      <c r="C60" s="445"/>
      <c r="D60" s="443" t="s">
        <v>301</v>
      </c>
      <c r="E60" s="441" t="s">
        <v>1868</v>
      </c>
      <c r="F60" s="445" t="s">
        <v>82</v>
      </c>
      <c r="G60" s="443" t="s">
        <v>218</v>
      </c>
      <c r="H60" s="444">
        <f t="shared" si="21"/>
        <v>43276</v>
      </c>
      <c r="I60" s="444">
        <f t="shared" si="22"/>
        <v>43276</v>
      </c>
      <c r="J60" s="476"/>
      <c r="K60" s="476">
        <f t="shared" si="23"/>
        <v>4</v>
      </c>
      <c r="L60" s="443" t="s">
        <v>9</v>
      </c>
      <c r="M60" s="442">
        <f t="shared" si="8"/>
        <v>1</v>
      </c>
      <c r="N60" s="472"/>
      <c r="O60" s="472"/>
      <c r="P60" s="472"/>
      <c r="Q60" s="472"/>
      <c r="S60" s="472"/>
      <c r="T60" s="472"/>
      <c r="U60" s="472">
        <v>4</v>
      </c>
      <c r="V60" s="472"/>
      <c r="W60" s="472"/>
      <c r="X60" s="472"/>
      <c r="Y60" s="472"/>
      <c r="Z60" s="472"/>
      <c r="AA60" s="472"/>
      <c r="AB60" s="472"/>
      <c r="AC60" s="472"/>
      <c r="AD60" s="472"/>
      <c r="AE60" s="472"/>
      <c r="AF60" s="472"/>
      <c r="AG60" s="472"/>
      <c r="AH60" s="472"/>
      <c r="AI60" s="472"/>
      <c r="AJ60" s="472"/>
      <c r="AK60" s="472"/>
      <c r="AL60" s="472"/>
      <c r="AM60" s="472"/>
      <c r="AN60" s="441"/>
    </row>
    <row r="61" spans="1:40">
      <c r="A61" s="443"/>
      <c r="B61" s="441" t="str">
        <f>IF(A61="","",IFERROR(VLOOKUP(A61,Story!C:D,2,FALSE),""))</f>
        <v/>
      </c>
      <c r="C61" s="445"/>
      <c r="D61" s="443" t="s">
        <v>301</v>
      </c>
      <c r="E61" s="441" t="s">
        <v>1880</v>
      </c>
      <c r="F61" s="445" t="s">
        <v>82</v>
      </c>
      <c r="G61" s="443" t="s">
        <v>218</v>
      </c>
      <c r="H61" s="444">
        <f t="shared" si="21"/>
        <v>43276</v>
      </c>
      <c r="I61" s="444">
        <f t="shared" si="22"/>
        <v>43276</v>
      </c>
      <c r="J61" s="476"/>
      <c r="K61" s="476">
        <f t="shared" si="23"/>
        <v>4</v>
      </c>
      <c r="L61" s="443" t="s">
        <v>9</v>
      </c>
      <c r="M61" s="442">
        <f t="shared" si="8"/>
        <v>1</v>
      </c>
      <c r="N61" s="472"/>
      <c r="O61" s="472"/>
      <c r="P61" s="472"/>
      <c r="Q61" s="472">
        <v>4</v>
      </c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/>
      <c r="AD61" s="472"/>
      <c r="AE61" s="472"/>
      <c r="AF61" s="472"/>
      <c r="AG61" s="472"/>
      <c r="AH61" s="472"/>
      <c r="AI61" s="472"/>
      <c r="AJ61" s="472"/>
      <c r="AK61" s="472"/>
      <c r="AL61" s="472"/>
      <c r="AM61" s="472"/>
      <c r="AN61" s="441"/>
    </row>
    <row r="62" spans="1:40">
      <c r="A62" s="443"/>
      <c r="B62" s="441" t="str">
        <f>IF(A62="","",IFERROR(VLOOKUP(A62,Story!C:D,2,FALSE),""))</f>
        <v/>
      </c>
      <c r="C62" s="445"/>
      <c r="D62" s="443" t="s">
        <v>235</v>
      </c>
      <c r="E62" s="441" t="s">
        <v>1888</v>
      </c>
      <c r="F62" s="445" t="s">
        <v>82</v>
      </c>
      <c r="G62" s="443" t="s">
        <v>207</v>
      </c>
      <c r="H62" s="444">
        <f t="shared" si="21"/>
        <v>43276</v>
      </c>
      <c r="I62" s="444">
        <f t="shared" si="22"/>
        <v>43276</v>
      </c>
      <c r="J62" s="476"/>
      <c r="K62" s="476">
        <f t="shared" si="23"/>
        <v>1</v>
      </c>
      <c r="L62" s="443" t="s">
        <v>9</v>
      </c>
      <c r="M62" s="442">
        <f t="shared" si="8"/>
        <v>1</v>
      </c>
      <c r="N62" s="472"/>
      <c r="O62" s="472"/>
      <c r="P62" s="472"/>
      <c r="Q62" s="472"/>
      <c r="R62" s="472">
        <v>1</v>
      </c>
      <c r="S62" s="472"/>
      <c r="T62" s="472"/>
      <c r="U62" s="472"/>
      <c r="V62" s="472"/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72"/>
      <c r="AH62" s="472"/>
      <c r="AI62" s="472"/>
      <c r="AJ62" s="472"/>
      <c r="AK62" s="472"/>
      <c r="AL62" s="472"/>
      <c r="AM62" s="472"/>
      <c r="AN62" s="441"/>
    </row>
    <row r="63" spans="1:40">
      <c r="A63" s="443"/>
      <c r="B63" s="441" t="str">
        <f>IF(A63="","",IFERROR(VLOOKUP(A63,Story!C:D,2,FALSE),""))</f>
        <v/>
      </c>
      <c r="C63" s="445"/>
      <c r="D63" s="443" t="s">
        <v>1914</v>
      </c>
      <c r="E63" s="441" t="s">
        <v>1915</v>
      </c>
      <c r="F63" s="445" t="s">
        <v>82</v>
      </c>
      <c r="G63" s="443"/>
      <c r="H63" s="444">
        <f t="shared" si="21"/>
        <v>43276</v>
      </c>
      <c r="I63" s="444">
        <f t="shared" si="22"/>
        <v>43276</v>
      </c>
      <c r="J63" s="476"/>
      <c r="K63" s="476">
        <f t="shared" si="23"/>
        <v>3</v>
      </c>
      <c r="L63" s="443" t="s">
        <v>9</v>
      </c>
      <c r="M63" s="442">
        <f t="shared" si="8"/>
        <v>1</v>
      </c>
      <c r="N63" s="472"/>
      <c r="O63" s="472"/>
      <c r="P63" s="472"/>
      <c r="Q63" s="472"/>
      <c r="R63" s="472"/>
      <c r="S63" s="472"/>
      <c r="T63" s="472"/>
      <c r="U63" s="472"/>
      <c r="V63" s="472"/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72"/>
      <c r="AH63" s="472"/>
      <c r="AI63" s="472"/>
      <c r="AJ63" s="472">
        <v>3</v>
      </c>
      <c r="AK63" s="472"/>
      <c r="AL63" s="472"/>
      <c r="AM63" s="472"/>
      <c r="AN63" s="441"/>
    </row>
    <row r="64" spans="1:40">
      <c r="A64" s="443"/>
      <c r="B64" s="441" t="str">
        <f>IF(A64="","",IFERROR(VLOOKUP(A64,Story!C:D,2,FALSE),""))</f>
        <v/>
      </c>
      <c r="C64" s="445"/>
      <c r="D64" s="443" t="s">
        <v>1114</v>
      </c>
      <c r="E64" s="441" t="s">
        <v>1916</v>
      </c>
      <c r="F64" s="445" t="s">
        <v>82</v>
      </c>
      <c r="G64" s="443"/>
      <c r="H64" s="444">
        <f t="shared" si="21"/>
        <v>43276</v>
      </c>
      <c r="I64" s="444">
        <f t="shared" si="22"/>
        <v>43276</v>
      </c>
      <c r="J64" s="476"/>
      <c r="K64" s="476">
        <f t="shared" si="23"/>
        <v>4</v>
      </c>
      <c r="L64" s="443" t="s">
        <v>9</v>
      </c>
      <c r="M64" s="442">
        <f t="shared" si="8"/>
        <v>1</v>
      </c>
      <c r="N64" s="472"/>
      <c r="O64" s="472"/>
      <c r="P64" s="472"/>
      <c r="Q64" s="472"/>
      <c r="R64" s="472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2"/>
      <c r="AE64" s="472"/>
      <c r="AF64" s="472">
        <v>4</v>
      </c>
      <c r="AG64" s="472"/>
      <c r="AH64" s="472"/>
      <c r="AI64" s="472"/>
      <c r="AJ64" s="472"/>
      <c r="AK64" s="472"/>
      <c r="AL64" s="472"/>
      <c r="AM64" s="472"/>
      <c r="AN64" s="441"/>
    </row>
    <row r="65" spans="1:40">
      <c r="A65" s="443"/>
      <c r="B65" s="441" t="str">
        <f>IF(A65="","",IFERROR(VLOOKUP(A65,Story!C:D,2,FALSE),""))</f>
        <v/>
      </c>
      <c r="C65" s="445"/>
      <c r="D65" s="443" t="s">
        <v>1173</v>
      </c>
      <c r="E65" s="441" t="s">
        <v>1920</v>
      </c>
      <c r="F65" s="445" t="s">
        <v>59</v>
      </c>
      <c r="G65" s="443"/>
      <c r="H65" s="444">
        <f t="shared" si="21"/>
        <v>43276</v>
      </c>
      <c r="I65" s="444">
        <f t="shared" si="22"/>
        <v>43276</v>
      </c>
      <c r="J65" s="476"/>
      <c r="K65" s="476">
        <f t="shared" si="23"/>
        <v>0</v>
      </c>
      <c r="L65" s="443" t="s">
        <v>9</v>
      </c>
      <c r="M65" s="442">
        <f t="shared" si="8"/>
        <v>1</v>
      </c>
      <c r="N65" s="472"/>
      <c r="O65" s="472"/>
      <c r="P65" s="472"/>
      <c r="Q65" s="472"/>
      <c r="R65" s="472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2"/>
      <c r="AE65" s="472"/>
      <c r="AF65" s="472"/>
      <c r="AG65" s="472"/>
      <c r="AH65" s="472"/>
      <c r="AI65" s="472"/>
      <c r="AJ65" s="472"/>
      <c r="AK65" s="472"/>
      <c r="AL65" s="472"/>
      <c r="AM65" s="472"/>
      <c r="AN65" s="441"/>
    </row>
    <row r="66" spans="1:40">
      <c r="A66" s="443"/>
      <c r="B66" s="441" t="str">
        <f>IF(A66="","",IFERROR(VLOOKUP(A66,Story!C:D,2,FALSE),""))</f>
        <v/>
      </c>
      <c r="C66" s="445"/>
      <c r="D66" s="443"/>
      <c r="E66" s="441"/>
      <c r="F66" s="445"/>
      <c r="G66" s="443"/>
      <c r="H66" s="444" t="str">
        <f t="shared" si="21"/>
        <v/>
      </c>
      <c r="I66" s="444" t="str">
        <f t="shared" si="22"/>
        <v/>
      </c>
      <c r="J66" s="476"/>
      <c r="K66" s="476">
        <f t="shared" si="23"/>
        <v>0</v>
      </c>
      <c r="L66" s="443" t="s">
        <v>18</v>
      </c>
      <c r="M66" s="442">
        <f t="shared" si="8"/>
        <v>0</v>
      </c>
      <c r="N66" s="472"/>
      <c r="O66" s="472"/>
      <c r="P66" s="472"/>
      <c r="Q66" s="472"/>
      <c r="R66" s="472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2"/>
      <c r="AE66" s="472"/>
      <c r="AF66" s="472"/>
      <c r="AG66" s="472"/>
      <c r="AH66" s="472"/>
      <c r="AI66" s="472"/>
      <c r="AJ66" s="472"/>
      <c r="AK66" s="472"/>
      <c r="AL66" s="472"/>
      <c r="AM66" s="472"/>
      <c r="AN66" s="441"/>
    </row>
    <row r="67" spans="1:40">
      <c r="A67" s="443"/>
      <c r="B67" s="441" t="str">
        <f>IF(A67="","",IFERROR(VLOOKUP(A67,Story!C:D,2,FALSE),""))</f>
        <v/>
      </c>
      <c r="C67" s="445"/>
      <c r="D67" s="443"/>
      <c r="E67" s="441"/>
      <c r="F67" s="445"/>
      <c r="G67" s="443"/>
      <c r="H67" s="444" t="str">
        <f t="shared" si="21"/>
        <v/>
      </c>
      <c r="I67" s="444" t="str">
        <f t="shared" si="22"/>
        <v/>
      </c>
      <c r="J67" s="476"/>
      <c r="K67" s="476"/>
      <c r="L67" s="443"/>
      <c r="M67" s="442"/>
      <c r="N67" s="472"/>
      <c r="O67" s="472"/>
      <c r="P67" s="472"/>
      <c r="Q67" s="472"/>
      <c r="R67" s="472"/>
      <c r="S67" s="472"/>
      <c r="T67" s="472"/>
      <c r="U67" s="472"/>
      <c r="V67" s="472"/>
      <c r="W67" s="472"/>
      <c r="X67" s="472"/>
      <c r="Y67" s="472"/>
      <c r="Z67" s="472"/>
      <c r="AA67" s="472"/>
      <c r="AB67" s="472"/>
      <c r="AC67" s="472"/>
      <c r="AD67" s="472"/>
      <c r="AE67" s="472"/>
      <c r="AF67" s="472"/>
      <c r="AG67" s="472"/>
      <c r="AH67" s="472"/>
      <c r="AI67" s="472"/>
      <c r="AJ67" s="472"/>
      <c r="AK67" s="472"/>
      <c r="AL67" s="472"/>
      <c r="AM67" s="472"/>
      <c r="AN67" s="441"/>
    </row>
    <row r="68" spans="1:40">
      <c r="A68" s="443"/>
      <c r="B68" s="441" t="str">
        <f>IF(A68="","",IFERROR(VLOOKUP(A68,Story!C:D,2,FALSE),""))</f>
        <v/>
      </c>
      <c r="C68" s="445"/>
      <c r="D68" s="443"/>
      <c r="E68" s="441"/>
      <c r="F68" s="445"/>
      <c r="G68" s="443"/>
      <c r="H68" s="444" t="str">
        <f t="shared" si="21"/>
        <v/>
      </c>
      <c r="I68" s="444" t="str">
        <f t="shared" si="22"/>
        <v/>
      </c>
      <c r="J68" s="476"/>
      <c r="K68" s="476"/>
      <c r="L68" s="443"/>
      <c r="M68" s="442"/>
      <c r="N68" s="472"/>
      <c r="O68" s="472"/>
      <c r="P68" s="472"/>
      <c r="Q68" s="472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2"/>
      <c r="AG68" s="472"/>
      <c r="AH68" s="472"/>
      <c r="AI68" s="472"/>
      <c r="AJ68" s="472"/>
      <c r="AK68" s="472"/>
      <c r="AL68" s="472"/>
      <c r="AM68" s="472"/>
      <c r="AN68" s="441"/>
    </row>
    <row r="69" spans="1:40">
      <c r="A69" s="443"/>
      <c r="B69" s="441" t="str">
        <f>IF(A69="","",IFERROR(VLOOKUP(A69,Story!C:D,2,FALSE),""))</f>
        <v/>
      </c>
      <c r="C69" s="445"/>
      <c r="D69" s="443"/>
      <c r="E69" s="441"/>
      <c r="F69" s="445"/>
      <c r="G69" s="443"/>
      <c r="H69" s="444" t="str">
        <f t="shared" si="21"/>
        <v/>
      </c>
      <c r="I69" s="444" t="str">
        <f t="shared" si="22"/>
        <v/>
      </c>
      <c r="J69" s="476"/>
      <c r="K69" s="476"/>
      <c r="L69" s="443"/>
      <c r="M69" s="442"/>
      <c r="N69" s="472"/>
      <c r="O69" s="472"/>
      <c r="P69" s="472"/>
      <c r="Q69" s="472"/>
      <c r="R69" s="472"/>
      <c r="S69" s="472"/>
      <c r="T69" s="472"/>
      <c r="U69" s="472"/>
      <c r="V69" s="472"/>
      <c r="W69" s="472"/>
      <c r="X69" s="472"/>
      <c r="Y69" s="472"/>
      <c r="Z69" s="472"/>
      <c r="AA69" s="472"/>
      <c r="AB69" s="472"/>
      <c r="AC69" s="472"/>
      <c r="AD69" s="472"/>
      <c r="AE69" s="472"/>
      <c r="AF69" s="472"/>
      <c r="AG69" s="472"/>
      <c r="AH69" s="472"/>
      <c r="AI69" s="472"/>
      <c r="AJ69" s="472"/>
      <c r="AK69" s="472"/>
      <c r="AL69" s="472"/>
      <c r="AM69" s="472"/>
      <c r="AN69" s="441"/>
    </row>
    <row r="70" spans="1:40">
      <c r="A70" s="443"/>
      <c r="B70" s="441" t="str">
        <f>IF(A70="","",IFERROR(VLOOKUP(A70,Story!C:D,2,FALSE),""))</f>
        <v/>
      </c>
      <c r="C70" s="445"/>
      <c r="D70" s="443"/>
      <c r="E70" s="441"/>
      <c r="F70" s="445"/>
      <c r="G70" s="443"/>
      <c r="H70" s="444" t="str">
        <f t="shared" si="21"/>
        <v/>
      </c>
      <c r="I70" s="444" t="str">
        <f t="shared" si="22"/>
        <v/>
      </c>
      <c r="J70" s="476"/>
      <c r="K70" s="476"/>
      <c r="L70" s="443"/>
      <c r="M70" s="442"/>
      <c r="N70" s="472"/>
      <c r="O70" s="472"/>
      <c r="P70" s="472"/>
      <c r="Q70" s="472"/>
      <c r="R70" s="472"/>
      <c r="S70" s="472"/>
      <c r="T70" s="472"/>
      <c r="U70" s="472"/>
      <c r="V70" s="472"/>
      <c r="W70" s="472"/>
      <c r="X70" s="472"/>
      <c r="Y70" s="472"/>
      <c r="Z70" s="472"/>
      <c r="AA70" s="472"/>
      <c r="AB70" s="472"/>
      <c r="AC70" s="472"/>
      <c r="AD70" s="472"/>
      <c r="AE70" s="472"/>
      <c r="AF70" s="472"/>
      <c r="AG70" s="472"/>
      <c r="AH70" s="472"/>
      <c r="AI70" s="472"/>
      <c r="AJ70" s="472"/>
      <c r="AK70" s="472"/>
      <c r="AL70" s="472"/>
      <c r="AM70" s="472"/>
      <c r="AN70" s="441"/>
    </row>
    <row r="71" spans="1:40">
      <c r="A71" s="443"/>
      <c r="B71" s="441" t="str">
        <f>IF(A71="","",IFERROR(VLOOKUP(A71,Story!C:D,2,FALSE),""))</f>
        <v/>
      </c>
      <c r="C71" s="445"/>
      <c r="D71" s="443"/>
      <c r="E71" s="441"/>
      <c r="F71" s="445"/>
      <c r="G71" s="443"/>
      <c r="H71" s="444" t="str">
        <f t="shared" si="21"/>
        <v/>
      </c>
      <c r="I71" s="444" t="str">
        <f t="shared" si="22"/>
        <v/>
      </c>
      <c r="J71" s="476"/>
      <c r="K71" s="476"/>
      <c r="L71" s="443"/>
      <c r="M71" s="442"/>
      <c r="N71" s="472"/>
      <c r="O71" s="472"/>
      <c r="P71" s="472"/>
      <c r="Q71" s="472"/>
      <c r="R71" s="472"/>
      <c r="S71" s="472"/>
      <c r="T71" s="472"/>
      <c r="U71" s="472"/>
      <c r="V71" s="472"/>
      <c r="W71" s="472"/>
      <c r="X71" s="472"/>
      <c r="Y71" s="472"/>
      <c r="Z71" s="472"/>
      <c r="AA71" s="472"/>
      <c r="AB71" s="472"/>
      <c r="AC71" s="472"/>
      <c r="AD71" s="472"/>
      <c r="AE71" s="472"/>
      <c r="AF71" s="472"/>
      <c r="AG71" s="472"/>
      <c r="AH71" s="472"/>
      <c r="AI71" s="472"/>
      <c r="AJ71" s="472"/>
      <c r="AK71" s="472"/>
      <c r="AL71" s="472"/>
      <c r="AM71" s="472"/>
      <c r="AN71" s="441"/>
    </row>
    <row r="72" spans="1:40">
      <c r="A72" s="443"/>
      <c r="B72" s="441" t="str">
        <f>IF(A72="","",IFERROR(VLOOKUP(A72,Story!C:D,2,FALSE),""))</f>
        <v/>
      </c>
      <c r="C72" s="445"/>
      <c r="D72" s="443"/>
      <c r="E72" s="441"/>
      <c r="F72" s="445"/>
      <c r="G72" s="443"/>
      <c r="H72" s="444" t="str">
        <f t="shared" si="21"/>
        <v/>
      </c>
      <c r="I72" s="444" t="str">
        <f t="shared" si="22"/>
        <v/>
      </c>
      <c r="J72" s="476"/>
      <c r="K72" s="476"/>
      <c r="L72" s="443"/>
      <c r="M72" s="442"/>
      <c r="N72" s="472"/>
      <c r="O72" s="472"/>
      <c r="P72" s="472"/>
      <c r="Q72" s="472"/>
      <c r="R72" s="472"/>
      <c r="S72" s="472"/>
      <c r="T72" s="472"/>
      <c r="U72" s="472"/>
      <c r="V72" s="472"/>
      <c r="W72" s="472"/>
      <c r="X72" s="472"/>
      <c r="Y72" s="472"/>
      <c r="Z72" s="472"/>
      <c r="AA72" s="472"/>
      <c r="AB72" s="472"/>
      <c r="AC72" s="472"/>
      <c r="AD72" s="472"/>
      <c r="AE72" s="472"/>
      <c r="AF72" s="472"/>
      <c r="AG72" s="472"/>
      <c r="AH72" s="472"/>
      <c r="AI72" s="472"/>
      <c r="AJ72" s="472"/>
      <c r="AK72" s="472"/>
      <c r="AL72" s="472"/>
      <c r="AM72" s="472"/>
      <c r="AN72" s="441"/>
    </row>
    <row r="73" spans="1:40">
      <c r="A73" s="443"/>
      <c r="B73" s="441" t="str">
        <f>IF(A73="","",IFERROR(VLOOKUP(A73,Story!C:D,2,FALSE),""))</f>
        <v/>
      </c>
      <c r="C73" s="445"/>
      <c r="D73" s="443"/>
      <c r="E73" s="441"/>
      <c r="F73" s="445"/>
      <c r="G73" s="443"/>
      <c r="H73" s="444" t="str">
        <f t="shared" si="21"/>
        <v/>
      </c>
      <c r="I73" s="444" t="str">
        <f t="shared" si="22"/>
        <v/>
      </c>
      <c r="J73" s="476"/>
      <c r="K73" s="476"/>
      <c r="L73" s="443"/>
      <c r="M73" s="442"/>
      <c r="N73" s="472"/>
      <c r="O73" s="472"/>
      <c r="P73" s="472"/>
      <c r="Q73" s="472"/>
      <c r="R73" s="472"/>
      <c r="S73" s="472"/>
      <c r="T73" s="472"/>
      <c r="U73" s="472"/>
      <c r="V73" s="472"/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472"/>
      <c r="AI73" s="472"/>
      <c r="AJ73" s="472"/>
      <c r="AK73" s="472"/>
      <c r="AL73" s="472"/>
      <c r="AM73" s="472"/>
      <c r="AN73" s="441"/>
    </row>
    <row r="74" spans="1:40" s="4" customFormat="1">
      <c r="A74" s="540" t="s">
        <v>238</v>
      </c>
      <c r="B74" s="541"/>
      <c r="C74" s="541"/>
      <c r="D74" s="541"/>
      <c r="E74" s="541"/>
      <c r="F74" s="541"/>
      <c r="G74" s="541"/>
      <c r="H74" s="541"/>
      <c r="I74" s="542"/>
      <c r="J74" s="477">
        <f>SUM(J4:J73)</f>
        <v>500</v>
      </c>
      <c r="K74" s="477">
        <f>SUM(K4:K73) + K84 *9</f>
        <v>341</v>
      </c>
      <c r="L74" s="574"/>
      <c r="M74" s="575"/>
      <c r="N74" s="471" t="str">
        <f>MID("一二三四五六日",WEEKDAY($H$1,2),1)</f>
        <v>一</v>
      </c>
      <c r="O74" s="471" t="str">
        <f t="shared" ref="O74:T74" si="24">MID("一二三四五六日",WEEKDAY($H$1+(COLUMN(O73)-COLUMN($N$2)),2),1)</f>
        <v>二</v>
      </c>
      <c r="P74" s="471" t="str">
        <f t="shared" si="24"/>
        <v>三</v>
      </c>
      <c r="Q74" s="471" t="str">
        <f t="shared" si="24"/>
        <v>四</v>
      </c>
      <c r="R74" s="471" t="str">
        <f t="shared" si="24"/>
        <v>五</v>
      </c>
      <c r="S74" s="471" t="str">
        <f t="shared" si="24"/>
        <v>六</v>
      </c>
      <c r="T74" s="471" t="str">
        <f t="shared" si="24"/>
        <v>日</v>
      </c>
      <c r="U74" s="471" t="str">
        <f t="shared" ref="U74:AM74" si="25">MID("一二三四五六日",WEEKDAY($H$1+(COLUMN(U73)-COLUMN($N$2)),2),1)</f>
        <v>一</v>
      </c>
      <c r="V74" s="471" t="str">
        <f t="shared" si="25"/>
        <v>二</v>
      </c>
      <c r="W74" s="471" t="str">
        <f t="shared" si="25"/>
        <v>三</v>
      </c>
      <c r="X74" s="471" t="str">
        <f t="shared" si="25"/>
        <v>四</v>
      </c>
      <c r="Y74" s="471" t="str">
        <f t="shared" si="25"/>
        <v>五</v>
      </c>
      <c r="Z74" s="471" t="str">
        <f t="shared" si="25"/>
        <v>六</v>
      </c>
      <c r="AA74" s="471" t="str">
        <f t="shared" si="25"/>
        <v>日</v>
      </c>
      <c r="AB74" s="471" t="str">
        <f t="shared" si="25"/>
        <v>一</v>
      </c>
      <c r="AC74" s="471" t="str">
        <f t="shared" si="25"/>
        <v>二</v>
      </c>
      <c r="AD74" s="471" t="str">
        <f t="shared" si="25"/>
        <v>三</v>
      </c>
      <c r="AE74" s="471" t="str">
        <f t="shared" si="25"/>
        <v>四</v>
      </c>
      <c r="AF74" s="471" t="str">
        <f t="shared" si="25"/>
        <v>五</v>
      </c>
      <c r="AG74" s="471" t="str">
        <f t="shared" si="25"/>
        <v>六</v>
      </c>
      <c r="AH74" s="471" t="str">
        <f t="shared" si="25"/>
        <v>日</v>
      </c>
      <c r="AI74" s="471" t="str">
        <f t="shared" si="25"/>
        <v>一</v>
      </c>
      <c r="AJ74" s="471" t="str">
        <f t="shared" si="25"/>
        <v>二</v>
      </c>
      <c r="AK74" s="471" t="str">
        <f t="shared" si="25"/>
        <v>三</v>
      </c>
      <c r="AL74" s="471" t="str">
        <f t="shared" si="25"/>
        <v>四</v>
      </c>
      <c r="AM74" s="471" t="str">
        <f t="shared" si="25"/>
        <v>五</v>
      </c>
      <c r="AN74" s="161"/>
    </row>
    <row r="75" spans="1:40">
      <c r="J75" s="478">
        <f t="shared" ref="J75:K83" si="26">SUMPRODUCT(($F$4:$F$73=K75)*(J$4:J$73))+J$84</f>
        <v>0</v>
      </c>
      <c r="K75" s="478">
        <f t="shared" si="26"/>
        <v>16</v>
      </c>
      <c r="L75" s="648" t="s">
        <v>59</v>
      </c>
      <c r="M75" s="648"/>
      <c r="N75" s="472">
        <f t="shared" ref="N75:W83" si="27">SUMPRODUCT(($F$4:$F$73=$L75)*(N$4:N$73))+N$84</f>
        <v>0</v>
      </c>
      <c r="O75" s="472">
        <f t="shared" si="27"/>
        <v>0</v>
      </c>
      <c r="P75" s="472">
        <f t="shared" si="27"/>
        <v>0</v>
      </c>
      <c r="Q75" s="472">
        <f t="shared" si="27"/>
        <v>4</v>
      </c>
      <c r="R75" s="472">
        <f t="shared" si="27"/>
        <v>1</v>
      </c>
      <c r="S75" s="472">
        <f t="shared" si="27"/>
        <v>0</v>
      </c>
      <c r="T75" s="472">
        <f t="shared" si="27"/>
        <v>0</v>
      </c>
      <c r="U75" s="472">
        <f t="shared" si="27"/>
        <v>4</v>
      </c>
      <c r="V75" s="472">
        <f t="shared" si="27"/>
        <v>0</v>
      </c>
      <c r="W75" s="472">
        <f t="shared" si="27"/>
        <v>0</v>
      </c>
      <c r="X75" s="472">
        <f t="shared" ref="X75:AM83" si="28">SUMPRODUCT(($F$4:$F$73=$L75)*(X$4:X$73))+X$84</f>
        <v>0</v>
      </c>
      <c r="Y75" s="472">
        <f t="shared" si="28"/>
        <v>0</v>
      </c>
      <c r="Z75" s="472">
        <f t="shared" si="28"/>
        <v>0</v>
      </c>
      <c r="AA75" s="472">
        <f t="shared" si="28"/>
        <v>0</v>
      </c>
      <c r="AB75" s="472">
        <f t="shared" si="28"/>
        <v>0</v>
      </c>
      <c r="AC75" s="472">
        <f t="shared" si="28"/>
        <v>0</v>
      </c>
      <c r="AD75" s="472">
        <f t="shared" si="28"/>
        <v>0</v>
      </c>
      <c r="AE75" s="472">
        <f t="shared" si="28"/>
        <v>0</v>
      </c>
      <c r="AF75" s="472">
        <f t="shared" si="28"/>
        <v>4</v>
      </c>
      <c r="AG75" s="472">
        <f t="shared" si="28"/>
        <v>0</v>
      </c>
      <c r="AH75" s="472">
        <f t="shared" si="28"/>
        <v>0</v>
      </c>
      <c r="AI75" s="472">
        <f t="shared" si="28"/>
        <v>0</v>
      </c>
      <c r="AJ75" s="472">
        <f t="shared" si="28"/>
        <v>3</v>
      </c>
      <c r="AK75" s="472">
        <f t="shared" si="28"/>
        <v>0</v>
      </c>
      <c r="AL75" s="472">
        <f t="shared" si="28"/>
        <v>0</v>
      </c>
      <c r="AM75" s="472">
        <f t="shared" si="28"/>
        <v>0</v>
      </c>
    </row>
    <row r="76" spans="1:40">
      <c r="J76" s="478">
        <f t="shared" si="26"/>
        <v>0</v>
      </c>
      <c r="K76" s="478">
        <f t="shared" si="26"/>
        <v>16</v>
      </c>
      <c r="L76" s="648" t="s">
        <v>206</v>
      </c>
      <c r="M76" s="648"/>
      <c r="N76" s="472">
        <f t="shared" si="27"/>
        <v>0</v>
      </c>
      <c r="O76" s="472">
        <f t="shared" si="27"/>
        <v>0</v>
      </c>
      <c r="P76" s="472">
        <f t="shared" si="27"/>
        <v>0</v>
      </c>
      <c r="Q76" s="472">
        <f t="shared" si="27"/>
        <v>4</v>
      </c>
      <c r="R76" s="472">
        <f t="shared" si="27"/>
        <v>1</v>
      </c>
      <c r="S76" s="472">
        <f t="shared" si="27"/>
        <v>0</v>
      </c>
      <c r="T76" s="472">
        <f t="shared" si="27"/>
        <v>0</v>
      </c>
      <c r="U76" s="472">
        <f t="shared" si="27"/>
        <v>4</v>
      </c>
      <c r="V76" s="472">
        <f t="shared" si="27"/>
        <v>0</v>
      </c>
      <c r="W76" s="472">
        <f t="shared" si="27"/>
        <v>0</v>
      </c>
      <c r="X76" s="472">
        <f t="shared" si="28"/>
        <v>0</v>
      </c>
      <c r="Y76" s="472">
        <f t="shared" si="28"/>
        <v>0</v>
      </c>
      <c r="Z76" s="472">
        <f t="shared" si="28"/>
        <v>0</v>
      </c>
      <c r="AA76" s="472">
        <f t="shared" si="28"/>
        <v>0</v>
      </c>
      <c r="AB76" s="472">
        <f t="shared" si="28"/>
        <v>0</v>
      </c>
      <c r="AC76" s="472">
        <f t="shared" si="28"/>
        <v>0</v>
      </c>
      <c r="AD76" s="472">
        <f t="shared" si="28"/>
        <v>0</v>
      </c>
      <c r="AE76" s="472">
        <f t="shared" si="28"/>
        <v>0</v>
      </c>
      <c r="AF76" s="472">
        <f t="shared" si="28"/>
        <v>4</v>
      </c>
      <c r="AG76" s="472">
        <f t="shared" si="28"/>
        <v>0</v>
      </c>
      <c r="AH76" s="472">
        <f t="shared" si="28"/>
        <v>0</v>
      </c>
      <c r="AI76" s="472">
        <f t="shared" si="28"/>
        <v>0</v>
      </c>
      <c r="AJ76" s="472">
        <f t="shared" si="28"/>
        <v>3</v>
      </c>
      <c r="AK76" s="472">
        <f t="shared" si="28"/>
        <v>0</v>
      </c>
      <c r="AL76" s="472">
        <f t="shared" si="28"/>
        <v>0</v>
      </c>
      <c r="AM76" s="472">
        <f t="shared" si="28"/>
        <v>0</v>
      </c>
    </row>
    <row r="77" spans="1:40">
      <c r="G77" s="468"/>
      <c r="H77" s="468"/>
      <c r="J77" s="478">
        <f t="shared" si="26"/>
        <v>0</v>
      </c>
      <c r="K77" s="478">
        <f t="shared" si="26"/>
        <v>16</v>
      </c>
      <c r="L77" s="648" t="s">
        <v>1162</v>
      </c>
      <c r="M77" s="648"/>
      <c r="N77" s="472">
        <f t="shared" si="27"/>
        <v>0</v>
      </c>
      <c r="O77" s="472">
        <f t="shared" si="27"/>
        <v>0</v>
      </c>
      <c r="P77" s="472">
        <f t="shared" si="27"/>
        <v>0</v>
      </c>
      <c r="Q77" s="472">
        <f t="shared" si="27"/>
        <v>4</v>
      </c>
      <c r="R77" s="472">
        <f t="shared" si="27"/>
        <v>1</v>
      </c>
      <c r="S77" s="472">
        <f t="shared" si="27"/>
        <v>0</v>
      </c>
      <c r="T77" s="472">
        <f t="shared" si="27"/>
        <v>0</v>
      </c>
      <c r="U77" s="472">
        <f t="shared" si="27"/>
        <v>4</v>
      </c>
      <c r="V77" s="472">
        <f t="shared" si="27"/>
        <v>0</v>
      </c>
      <c r="W77" s="472">
        <f t="shared" si="27"/>
        <v>0</v>
      </c>
      <c r="X77" s="472">
        <f t="shared" si="28"/>
        <v>0</v>
      </c>
      <c r="Y77" s="472">
        <f t="shared" si="28"/>
        <v>0</v>
      </c>
      <c r="Z77" s="472">
        <f t="shared" si="28"/>
        <v>0</v>
      </c>
      <c r="AA77" s="472">
        <f t="shared" si="28"/>
        <v>0</v>
      </c>
      <c r="AB77" s="472">
        <f t="shared" si="28"/>
        <v>0</v>
      </c>
      <c r="AC77" s="472">
        <f t="shared" si="28"/>
        <v>0</v>
      </c>
      <c r="AD77" s="472">
        <f t="shared" si="28"/>
        <v>0</v>
      </c>
      <c r="AE77" s="472">
        <f t="shared" si="28"/>
        <v>0</v>
      </c>
      <c r="AF77" s="472">
        <f t="shared" si="28"/>
        <v>4</v>
      </c>
      <c r="AG77" s="472">
        <f t="shared" si="28"/>
        <v>0</v>
      </c>
      <c r="AH77" s="472">
        <f t="shared" si="28"/>
        <v>0</v>
      </c>
      <c r="AI77" s="472">
        <f t="shared" si="28"/>
        <v>0</v>
      </c>
      <c r="AJ77" s="472">
        <f t="shared" si="28"/>
        <v>3</v>
      </c>
      <c r="AK77" s="472">
        <f t="shared" si="28"/>
        <v>0</v>
      </c>
      <c r="AL77" s="472">
        <f t="shared" si="28"/>
        <v>0</v>
      </c>
      <c r="AM77" s="472">
        <f t="shared" si="28"/>
        <v>0</v>
      </c>
    </row>
    <row r="78" spans="1:40">
      <c r="G78" s="468"/>
      <c r="H78" s="468"/>
      <c r="J78" s="478">
        <f t="shared" si="26"/>
        <v>0</v>
      </c>
      <c r="K78" s="478">
        <f t="shared" si="26"/>
        <v>16</v>
      </c>
      <c r="L78" s="648" t="s">
        <v>285</v>
      </c>
      <c r="M78" s="648"/>
      <c r="N78" s="472">
        <f t="shared" si="27"/>
        <v>0</v>
      </c>
      <c r="O78" s="472">
        <f t="shared" si="27"/>
        <v>0</v>
      </c>
      <c r="P78" s="472">
        <f t="shared" si="27"/>
        <v>0</v>
      </c>
      <c r="Q78" s="472">
        <f t="shared" si="27"/>
        <v>4</v>
      </c>
      <c r="R78" s="472">
        <f t="shared" si="27"/>
        <v>1</v>
      </c>
      <c r="S78" s="472">
        <f t="shared" si="27"/>
        <v>0</v>
      </c>
      <c r="T78" s="472">
        <f t="shared" si="27"/>
        <v>0</v>
      </c>
      <c r="U78" s="472">
        <f t="shared" si="27"/>
        <v>4</v>
      </c>
      <c r="V78" s="472">
        <f t="shared" si="27"/>
        <v>0</v>
      </c>
      <c r="W78" s="472">
        <f t="shared" si="27"/>
        <v>0</v>
      </c>
      <c r="X78" s="472">
        <f t="shared" si="28"/>
        <v>0</v>
      </c>
      <c r="Y78" s="472">
        <f t="shared" si="28"/>
        <v>0</v>
      </c>
      <c r="Z78" s="472">
        <f t="shared" si="28"/>
        <v>0</v>
      </c>
      <c r="AA78" s="472">
        <f t="shared" si="28"/>
        <v>0</v>
      </c>
      <c r="AB78" s="472">
        <f t="shared" si="28"/>
        <v>0</v>
      </c>
      <c r="AC78" s="472">
        <f t="shared" si="28"/>
        <v>0</v>
      </c>
      <c r="AD78" s="472">
        <f t="shared" si="28"/>
        <v>0</v>
      </c>
      <c r="AE78" s="472">
        <f t="shared" si="28"/>
        <v>0</v>
      </c>
      <c r="AF78" s="472">
        <f t="shared" si="28"/>
        <v>4</v>
      </c>
      <c r="AG78" s="472">
        <f t="shared" si="28"/>
        <v>0</v>
      </c>
      <c r="AH78" s="472">
        <f t="shared" si="28"/>
        <v>0</v>
      </c>
      <c r="AI78" s="472">
        <f t="shared" si="28"/>
        <v>0</v>
      </c>
      <c r="AJ78" s="472">
        <f t="shared" si="28"/>
        <v>3</v>
      </c>
      <c r="AK78" s="472">
        <f t="shared" si="28"/>
        <v>0</v>
      </c>
      <c r="AL78" s="472">
        <f t="shared" si="28"/>
        <v>0</v>
      </c>
      <c r="AM78" s="472">
        <f t="shared" si="28"/>
        <v>0</v>
      </c>
    </row>
    <row r="79" spans="1:40">
      <c r="G79" s="468"/>
      <c r="H79" s="468"/>
      <c r="J79" s="478">
        <f t="shared" si="26"/>
        <v>0</v>
      </c>
      <c r="K79" s="478">
        <f t="shared" si="26"/>
        <v>32</v>
      </c>
      <c r="L79" s="648" t="s">
        <v>1550</v>
      </c>
      <c r="M79" s="648"/>
      <c r="N79" s="472">
        <f t="shared" si="27"/>
        <v>0</v>
      </c>
      <c r="O79" s="472">
        <f t="shared" si="27"/>
        <v>0</v>
      </c>
      <c r="P79" s="472">
        <f t="shared" si="27"/>
        <v>0</v>
      </c>
      <c r="Q79" s="472">
        <f t="shared" si="27"/>
        <v>4</v>
      </c>
      <c r="R79" s="472">
        <f t="shared" si="27"/>
        <v>1</v>
      </c>
      <c r="S79" s="472">
        <f t="shared" si="27"/>
        <v>0</v>
      </c>
      <c r="T79" s="472">
        <f t="shared" si="27"/>
        <v>0</v>
      </c>
      <c r="U79" s="472">
        <f t="shared" si="27"/>
        <v>8</v>
      </c>
      <c r="V79" s="472">
        <f t="shared" si="27"/>
        <v>8</v>
      </c>
      <c r="W79" s="472">
        <f t="shared" si="27"/>
        <v>8</v>
      </c>
      <c r="X79" s="472">
        <f t="shared" si="28"/>
        <v>8</v>
      </c>
      <c r="Y79" s="472">
        <f t="shared" si="28"/>
        <v>8</v>
      </c>
      <c r="Z79" s="472">
        <f t="shared" si="28"/>
        <v>0</v>
      </c>
      <c r="AA79" s="472">
        <f t="shared" si="28"/>
        <v>0</v>
      </c>
      <c r="AB79" s="472">
        <f t="shared" si="28"/>
        <v>8</v>
      </c>
      <c r="AC79" s="472">
        <f t="shared" si="28"/>
        <v>8</v>
      </c>
      <c r="AD79" s="472">
        <f t="shared" si="28"/>
        <v>8</v>
      </c>
      <c r="AE79" s="472">
        <f t="shared" si="28"/>
        <v>8</v>
      </c>
      <c r="AF79" s="472">
        <f t="shared" si="28"/>
        <v>8</v>
      </c>
      <c r="AG79" s="472">
        <f t="shared" si="28"/>
        <v>0</v>
      </c>
      <c r="AH79" s="472">
        <f t="shared" si="28"/>
        <v>0</v>
      </c>
      <c r="AI79" s="472">
        <f t="shared" si="28"/>
        <v>8</v>
      </c>
      <c r="AJ79" s="472">
        <f t="shared" si="28"/>
        <v>8</v>
      </c>
      <c r="AK79" s="472">
        <f t="shared" si="28"/>
        <v>8</v>
      </c>
      <c r="AL79" s="472">
        <f t="shared" si="28"/>
        <v>8</v>
      </c>
      <c r="AM79" s="472">
        <f t="shared" si="28"/>
        <v>8</v>
      </c>
    </row>
    <row r="80" spans="1:40">
      <c r="G80" s="468"/>
      <c r="H80" s="468"/>
      <c r="J80" s="478">
        <f t="shared" si="26"/>
        <v>0</v>
      </c>
      <c r="K80" s="478">
        <f t="shared" si="26"/>
        <v>36</v>
      </c>
      <c r="L80" s="648" t="s">
        <v>1619</v>
      </c>
      <c r="M80" s="648"/>
      <c r="N80" s="472">
        <f t="shared" si="27"/>
        <v>0</v>
      </c>
      <c r="O80" s="472">
        <f t="shared" si="27"/>
        <v>0</v>
      </c>
      <c r="P80" s="472">
        <f t="shared" si="27"/>
        <v>0</v>
      </c>
      <c r="Q80" s="472">
        <f t="shared" si="27"/>
        <v>4</v>
      </c>
      <c r="R80" s="472">
        <f t="shared" si="27"/>
        <v>1</v>
      </c>
      <c r="S80" s="472">
        <f t="shared" si="27"/>
        <v>0</v>
      </c>
      <c r="T80" s="472">
        <f t="shared" si="27"/>
        <v>0</v>
      </c>
      <c r="U80" s="472">
        <f t="shared" si="27"/>
        <v>8</v>
      </c>
      <c r="V80" s="472">
        <f t="shared" si="27"/>
        <v>8</v>
      </c>
      <c r="W80" s="472">
        <f t="shared" si="27"/>
        <v>8</v>
      </c>
      <c r="X80" s="472">
        <f t="shared" si="28"/>
        <v>0</v>
      </c>
      <c r="Y80" s="472">
        <f t="shared" si="28"/>
        <v>0</v>
      </c>
      <c r="Z80" s="472">
        <f t="shared" si="28"/>
        <v>0</v>
      </c>
      <c r="AA80" s="472">
        <f t="shared" si="28"/>
        <v>0</v>
      </c>
      <c r="AB80" s="472">
        <f t="shared" si="28"/>
        <v>0</v>
      </c>
      <c r="AC80" s="472">
        <f t="shared" si="28"/>
        <v>0</v>
      </c>
      <c r="AD80" s="472">
        <f t="shared" si="28"/>
        <v>0</v>
      </c>
      <c r="AE80" s="472">
        <f t="shared" si="28"/>
        <v>0</v>
      </c>
      <c r="AF80" s="472">
        <f t="shared" si="28"/>
        <v>4</v>
      </c>
      <c r="AG80" s="472">
        <f t="shared" si="28"/>
        <v>0</v>
      </c>
      <c r="AH80" s="472">
        <f t="shared" si="28"/>
        <v>0</v>
      </c>
      <c r="AI80" s="472">
        <f t="shared" si="28"/>
        <v>0</v>
      </c>
      <c r="AJ80" s="472">
        <f t="shared" si="28"/>
        <v>3</v>
      </c>
      <c r="AK80" s="472">
        <f t="shared" si="28"/>
        <v>0</v>
      </c>
      <c r="AL80" s="472">
        <f t="shared" si="28"/>
        <v>0</v>
      </c>
      <c r="AM80" s="472">
        <f t="shared" si="28"/>
        <v>0</v>
      </c>
    </row>
    <row r="81" spans="7:39">
      <c r="G81" s="468"/>
      <c r="H81" s="468"/>
      <c r="J81" s="478">
        <f t="shared" si="26"/>
        <v>0</v>
      </c>
      <c r="K81" s="478">
        <f t="shared" si="26"/>
        <v>119</v>
      </c>
      <c r="L81" s="648" t="s">
        <v>1643</v>
      </c>
      <c r="M81" s="648"/>
      <c r="N81" s="472">
        <f t="shared" si="27"/>
        <v>0</v>
      </c>
      <c r="O81" s="472">
        <f t="shared" si="27"/>
        <v>0</v>
      </c>
      <c r="P81" s="472">
        <f t="shared" si="27"/>
        <v>0</v>
      </c>
      <c r="Q81" s="472">
        <f t="shared" si="27"/>
        <v>4</v>
      </c>
      <c r="R81" s="472">
        <f t="shared" si="27"/>
        <v>1</v>
      </c>
      <c r="S81" s="472">
        <f t="shared" si="27"/>
        <v>0</v>
      </c>
      <c r="T81" s="472">
        <f t="shared" si="27"/>
        <v>0</v>
      </c>
      <c r="U81" s="472">
        <f t="shared" si="27"/>
        <v>8</v>
      </c>
      <c r="V81" s="472">
        <f t="shared" si="27"/>
        <v>8</v>
      </c>
      <c r="W81" s="472">
        <f t="shared" si="27"/>
        <v>8</v>
      </c>
      <c r="X81" s="472">
        <f t="shared" si="28"/>
        <v>8</v>
      </c>
      <c r="Y81" s="472">
        <f t="shared" si="28"/>
        <v>6</v>
      </c>
      <c r="Z81" s="472">
        <f t="shared" si="28"/>
        <v>0</v>
      </c>
      <c r="AA81" s="472">
        <f t="shared" si="28"/>
        <v>0</v>
      </c>
      <c r="AB81" s="472">
        <f t="shared" si="28"/>
        <v>8</v>
      </c>
      <c r="AC81" s="472">
        <f t="shared" si="28"/>
        <v>8</v>
      </c>
      <c r="AD81" s="472">
        <f t="shared" si="28"/>
        <v>8</v>
      </c>
      <c r="AE81" s="472">
        <f t="shared" si="28"/>
        <v>8</v>
      </c>
      <c r="AF81" s="472">
        <f t="shared" si="28"/>
        <v>8</v>
      </c>
      <c r="AG81" s="472">
        <f t="shared" si="28"/>
        <v>0</v>
      </c>
      <c r="AH81" s="472">
        <f t="shared" si="28"/>
        <v>0</v>
      </c>
      <c r="AI81" s="472">
        <f t="shared" si="28"/>
        <v>8</v>
      </c>
      <c r="AJ81" s="472">
        <f t="shared" si="28"/>
        <v>8</v>
      </c>
      <c r="AK81" s="472">
        <f t="shared" si="28"/>
        <v>8</v>
      </c>
      <c r="AL81" s="472">
        <f t="shared" si="28"/>
        <v>8</v>
      </c>
      <c r="AM81" s="472">
        <f t="shared" si="28"/>
        <v>8</v>
      </c>
    </row>
    <row r="82" spans="7:39">
      <c r="G82" s="468"/>
      <c r="H82" s="468"/>
      <c r="J82" s="478">
        <f t="shared" si="26"/>
        <v>0</v>
      </c>
      <c r="K82" s="478">
        <f t="shared" si="26"/>
        <v>26</v>
      </c>
      <c r="L82" s="648" t="s">
        <v>233</v>
      </c>
      <c r="M82" s="648"/>
      <c r="N82" s="472">
        <f t="shared" si="27"/>
        <v>0</v>
      </c>
      <c r="O82" s="472">
        <f t="shared" si="27"/>
        <v>0</v>
      </c>
      <c r="P82" s="472">
        <f t="shared" si="27"/>
        <v>0</v>
      </c>
      <c r="Q82" s="472">
        <f t="shared" si="27"/>
        <v>4</v>
      </c>
      <c r="R82" s="472">
        <f t="shared" si="27"/>
        <v>1</v>
      </c>
      <c r="S82" s="472">
        <f t="shared" si="27"/>
        <v>0</v>
      </c>
      <c r="T82" s="472">
        <f t="shared" si="27"/>
        <v>0</v>
      </c>
      <c r="U82" s="472">
        <f t="shared" si="27"/>
        <v>8</v>
      </c>
      <c r="V82" s="472">
        <f t="shared" si="27"/>
        <v>8</v>
      </c>
      <c r="W82" s="472">
        <f t="shared" si="27"/>
        <v>8</v>
      </c>
      <c r="X82" s="472">
        <f t="shared" si="28"/>
        <v>8</v>
      </c>
      <c r="Y82" s="472">
        <f t="shared" si="28"/>
        <v>0</v>
      </c>
      <c r="Z82" s="472">
        <f t="shared" si="28"/>
        <v>0</v>
      </c>
      <c r="AA82" s="472">
        <f t="shared" si="28"/>
        <v>0</v>
      </c>
      <c r="AB82" s="472">
        <f t="shared" si="28"/>
        <v>0</v>
      </c>
      <c r="AC82" s="472">
        <f t="shared" si="28"/>
        <v>0</v>
      </c>
      <c r="AD82" s="472">
        <f t="shared" si="28"/>
        <v>0</v>
      </c>
      <c r="AE82" s="472">
        <f t="shared" si="28"/>
        <v>0</v>
      </c>
      <c r="AF82" s="472">
        <f t="shared" si="28"/>
        <v>4</v>
      </c>
      <c r="AG82" s="472">
        <f t="shared" si="28"/>
        <v>0</v>
      </c>
      <c r="AH82" s="472">
        <f t="shared" si="28"/>
        <v>0</v>
      </c>
      <c r="AI82" s="472">
        <f t="shared" si="28"/>
        <v>0</v>
      </c>
      <c r="AJ82" s="472">
        <f t="shared" si="28"/>
        <v>3</v>
      </c>
      <c r="AK82" s="472">
        <f t="shared" si="28"/>
        <v>0</v>
      </c>
      <c r="AL82" s="472">
        <f t="shared" si="28"/>
        <v>0</v>
      </c>
      <c r="AM82" s="472">
        <f t="shared" si="28"/>
        <v>0</v>
      </c>
    </row>
    <row r="83" spans="7:39">
      <c r="G83" s="468"/>
      <c r="H83" s="468"/>
      <c r="J83" s="478">
        <f t="shared" si="26"/>
        <v>0</v>
      </c>
      <c r="K83" s="478">
        <f t="shared" si="26"/>
        <v>48</v>
      </c>
      <c r="L83" s="648" t="s">
        <v>77</v>
      </c>
      <c r="M83" s="648"/>
      <c r="N83" s="472">
        <f t="shared" si="27"/>
        <v>0</v>
      </c>
      <c r="O83" s="472">
        <f t="shared" si="27"/>
        <v>0</v>
      </c>
      <c r="P83" s="472">
        <f t="shared" si="27"/>
        <v>0</v>
      </c>
      <c r="Q83" s="472">
        <f t="shared" si="27"/>
        <v>4</v>
      </c>
      <c r="R83" s="472">
        <f t="shared" si="27"/>
        <v>1</v>
      </c>
      <c r="S83" s="472">
        <f t="shared" si="27"/>
        <v>0</v>
      </c>
      <c r="T83" s="472">
        <f t="shared" si="27"/>
        <v>0</v>
      </c>
      <c r="U83" s="472">
        <f t="shared" si="27"/>
        <v>4</v>
      </c>
      <c r="V83" s="472">
        <f t="shared" si="27"/>
        <v>0</v>
      </c>
      <c r="W83" s="472">
        <f t="shared" si="27"/>
        <v>8</v>
      </c>
      <c r="X83" s="472">
        <f t="shared" si="28"/>
        <v>8</v>
      </c>
      <c r="Y83" s="472">
        <f t="shared" si="28"/>
        <v>4</v>
      </c>
      <c r="Z83" s="472">
        <f t="shared" si="28"/>
        <v>0</v>
      </c>
      <c r="AA83" s="472">
        <f t="shared" si="28"/>
        <v>0</v>
      </c>
      <c r="AB83" s="472">
        <f t="shared" si="28"/>
        <v>8</v>
      </c>
      <c r="AC83" s="472">
        <f t="shared" si="28"/>
        <v>8</v>
      </c>
      <c r="AD83" s="472">
        <f t="shared" si="28"/>
        <v>8</v>
      </c>
      <c r="AE83" s="472">
        <f t="shared" si="28"/>
        <v>8</v>
      </c>
      <c r="AF83" s="472">
        <f t="shared" si="28"/>
        <v>8</v>
      </c>
      <c r="AG83" s="472">
        <f t="shared" si="28"/>
        <v>0</v>
      </c>
      <c r="AH83" s="472">
        <f t="shared" si="28"/>
        <v>0</v>
      </c>
      <c r="AI83" s="472">
        <f t="shared" si="28"/>
        <v>6</v>
      </c>
      <c r="AJ83" s="472">
        <f t="shared" si="28"/>
        <v>8</v>
      </c>
      <c r="AK83" s="472">
        <f t="shared" si="28"/>
        <v>8</v>
      </c>
      <c r="AL83" s="472">
        <f t="shared" si="28"/>
        <v>4</v>
      </c>
      <c r="AM83" s="472">
        <f t="shared" si="28"/>
        <v>8</v>
      </c>
    </row>
    <row r="84" spans="7:39">
      <c r="G84" s="468"/>
      <c r="H84" s="468"/>
      <c r="J84" s="478">
        <f>SUMPRODUCT(($F$4:$F$73=K84)*(J$4:J$73))</f>
        <v>0</v>
      </c>
      <c r="K84" s="478">
        <f>SUMPRODUCT(($F$4:$F$73=L84)*(K$4:K$73))</f>
        <v>16</v>
      </c>
      <c r="L84" s="648" t="s">
        <v>82</v>
      </c>
      <c r="M84" s="648"/>
      <c r="N84" s="472">
        <f t="shared" ref="N84:AM84" si="29">SUMPRODUCT(($F$4:$F$73=$L84)*(N$4:N$73))</f>
        <v>0</v>
      </c>
      <c r="O84" s="472">
        <f t="shared" si="29"/>
        <v>0</v>
      </c>
      <c r="P84" s="472">
        <f t="shared" si="29"/>
        <v>0</v>
      </c>
      <c r="Q84" s="472">
        <f t="shared" si="29"/>
        <v>4</v>
      </c>
      <c r="R84" s="472">
        <f t="shared" si="29"/>
        <v>1</v>
      </c>
      <c r="S84" s="472">
        <f t="shared" si="29"/>
        <v>0</v>
      </c>
      <c r="T84" s="472">
        <f t="shared" si="29"/>
        <v>0</v>
      </c>
      <c r="U84" s="472">
        <f t="shared" si="29"/>
        <v>4</v>
      </c>
      <c r="V84" s="472">
        <f t="shared" si="29"/>
        <v>0</v>
      </c>
      <c r="W84" s="472">
        <f t="shared" si="29"/>
        <v>0</v>
      </c>
      <c r="X84" s="472">
        <f t="shared" si="29"/>
        <v>0</v>
      </c>
      <c r="Y84" s="472">
        <f t="shared" si="29"/>
        <v>0</v>
      </c>
      <c r="Z84" s="472">
        <f t="shared" si="29"/>
        <v>0</v>
      </c>
      <c r="AA84" s="472">
        <f t="shared" si="29"/>
        <v>0</v>
      </c>
      <c r="AB84" s="472">
        <f t="shared" si="29"/>
        <v>0</v>
      </c>
      <c r="AC84" s="472">
        <f t="shared" si="29"/>
        <v>0</v>
      </c>
      <c r="AD84" s="472">
        <f t="shared" si="29"/>
        <v>0</v>
      </c>
      <c r="AE84" s="472">
        <f t="shared" si="29"/>
        <v>0</v>
      </c>
      <c r="AF84" s="472">
        <f t="shared" si="29"/>
        <v>4</v>
      </c>
      <c r="AG84" s="472">
        <f t="shared" si="29"/>
        <v>0</v>
      </c>
      <c r="AH84" s="472">
        <f t="shared" si="29"/>
        <v>0</v>
      </c>
      <c r="AI84" s="472">
        <f t="shared" si="29"/>
        <v>0</v>
      </c>
      <c r="AJ84" s="472">
        <f t="shared" si="29"/>
        <v>3</v>
      </c>
      <c r="AK84" s="472">
        <f t="shared" si="29"/>
        <v>0</v>
      </c>
      <c r="AL84" s="472">
        <f t="shared" si="29"/>
        <v>0</v>
      </c>
      <c r="AM84" s="472">
        <f t="shared" si="29"/>
        <v>0</v>
      </c>
    </row>
    <row r="85" spans="7:39">
      <c r="G85" s="468"/>
      <c r="H85" s="468"/>
      <c r="L85" s="581" t="s">
        <v>625</v>
      </c>
      <c r="M85" s="104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</row>
    <row r="86" spans="7:39">
      <c r="G86" s="468"/>
      <c r="H86" s="468"/>
      <c r="L86" s="581"/>
      <c r="M86" s="104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</row>
    <row r="87" spans="7:39">
      <c r="G87" s="468"/>
      <c r="H87" s="468"/>
      <c r="L87" s="581"/>
      <c r="M87" s="104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</row>
    <row r="88" spans="7:39">
      <c r="L88" s="581"/>
      <c r="M88" s="104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</row>
    <row r="89" spans="7:39">
      <c r="L89" s="581"/>
      <c r="M89" s="104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</row>
    <row r="90" spans="7:39">
      <c r="L90" s="581"/>
      <c r="M90" s="104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</row>
    <row r="91" spans="7:39">
      <c r="P91" s="474"/>
      <c r="Q91" s="474"/>
      <c r="R91" s="474"/>
      <c r="S91" s="474"/>
      <c r="T91" s="474"/>
      <c r="U91" s="474"/>
      <c r="V91" s="474"/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474"/>
      <c r="AI91" s="474"/>
      <c r="AJ91" s="474"/>
      <c r="AK91" s="474"/>
      <c r="AL91" s="474"/>
      <c r="AM91" s="474"/>
    </row>
    <row r="92" spans="7:39">
      <c r="P92" s="474"/>
      <c r="Q92" s="474"/>
      <c r="R92" s="474"/>
      <c r="S92" s="474"/>
      <c r="T92" s="474"/>
      <c r="U92" s="474"/>
      <c r="V92" s="474"/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</row>
    <row r="93" spans="7:39">
      <c r="P93" s="474"/>
      <c r="Q93" s="474"/>
      <c r="R93" s="474"/>
      <c r="S93" s="474"/>
      <c r="T93" s="474"/>
      <c r="U93" s="474"/>
      <c r="V93" s="474"/>
      <c r="W93" s="474"/>
      <c r="X93" s="474"/>
      <c r="Y93" s="474"/>
      <c r="Z93" s="474"/>
      <c r="AA93" s="474"/>
      <c r="AB93" s="474"/>
      <c r="AC93" s="474"/>
      <c r="AD93" s="474"/>
      <c r="AE93" s="474"/>
      <c r="AF93" s="474"/>
    </row>
    <row r="94" spans="7:39">
      <c r="P94" s="474"/>
      <c r="Q94" s="474"/>
      <c r="R94" s="474"/>
      <c r="S94" s="474"/>
      <c r="T94" s="474"/>
      <c r="U94" s="474"/>
      <c r="V94" s="474"/>
      <c r="W94" s="474"/>
      <c r="X94" s="474"/>
      <c r="Y94" s="474"/>
      <c r="Z94" s="474"/>
      <c r="AA94" s="474"/>
      <c r="AB94" s="474"/>
      <c r="AC94" s="474"/>
      <c r="AD94" s="474"/>
      <c r="AE94" s="474"/>
      <c r="AF94" s="474"/>
    </row>
    <row r="95" spans="7:39">
      <c r="P95" s="474"/>
      <c r="Q95" s="474"/>
      <c r="R95" s="474"/>
      <c r="S95" s="474"/>
      <c r="T95" s="474"/>
      <c r="U95" s="474"/>
      <c r="V95" s="474"/>
      <c r="W95" s="474"/>
      <c r="X95" s="474"/>
      <c r="Y95" s="474"/>
      <c r="Z95" s="474"/>
      <c r="AA95" s="474"/>
      <c r="AB95" s="474"/>
      <c r="AC95" s="474"/>
      <c r="AD95" s="474"/>
      <c r="AE95" s="474"/>
      <c r="AF95" s="474"/>
    </row>
    <row r="96" spans="7:39"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Y96" s="474"/>
      <c r="Z96" s="474"/>
      <c r="AA96" s="474"/>
      <c r="AB96" s="474"/>
      <c r="AC96" s="474"/>
      <c r="AD96" s="474"/>
      <c r="AE96" s="474"/>
      <c r="AF96" s="474"/>
    </row>
    <row r="97" spans="1:50">
      <c r="N97" s="474"/>
      <c r="O97" s="474"/>
      <c r="P97" s="474"/>
      <c r="Q97" s="474"/>
      <c r="R97" s="474"/>
      <c r="S97" s="474"/>
      <c r="T97" s="474"/>
      <c r="U97" s="474"/>
      <c r="V97" s="474"/>
      <c r="W97" s="474"/>
      <c r="Y97" s="474"/>
      <c r="Z97" s="474"/>
      <c r="AA97" s="474"/>
      <c r="AB97" s="474"/>
      <c r="AC97" s="474"/>
      <c r="AD97" s="474"/>
      <c r="AE97" s="474"/>
      <c r="AF97" s="474"/>
    </row>
    <row r="98" spans="1:50">
      <c r="N98" s="474"/>
      <c r="O98" s="474"/>
      <c r="P98" s="474"/>
      <c r="Q98" s="474"/>
      <c r="R98" s="474"/>
      <c r="S98" s="474"/>
      <c r="T98" s="474"/>
      <c r="U98" s="474"/>
      <c r="V98" s="474"/>
      <c r="W98" s="474"/>
      <c r="Y98" s="474"/>
      <c r="Z98" s="474"/>
      <c r="AA98" s="474"/>
      <c r="AB98" s="474"/>
      <c r="AC98" s="474"/>
      <c r="AD98" s="474"/>
      <c r="AE98" s="474"/>
      <c r="AF98" s="474"/>
    </row>
    <row r="99" spans="1:50" s="440" customFormat="1">
      <c r="A99" s="438"/>
      <c r="B99" s="438"/>
      <c r="D99" s="438"/>
      <c r="E99" s="438"/>
      <c r="G99" s="438"/>
      <c r="H99" s="438"/>
      <c r="I99" s="438"/>
      <c r="J99" s="474"/>
      <c r="K99" s="474"/>
      <c r="L99" s="438"/>
      <c r="M99" s="438"/>
      <c r="N99" s="474"/>
      <c r="O99" s="474"/>
      <c r="P99" s="474"/>
      <c r="Q99" s="474"/>
      <c r="R99" s="474"/>
      <c r="S99" s="474"/>
      <c r="T99" s="474"/>
      <c r="U99" s="474"/>
      <c r="V99" s="474"/>
      <c r="W99" s="474"/>
      <c r="X99" s="473"/>
      <c r="Y99" s="474"/>
      <c r="Z99" s="474"/>
      <c r="AA99" s="474"/>
      <c r="AB99" s="474"/>
      <c r="AC99" s="474"/>
      <c r="AD99" s="474"/>
      <c r="AE99" s="474"/>
      <c r="AF99" s="474"/>
      <c r="AG99" s="473"/>
      <c r="AH99" s="473"/>
      <c r="AI99" s="473"/>
      <c r="AJ99" s="473"/>
      <c r="AK99" s="473"/>
      <c r="AL99" s="473"/>
      <c r="AM99" s="473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</row>
    <row r="100" spans="1:50">
      <c r="N100" s="474"/>
      <c r="O100" s="474"/>
      <c r="P100" s="474"/>
      <c r="Q100" s="474"/>
      <c r="R100" s="474"/>
      <c r="S100" s="474"/>
      <c r="T100" s="474"/>
      <c r="U100" s="474"/>
      <c r="V100" s="474"/>
      <c r="W100" s="474"/>
      <c r="Y100" s="474"/>
      <c r="Z100" s="474"/>
      <c r="AA100" s="474"/>
      <c r="AB100" s="474"/>
      <c r="AC100" s="474"/>
      <c r="AD100" s="474"/>
      <c r="AE100" s="474"/>
      <c r="AF100" s="474"/>
    </row>
    <row r="101" spans="1:50">
      <c r="N101" s="474"/>
      <c r="O101" s="474"/>
      <c r="P101" s="474"/>
      <c r="Q101" s="474"/>
      <c r="R101" s="474"/>
      <c r="S101" s="474"/>
      <c r="T101" s="474"/>
      <c r="U101" s="474"/>
      <c r="V101" s="474"/>
      <c r="W101" s="474"/>
      <c r="Y101" s="474"/>
      <c r="Z101" s="474"/>
      <c r="AA101" s="474"/>
      <c r="AB101" s="474"/>
      <c r="AC101" s="474"/>
      <c r="AD101" s="474"/>
      <c r="AE101" s="474"/>
      <c r="AF101" s="474"/>
    </row>
    <row r="102" spans="1:50">
      <c r="N102" s="474"/>
      <c r="O102" s="474"/>
      <c r="P102" s="474"/>
      <c r="Q102" s="474"/>
      <c r="R102" s="474"/>
      <c r="S102" s="474"/>
      <c r="T102" s="474"/>
      <c r="U102" s="474"/>
      <c r="V102" s="474"/>
      <c r="W102" s="474"/>
      <c r="Y102" s="474"/>
      <c r="Z102" s="474"/>
      <c r="AA102" s="474"/>
      <c r="AB102" s="474"/>
      <c r="AC102" s="474"/>
      <c r="AD102" s="474"/>
      <c r="AE102" s="474"/>
      <c r="AF102" s="474"/>
    </row>
    <row r="103" spans="1:50">
      <c r="N103" s="474"/>
      <c r="O103" s="474"/>
      <c r="P103" s="474"/>
      <c r="Q103" s="474"/>
      <c r="R103" s="474"/>
      <c r="S103" s="474"/>
      <c r="T103" s="474"/>
      <c r="U103" s="474"/>
      <c r="V103" s="474"/>
      <c r="W103" s="474"/>
      <c r="Y103" s="474"/>
      <c r="Z103" s="474"/>
      <c r="AA103" s="474"/>
      <c r="AB103" s="474"/>
      <c r="AC103" s="474"/>
      <c r="AD103" s="474"/>
      <c r="AE103" s="474"/>
      <c r="AF103" s="474"/>
    </row>
    <row r="104" spans="1:50">
      <c r="N104" s="474"/>
      <c r="O104" s="474"/>
      <c r="P104" s="474"/>
      <c r="Q104" s="474"/>
      <c r="R104" s="474"/>
      <c r="S104" s="474"/>
      <c r="T104" s="474"/>
      <c r="U104" s="474"/>
      <c r="V104" s="474"/>
      <c r="W104" s="474"/>
      <c r="Y104" s="474"/>
      <c r="Z104" s="474"/>
      <c r="AA104" s="474"/>
      <c r="AB104" s="474"/>
      <c r="AC104" s="474"/>
      <c r="AD104" s="474"/>
      <c r="AE104" s="474"/>
      <c r="AF104" s="474"/>
    </row>
    <row r="105" spans="1:50">
      <c r="N105" s="474"/>
      <c r="O105" s="474"/>
      <c r="P105" s="474"/>
      <c r="Q105" s="474"/>
      <c r="R105" s="474"/>
      <c r="S105" s="474"/>
      <c r="T105" s="474"/>
      <c r="U105" s="474"/>
      <c r="V105" s="474"/>
      <c r="W105" s="474"/>
      <c r="Y105" s="474"/>
      <c r="Z105" s="474"/>
      <c r="AA105" s="474"/>
      <c r="AB105" s="474"/>
      <c r="AC105" s="474"/>
      <c r="AD105" s="474"/>
      <c r="AE105" s="474"/>
      <c r="AF105" s="474"/>
    </row>
    <row r="106" spans="1:50">
      <c r="N106" s="474"/>
      <c r="O106" s="474"/>
      <c r="P106" s="474"/>
      <c r="Q106" s="474"/>
      <c r="R106" s="474"/>
      <c r="S106" s="474"/>
      <c r="T106" s="474"/>
      <c r="U106" s="474"/>
      <c r="V106" s="474"/>
      <c r="W106" s="474"/>
      <c r="Y106" s="474"/>
      <c r="Z106" s="474"/>
      <c r="AA106" s="474"/>
      <c r="AB106" s="474"/>
      <c r="AC106" s="474"/>
      <c r="AD106" s="474"/>
      <c r="AE106" s="474"/>
      <c r="AF106" s="474"/>
    </row>
    <row r="107" spans="1:50">
      <c r="N107" s="474"/>
      <c r="O107" s="474"/>
      <c r="P107" s="474"/>
      <c r="Q107" s="474"/>
      <c r="R107" s="474"/>
      <c r="S107" s="474"/>
      <c r="T107" s="474"/>
      <c r="U107" s="474"/>
      <c r="V107" s="474"/>
      <c r="W107" s="474"/>
      <c r="Y107" s="474"/>
      <c r="Z107" s="474"/>
      <c r="AA107" s="474"/>
      <c r="AB107" s="474"/>
      <c r="AC107" s="474"/>
      <c r="AD107" s="474"/>
      <c r="AE107" s="474"/>
      <c r="AF107" s="474"/>
    </row>
    <row r="108" spans="1:50">
      <c r="N108" s="474"/>
      <c r="O108" s="474"/>
      <c r="P108" s="474"/>
      <c r="Q108" s="474"/>
      <c r="R108" s="474"/>
      <c r="S108" s="474"/>
      <c r="T108" s="474"/>
      <c r="U108" s="474"/>
      <c r="V108" s="474"/>
      <c r="Y108" s="474"/>
      <c r="Z108" s="474"/>
      <c r="AA108" s="474"/>
      <c r="AB108" s="474"/>
      <c r="AC108" s="474"/>
      <c r="AD108" s="474"/>
      <c r="AE108" s="474"/>
      <c r="AF108" s="474"/>
    </row>
    <row r="109" spans="1:50">
      <c r="N109" s="474"/>
      <c r="O109" s="474"/>
      <c r="P109" s="474"/>
      <c r="Q109" s="474"/>
      <c r="R109" s="474"/>
      <c r="S109" s="474"/>
      <c r="T109" s="474"/>
      <c r="U109" s="474"/>
      <c r="V109" s="474"/>
      <c r="Y109" s="474"/>
      <c r="Z109" s="474"/>
      <c r="AA109" s="474"/>
      <c r="AB109" s="474"/>
      <c r="AC109" s="474"/>
      <c r="AD109" s="474"/>
      <c r="AE109" s="474"/>
      <c r="AF109" s="474"/>
    </row>
    <row r="110" spans="1:50">
      <c r="N110" s="474"/>
      <c r="O110" s="474"/>
      <c r="P110" s="474"/>
      <c r="Q110" s="474"/>
      <c r="R110" s="474"/>
      <c r="S110" s="474"/>
      <c r="T110" s="474"/>
      <c r="U110" s="474"/>
      <c r="V110" s="474"/>
      <c r="Y110" s="474"/>
      <c r="Z110" s="474"/>
      <c r="AA110" s="474"/>
      <c r="AB110" s="474"/>
      <c r="AC110" s="474"/>
      <c r="AD110" s="474"/>
      <c r="AE110" s="474"/>
      <c r="AF110" s="474"/>
    </row>
    <row r="111" spans="1:50">
      <c r="N111" s="474"/>
      <c r="O111" s="474"/>
      <c r="P111" s="474"/>
      <c r="Q111" s="474"/>
      <c r="R111" s="474"/>
      <c r="S111" s="474"/>
      <c r="T111" s="474"/>
      <c r="U111" s="474"/>
      <c r="V111" s="474"/>
      <c r="Y111" s="474"/>
      <c r="Z111" s="474"/>
      <c r="AA111" s="474"/>
      <c r="AB111" s="474"/>
      <c r="AC111" s="474"/>
      <c r="AD111" s="474"/>
      <c r="AE111" s="474"/>
      <c r="AF111" s="474"/>
    </row>
    <row r="112" spans="1:50">
      <c r="N112" s="474"/>
      <c r="O112" s="474"/>
      <c r="P112" s="474"/>
      <c r="Q112" s="474"/>
      <c r="R112" s="474"/>
      <c r="S112" s="474"/>
      <c r="T112" s="474"/>
      <c r="U112" s="474"/>
      <c r="V112" s="474"/>
      <c r="Y112" s="474"/>
      <c r="Z112" s="474"/>
      <c r="AA112" s="474"/>
      <c r="AB112" s="474"/>
      <c r="AC112" s="474"/>
      <c r="AD112" s="474"/>
      <c r="AE112" s="474"/>
      <c r="AF112" s="474"/>
    </row>
    <row r="113" spans="14:32">
      <c r="N113" s="474"/>
      <c r="O113" s="474"/>
      <c r="P113" s="474"/>
      <c r="Q113" s="474"/>
      <c r="R113" s="474"/>
      <c r="S113" s="474"/>
      <c r="T113" s="474"/>
      <c r="U113" s="474"/>
      <c r="V113" s="474"/>
      <c r="Y113" s="474"/>
      <c r="Z113" s="474"/>
      <c r="AA113" s="474"/>
      <c r="AB113" s="474"/>
      <c r="AC113" s="474"/>
      <c r="AD113" s="474"/>
      <c r="AE113" s="474"/>
      <c r="AF113" s="474"/>
    </row>
    <row r="114" spans="14:32">
      <c r="N114" s="474"/>
      <c r="O114" s="474"/>
      <c r="P114" s="474"/>
      <c r="Q114" s="474"/>
      <c r="R114" s="474"/>
      <c r="S114" s="474"/>
      <c r="T114" s="474"/>
      <c r="U114" s="474"/>
      <c r="V114" s="474"/>
      <c r="Y114" s="474"/>
      <c r="Z114" s="474"/>
      <c r="AA114" s="474"/>
      <c r="AB114" s="474"/>
      <c r="AC114" s="474"/>
      <c r="AD114" s="474"/>
      <c r="AE114" s="474"/>
      <c r="AF114" s="474"/>
    </row>
    <row r="115" spans="14:32">
      <c r="N115" s="474"/>
      <c r="O115" s="474"/>
      <c r="P115" s="474"/>
      <c r="Q115" s="474"/>
      <c r="R115" s="474"/>
      <c r="S115" s="474"/>
      <c r="T115" s="474"/>
      <c r="U115" s="474"/>
      <c r="V115" s="474"/>
      <c r="Y115" s="474"/>
      <c r="Z115" s="474"/>
      <c r="AA115" s="474"/>
      <c r="AB115" s="474"/>
      <c r="AC115" s="474"/>
      <c r="AD115" s="474"/>
      <c r="AE115" s="474"/>
      <c r="AF115" s="474"/>
    </row>
    <row r="116" spans="14:32">
      <c r="N116" s="474"/>
      <c r="O116" s="474"/>
      <c r="P116" s="474"/>
      <c r="Q116" s="474"/>
      <c r="R116" s="474"/>
      <c r="S116" s="474"/>
      <c r="T116" s="474"/>
      <c r="U116" s="474"/>
      <c r="V116" s="474"/>
      <c r="Y116" s="474"/>
      <c r="Z116" s="474"/>
      <c r="AA116" s="474"/>
      <c r="AB116" s="474"/>
      <c r="AC116" s="474"/>
      <c r="AD116" s="474"/>
      <c r="AE116" s="474"/>
      <c r="AF116" s="474"/>
    </row>
    <row r="117" spans="14:32">
      <c r="N117" s="474"/>
      <c r="O117" s="474"/>
      <c r="P117" s="474"/>
      <c r="Q117" s="474"/>
      <c r="R117" s="474"/>
      <c r="S117" s="474"/>
      <c r="T117" s="474"/>
      <c r="U117" s="474"/>
      <c r="V117" s="474"/>
      <c r="Y117" s="474"/>
      <c r="Z117" s="474"/>
      <c r="AA117" s="474"/>
      <c r="AB117" s="474"/>
      <c r="AC117" s="474"/>
      <c r="AD117" s="474"/>
      <c r="AE117" s="474"/>
      <c r="AF117" s="474"/>
    </row>
    <row r="118" spans="14:32">
      <c r="N118" s="474"/>
      <c r="O118" s="474"/>
      <c r="P118" s="474"/>
      <c r="Q118" s="474"/>
      <c r="R118" s="474"/>
      <c r="S118" s="474"/>
      <c r="T118" s="474"/>
      <c r="U118" s="474"/>
      <c r="V118" s="474"/>
      <c r="Y118" s="474"/>
      <c r="Z118" s="474"/>
      <c r="AA118" s="474"/>
      <c r="AB118" s="474"/>
      <c r="AC118" s="474"/>
      <c r="AD118" s="474"/>
      <c r="AE118" s="474"/>
      <c r="AF118" s="474"/>
    </row>
    <row r="119" spans="14:32">
      <c r="N119" s="474"/>
      <c r="O119" s="474"/>
      <c r="P119" s="474"/>
      <c r="Q119" s="474"/>
      <c r="R119" s="474"/>
      <c r="S119" s="474"/>
      <c r="T119" s="474"/>
      <c r="U119" s="474"/>
      <c r="V119" s="474"/>
      <c r="Y119" s="474"/>
      <c r="Z119" s="474"/>
      <c r="AA119" s="474"/>
      <c r="AB119" s="474"/>
      <c r="AC119" s="474"/>
      <c r="AD119" s="474"/>
      <c r="AE119" s="474"/>
      <c r="AF119" s="474"/>
    </row>
    <row r="120" spans="14:32">
      <c r="N120" s="474"/>
      <c r="O120" s="474"/>
      <c r="P120" s="474"/>
      <c r="Q120" s="474"/>
      <c r="R120" s="474"/>
      <c r="S120" s="474"/>
      <c r="T120" s="474"/>
      <c r="U120" s="474"/>
      <c r="Y120" s="474"/>
      <c r="Z120" s="474"/>
      <c r="AA120" s="474"/>
      <c r="AB120" s="474"/>
      <c r="AC120" s="474"/>
      <c r="AD120" s="474"/>
      <c r="AE120" s="474"/>
      <c r="AF120" s="474"/>
    </row>
    <row r="121" spans="14:32">
      <c r="N121" s="474"/>
      <c r="O121" s="474"/>
      <c r="P121" s="474"/>
      <c r="Q121" s="474"/>
      <c r="R121" s="474"/>
      <c r="S121" s="474"/>
      <c r="T121" s="474"/>
      <c r="U121" s="474"/>
      <c r="Y121" s="474"/>
      <c r="Z121" s="474"/>
      <c r="AA121" s="474"/>
      <c r="AB121" s="474"/>
      <c r="AC121" s="474"/>
      <c r="AD121" s="474"/>
      <c r="AE121" s="474"/>
      <c r="AF121" s="474"/>
    </row>
    <row r="122" spans="14:32">
      <c r="N122" s="474"/>
      <c r="O122" s="474"/>
      <c r="P122" s="474"/>
      <c r="Q122" s="474"/>
      <c r="R122" s="474"/>
      <c r="S122" s="474"/>
      <c r="T122" s="474"/>
      <c r="U122" s="474"/>
      <c r="Y122" s="474"/>
      <c r="Z122" s="474"/>
      <c r="AA122" s="474"/>
      <c r="AB122" s="474"/>
      <c r="AC122" s="474"/>
      <c r="AD122" s="474"/>
      <c r="AE122" s="474"/>
      <c r="AF122" s="474"/>
    </row>
    <row r="123" spans="14:32">
      <c r="N123" s="474"/>
      <c r="O123" s="474"/>
      <c r="P123" s="474"/>
      <c r="Q123" s="474"/>
      <c r="R123" s="474"/>
      <c r="S123" s="474"/>
      <c r="T123" s="474"/>
      <c r="U123" s="474"/>
      <c r="Y123" s="474"/>
      <c r="Z123" s="474"/>
      <c r="AA123" s="474"/>
      <c r="AB123" s="474"/>
      <c r="AC123" s="474"/>
      <c r="AD123" s="474"/>
      <c r="AE123" s="474"/>
      <c r="AF123" s="474"/>
    </row>
    <row r="124" spans="14:32">
      <c r="N124" s="474"/>
      <c r="O124" s="474"/>
      <c r="P124" s="474"/>
      <c r="Q124" s="474"/>
      <c r="R124" s="474"/>
      <c r="S124" s="474"/>
      <c r="T124" s="474"/>
      <c r="U124" s="474"/>
      <c r="Y124" s="474"/>
      <c r="Z124" s="474"/>
      <c r="AA124" s="474"/>
      <c r="AB124" s="474"/>
      <c r="AC124" s="474"/>
      <c r="AD124" s="474"/>
      <c r="AE124" s="474"/>
      <c r="AF124" s="474"/>
    </row>
    <row r="125" spans="14:32">
      <c r="N125" s="474"/>
      <c r="O125" s="474"/>
      <c r="P125" s="474"/>
      <c r="Q125" s="474"/>
      <c r="R125" s="474"/>
      <c r="S125" s="474"/>
      <c r="T125" s="474"/>
      <c r="U125" s="474"/>
      <c r="Y125" s="474"/>
      <c r="Z125" s="474"/>
      <c r="AA125" s="474"/>
      <c r="AB125" s="474"/>
      <c r="AC125" s="474"/>
      <c r="AD125" s="474"/>
      <c r="AE125" s="474"/>
      <c r="AF125" s="474"/>
    </row>
    <row r="126" spans="14:32">
      <c r="N126" s="474"/>
      <c r="O126" s="474"/>
      <c r="P126" s="474"/>
      <c r="Q126" s="474"/>
      <c r="R126" s="474"/>
      <c r="S126" s="474"/>
      <c r="T126" s="474"/>
      <c r="U126" s="474"/>
      <c r="Y126" s="474"/>
      <c r="Z126" s="474"/>
      <c r="AA126" s="474"/>
      <c r="AB126" s="474"/>
      <c r="AC126" s="474"/>
      <c r="AD126" s="474"/>
      <c r="AE126" s="474"/>
      <c r="AF126" s="474"/>
    </row>
    <row r="127" spans="14:32">
      <c r="N127" s="474"/>
      <c r="O127" s="474"/>
      <c r="P127" s="474"/>
      <c r="Q127" s="474"/>
      <c r="R127" s="474"/>
      <c r="S127" s="474"/>
      <c r="T127" s="474"/>
      <c r="U127" s="474"/>
      <c r="Y127" s="474"/>
      <c r="Z127" s="474"/>
      <c r="AA127" s="474"/>
      <c r="AB127" s="474"/>
      <c r="AC127" s="474"/>
      <c r="AD127" s="474"/>
      <c r="AE127" s="474"/>
      <c r="AF127" s="474"/>
    </row>
    <row r="128" spans="14:32">
      <c r="N128" s="474"/>
      <c r="O128" s="474"/>
      <c r="P128" s="474"/>
      <c r="Q128" s="474"/>
      <c r="R128" s="474"/>
      <c r="S128" s="474"/>
      <c r="T128" s="474"/>
      <c r="U128" s="474"/>
      <c r="Y128" s="474"/>
      <c r="Z128" s="474"/>
      <c r="AA128" s="474"/>
      <c r="AB128" s="474"/>
      <c r="AC128" s="474"/>
      <c r="AD128" s="474"/>
      <c r="AE128" s="474"/>
      <c r="AF128" s="474"/>
    </row>
    <row r="129" spans="14:32">
      <c r="N129" s="474"/>
      <c r="O129" s="474"/>
      <c r="P129" s="474"/>
      <c r="Q129" s="474"/>
      <c r="R129" s="474"/>
      <c r="S129" s="474"/>
      <c r="T129" s="474"/>
      <c r="U129" s="474"/>
      <c r="Y129" s="474"/>
      <c r="Z129" s="474"/>
      <c r="AA129" s="474"/>
      <c r="AB129" s="474"/>
      <c r="AC129" s="474"/>
      <c r="AD129" s="474"/>
      <c r="AE129" s="474"/>
      <c r="AF129" s="474"/>
    </row>
    <row r="130" spans="14:32">
      <c r="N130" s="474"/>
      <c r="O130" s="474"/>
      <c r="P130" s="474"/>
      <c r="Q130" s="474"/>
      <c r="R130" s="474"/>
      <c r="S130" s="474"/>
      <c r="T130" s="474"/>
      <c r="U130" s="474"/>
      <c r="Y130" s="474"/>
      <c r="Z130" s="474"/>
      <c r="AA130" s="474"/>
      <c r="AB130" s="474"/>
      <c r="AC130" s="474"/>
      <c r="AD130" s="474"/>
      <c r="AE130" s="474"/>
      <c r="AF130" s="474"/>
    </row>
    <row r="131" spans="14:32">
      <c r="N131" s="474"/>
      <c r="O131" s="474"/>
      <c r="P131" s="474"/>
      <c r="Q131" s="474"/>
      <c r="R131" s="474"/>
      <c r="S131" s="474"/>
      <c r="T131" s="474"/>
      <c r="U131" s="474"/>
      <c r="Y131" s="474"/>
      <c r="Z131" s="474"/>
      <c r="AA131" s="474"/>
      <c r="AB131" s="474"/>
      <c r="AC131" s="474"/>
      <c r="AD131" s="474"/>
      <c r="AE131" s="474"/>
      <c r="AF131" s="474"/>
    </row>
    <row r="132" spans="14:32">
      <c r="N132" s="474"/>
      <c r="O132" s="474"/>
      <c r="P132" s="474"/>
      <c r="Q132" s="474"/>
      <c r="R132" s="474"/>
      <c r="S132" s="474"/>
      <c r="T132" s="474"/>
      <c r="Y132" s="474"/>
      <c r="Z132" s="474"/>
      <c r="AA132" s="474"/>
      <c r="AB132" s="474"/>
      <c r="AC132" s="474"/>
      <c r="AD132" s="474"/>
    </row>
    <row r="133" spans="14:32">
      <c r="N133" s="474"/>
      <c r="O133" s="474"/>
      <c r="P133" s="474"/>
      <c r="Q133" s="474"/>
      <c r="R133" s="474"/>
      <c r="S133" s="474"/>
      <c r="T133" s="474"/>
      <c r="Y133" s="474"/>
      <c r="Z133" s="474"/>
      <c r="AA133" s="474"/>
      <c r="AB133" s="474"/>
      <c r="AC133" s="474"/>
      <c r="AD133" s="474"/>
    </row>
    <row r="134" spans="14:32">
      <c r="N134" s="474"/>
      <c r="O134" s="474"/>
      <c r="P134" s="474"/>
      <c r="Q134" s="474"/>
      <c r="R134" s="474"/>
      <c r="S134" s="474"/>
      <c r="T134" s="474"/>
      <c r="Y134" s="474"/>
      <c r="Z134" s="474"/>
      <c r="AA134" s="474"/>
      <c r="AB134" s="474"/>
      <c r="AC134" s="474"/>
      <c r="AD134" s="474"/>
    </row>
    <row r="135" spans="14:32">
      <c r="N135" s="474"/>
      <c r="O135" s="474"/>
      <c r="P135" s="474"/>
      <c r="Q135" s="474"/>
      <c r="R135" s="474"/>
      <c r="S135" s="474"/>
      <c r="T135" s="474"/>
      <c r="Y135" s="474"/>
      <c r="Z135" s="474"/>
      <c r="AA135" s="474"/>
      <c r="AB135" s="474"/>
      <c r="AC135" s="474"/>
      <c r="AD135" s="474"/>
    </row>
    <row r="136" spans="14:32">
      <c r="N136" s="474"/>
      <c r="O136" s="474"/>
      <c r="P136" s="474"/>
      <c r="Q136" s="474"/>
      <c r="R136" s="474"/>
      <c r="S136" s="474"/>
      <c r="T136" s="474"/>
      <c r="Y136" s="474"/>
      <c r="Z136" s="474"/>
      <c r="AA136" s="474"/>
      <c r="AB136" s="474"/>
      <c r="AC136" s="474"/>
      <c r="AD136" s="474"/>
    </row>
    <row r="137" spans="14:32">
      <c r="N137" s="474"/>
      <c r="O137" s="474"/>
      <c r="P137" s="474"/>
      <c r="Q137" s="474"/>
      <c r="R137" s="474"/>
      <c r="S137" s="474"/>
      <c r="T137" s="474"/>
      <c r="Y137" s="474"/>
      <c r="Z137" s="474"/>
      <c r="AA137" s="474"/>
      <c r="AB137" s="474"/>
      <c r="AC137" s="474"/>
      <c r="AD137" s="474"/>
    </row>
    <row r="138" spans="14:32">
      <c r="N138" s="474"/>
      <c r="O138" s="474"/>
      <c r="P138" s="474"/>
      <c r="Q138" s="474"/>
      <c r="R138" s="474"/>
      <c r="S138" s="474"/>
      <c r="T138" s="474"/>
      <c r="Y138" s="474"/>
      <c r="Z138" s="474"/>
      <c r="AA138" s="474"/>
      <c r="AB138" s="474"/>
      <c r="AC138" s="474"/>
      <c r="AD138" s="474"/>
    </row>
    <row r="139" spans="14:32">
      <c r="N139" s="474"/>
      <c r="O139" s="474"/>
      <c r="P139" s="474"/>
      <c r="Q139" s="474"/>
      <c r="R139" s="474"/>
      <c r="S139" s="474"/>
      <c r="T139" s="474"/>
      <c r="Y139" s="474"/>
      <c r="Z139" s="474"/>
      <c r="AA139" s="474"/>
      <c r="AB139" s="474"/>
      <c r="AC139" s="474"/>
      <c r="AD139" s="474"/>
    </row>
    <row r="140" spans="14:32">
      <c r="N140" s="474"/>
      <c r="O140" s="474"/>
      <c r="P140" s="474"/>
      <c r="Q140" s="474"/>
      <c r="R140" s="474"/>
      <c r="S140" s="474"/>
      <c r="T140" s="474"/>
      <c r="Y140" s="474"/>
      <c r="Z140" s="474"/>
      <c r="AA140" s="474"/>
      <c r="AB140" s="474"/>
      <c r="AC140" s="474"/>
      <c r="AD140" s="474"/>
    </row>
    <row r="141" spans="14:32">
      <c r="N141" s="474"/>
      <c r="O141" s="474"/>
      <c r="P141" s="474"/>
      <c r="Q141" s="474"/>
      <c r="R141" s="474"/>
      <c r="S141" s="474"/>
      <c r="T141" s="474"/>
      <c r="Y141" s="474"/>
      <c r="Z141" s="474"/>
      <c r="AA141" s="474"/>
      <c r="AB141" s="474"/>
      <c r="AC141" s="474"/>
      <c r="AD141" s="474"/>
    </row>
    <row r="142" spans="14:32">
      <c r="N142" s="474"/>
      <c r="O142" s="474"/>
      <c r="P142" s="474"/>
      <c r="Q142" s="474"/>
      <c r="R142" s="474"/>
      <c r="S142" s="474"/>
      <c r="T142" s="474"/>
      <c r="Y142" s="474"/>
      <c r="Z142" s="474"/>
      <c r="AA142" s="474"/>
      <c r="AB142" s="474"/>
      <c r="AC142" s="474"/>
      <c r="AD142" s="474"/>
    </row>
    <row r="143" spans="14:32">
      <c r="N143" s="474"/>
      <c r="O143" s="474"/>
      <c r="P143" s="474"/>
      <c r="Q143" s="474"/>
      <c r="R143" s="474"/>
      <c r="S143" s="474"/>
      <c r="T143" s="474"/>
      <c r="Y143" s="474"/>
      <c r="Z143" s="474"/>
      <c r="AA143" s="474"/>
      <c r="AB143" s="474"/>
      <c r="AC143" s="474"/>
      <c r="AD143" s="474"/>
    </row>
    <row r="144" spans="14:32">
      <c r="N144" s="474"/>
      <c r="O144" s="474"/>
      <c r="P144" s="474"/>
      <c r="Q144" s="474"/>
      <c r="R144" s="474"/>
      <c r="S144" s="474"/>
      <c r="T144" s="474"/>
      <c r="Y144" s="474"/>
      <c r="Z144" s="474"/>
      <c r="AA144" s="474"/>
      <c r="AB144" s="474"/>
      <c r="AC144" s="474"/>
      <c r="AD144" s="474"/>
    </row>
    <row r="145" spans="14:30">
      <c r="N145" s="474"/>
      <c r="O145" s="474"/>
      <c r="P145" s="474"/>
      <c r="Q145" s="474"/>
      <c r="R145" s="474"/>
      <c r="S145" s="474"/>
      <c r="T145" s="474"/>
      <c r="Y145" s="474"/>
      <c r="Z145" s="474"/>
      <c r="AA145" s="474"/>
      <c r="AB145" s="474"/>
      <c r="AC145" s="474"/>
      <c r="AD145" s="474"/>
    </row>
    <row r="146" spans="14:30">
      <c r="N146" s="474"/>
      <c r="O146" s="474"/>
      <c r="P146" s="474"/>
      <c r="Q146" s="474"/>
      <c r="R146" s="474"/>
      <c r="S146" s="474"/>
      <c r="T146" s="474"/>
      <c r="Y146" s="474"/>
      <c r="Z146" s="474"/>
      <c r="AA146" s="474"/>
      <c r="AB146" s="474"/>
      <c r="AC146" s="474"/>
      <c r="AD146" s="474"/>
    </row>
    <row r="147" spans="14:30">
      <c r="N147" s="474"/>
      <c r="O147" s="474"/>
      <c r="P147" s="474"/>
      <c r="Q147" s="474"/>
      <c r="R147" s="474"/>
      <c r="S147" s="474"/>
      <c r="T147" s="474"/>
      <c r="Y147" s="474"/>
      <c r="Z147" s="474"/>
      <c r="AA147" s="474"/>
      <c r="AB147" s="474"/>
      <c r="AC147" s="474"/>
      <c r="AD147" s="474"/>
    </row>
    <row r="148" spans="14:30">
      <c r="N148" s="474"/>
      <c r="O148" s="474"/>
      <c r="P148" s="474"/>
      <c r="Q148" s="474"/>
      <c r="R148" s="474"/>
      <c r="S148" s="474"/>
      <c r="T148" s="474"/>
      <c r="Y148" s="474"/>
      <c r="Z148" s="474"/>
      <c r="AA148" s="474"/>
      <c r="AB148" s="474"/>
      <c r="AC148" s="474"/>
      <c r="AD148" s="474"/>
    </row>
    <row r="149" spans="14:30">
      <c r="N149" s="474"/>
      <c r="O149" s="474"/>
      <c r="P149" s="474"/>
      <c r="Q149" s="474"/>
      <c r="R149" s="474"/>
      <c r="S149" s="474"/>
      <c r="T149" s="474"/>
      <c r="Y149" s="474"/>
      <c r="Z149" s="474"/>
      <c r="AA149" s="474"/>
      <c r="AB149" s="474"/>
      <c r="AC149" s="474"/>
      <c r="AD149" s="474"/>
    </row>
    <row r="150" spans="14:30">
      <c r="N150" s="474"/>
      <c r="O150" s="474"/>
      <c r="P150" s="474"/>
      <c r="Q150" s="474"/>
      <c r="R150" s="474"/>
      <c r="S150" s="474"/>
      <c r="T150" s="474"/>
      <c r="Y150" s="474"/>
      <c r="Z150" s="474"/>
      <c r="AA150" s="474"/>
      <c r="AB150" s="474"/>
      <c r="AC150" s="474"/>
      <c r="AD150" s="474"/>
    </row>
    <row r="151" spans="14:30">
      <c r="N151" s="474"/>
      <c r="O151" s="474"/>
      <c r="P151" s="474"/>
      <c r="Q151" s="474"/>
      <c r="R151" s="474"/>
      <c r="S151" s="474"/>
      <c r="T151" s="474"/>
      <c r="Y151" s="474"/>
      <c r="Z151" s="474"/>
      <c r="AA151" s="474"/>
      <c r="AB151" s="474"/>
      <c r="AC151" s="474"/>
      <c r="AD151" s="474"/>
    </row>
    <row r="152" spans="14:30">
      <c r="N152" s="474"/>
      <c r="O152" s="474"/>
      <c r="P152" s="474"/>
      <c r="Q152" s="474"/>
      <c r="R152" s="474"/>
      <c r="S152" s="474"/>
      <c r="T152" s="474"/>
      <c r="Y152" s="474"/>
      <c r="Z152" s="474"/>
      <c r="AA152" s="474"/>
      <c r="AB152" s="474"/>
      <c r="AC152" s="474"/>
      <c r="AD152" s="474"/>
    </row>
    <row r="153" spans="14:30">
      <c r="N153" s="474"/>
      <c r="O153" s="474"/>
      <c r="P153" s="474"/>
      <c r="Q153" s="474"/>
      <c r="R153" s="474"/>
      <c r="S153" s="474"/>
      <c r="T153" s="474"/>
      <c r="Y153" s="474"/>
      <c r="Z153" s="474"/>
      <c r="AA153" s="474"/>
      <c r="AB153" s="474"/>
      <c r="AC153" s="474"/>
      <c r="AD153" s="474"/>
    </row>
    <row r="154" spans="14:30">
      <c r="N154" s="474"/>
      <c r="O154" s="474"/>
      <c r="P154" s="474"/>
      <c r="Q154" s="474"/>
      <c r="R154" s="474"/>
      <c r="S154" s="474"/>
      <c r="T154" s="474"/>
      <c r="Y154" s="474"/>
      <c r="Z154" s="474"/>
      <c r="AA154" s="474"/>
      <c r="AB154" s="474"/>
      <c r="AC154" s="474"/>
      <c r="AD154" s="474"/>
    </row>
    <row r="155" spans="14:30">
      <c r="N155" s="474"/>
      <c r="O155" s="474"/>
      <c r="P155" s="474"/>
      <c r="Q155" s="474"/>
      <c r="R155" s="474"/>
      <c r="S155" s="474"/>
      <c r="T155" s="474"/>
      <c r="Y155" s="474"/>
      <c r="Z155" s="474"/>
      <c r="AA155" s="474"/>
      <c r="AB155" s="474"/>
      <c r="AC155" s="474"/>
      <c r="AD155" s="474"/>
    </row>
    <row r="156" spans="14:30">
      <c r="N156" s="474"/>
      <c r="O156" s="474"/>
      <c r="P156" s="474"/>
      <c r="Q156" s="474"/>
      <c r="R156" s="474"/>
      <c r="S156" s="474"/>
      <c r="T156" s="474"/>
      <c r="Y156" s="474"/>
      <c r="Z156" s="474"/>
      <c r="AA156" s="474"/>
      <c r="AB156" s="474"/>
      <c r="AC156" s="474"/>
      <c r="AD156" s="474"/>
    </row>
    <row r="157" spans="14:30">
      <c r="N157" s="474"/>
      <c r="O157" s="474"/>
      <c r="P157" s="474"/>
      <c r="Q157" s="474"/>
      <c r="R157" s="474"/>
      <c r="S157" s="474"/>
      <c r="T157" s="474"/>
      <c r="Y157" s="474"/>
      <c r="Z157" s="474"/>
      <c r="AA157" s="474"/>
      <c r="AB157" s="474"/>
      <c r="AC157" s="474"/>
      <c r="AD157" s="474"/>
    </row>
    <row r="158" spans="14:30">
      <c r="N158" s="474"/>
      <c r="O158" s="474"/>
      <c r="P158" s="474"/>
      <c r="Q158" s="474"/>
      <c r="R158" s="474"/>
      <c r="S158" s="474"/>
      <c r="T158" s="474"/>
      <c r="Y158" s="474"/>
      <c r="Z158" s="474"/>
      <c r="AA158" s="474"/>
      <c r="AB158" s="474"/>
      <c r="AC158" s="474"/>
      <c r="AD158" s="474"/>
    </row>
    <row r="159" spans="14:30">
      <c r="N159" s="474"/>
      <c r="O159" s="474"/>
      <c r="P159" s="474"/>
      <c r="Q159" s="474"/>
      <c r="R159" s="474"/>
      <c r="S159" s="474"/>
      <c r="T159" s="474"/>
      <c r="Y159" s="474"/>
      <c r="Z159" s="474"/>
      <c r="AA159" s="474"/>
      <c r="AB159" s="474"/>
      <c r="AC159" s="474"/>
      <c r="AD159" s="474"/>
    </row>
    <row r="160" spans="14:30">
      <c r="N160" s="474"/>
      <c r="O160" s="474"/>
      <c r="P160" s="474"/>
      <c r="Q160" s="474"/>
      <c r="R160" s="474"/>
      <c r="S160" s="474"/>
      <c r="T160" s="474"/>
      <c r="Y160" s="474"/>
      <c r="Z160" s="474"/>
      <c r="AA160" s="474"/>
      <c r="AB160" s="474"/>
      <c r="AC160" s="474"/>
      <c r="AD160" s="474"/>
    </row>
    <row r="161" spans="14:30">
      <c r="N161" s="474"/>
      <c r="O161" s="474"/>
      <c r="P161" s="474"/>
      <c r="Q161" s="474"/>
      <c r="R161" s="474"/>
      <c r="S161" s="474"/>
      <c r="T161" s="474"/>
      <c r="Y161" s="474"/>
      <c r="Z161" s="474"/>
      <c r="AA161" s="474"/>
      <c r="AB161" s="474"/>
      <c r="AC161" s="474"/>
      <c r="AD161" s="474"/>
    </row>
    <row r="162" spans="14:30">
      <c r="N162" s="474"/>
      <c r="O162" s="474"/>
      <c r="P162" s="474"/>
      <c r="Q162" s="474"/>
      <c r="R162" s="474"/>
      <c r="S162" s="474"/>
      <c r="T162" s="474"/>
      <c r="Y162" s="474"/>
      <c r="Z162" s="474"/>
      <c r="AA162" s="474"/>
      <c r="AB162" s="474"/>
      <c r="AC162" s="474"/>
      <c r="AD162" s="474"/>
    </row>
    <row r="163" spans="14:30">
      <c r="N163" s="474"/>
      <c r="O163" s="474"/>
      <c r="P163" s="474"/>
      <c r="Q163" s="474"/>
      <c r="R163" s="474"/>
      <c r="S163" s="474"/>
      <c r="T163" s="474"/>
      <c r="Y163" s="474"/>
      <c r="Z163" s="474"/>
      <c r="AA163" s="474"/>
      <c r="AB163" s="474"/>
      <c r="AC163" s="474"/>
      <c r="AD163" s="474"/>
    </row>
    <row r="164" spans="14:30">
      <c r="N164" s="474"/>
      <c r="O164" s="474"/>
      <c r="P164" s="474"/>
      <c r="Q164" s="474"/>
      <c r="R164" s="474"/>
      <c r="S164" s="474"/>
      <c r="T164" s="474"/>
      <c r="Y164" s="474"/>
      <c r="Z164" s="474"/>
      <c r="AA164" s="474"/>
      <c r="AB164" s="474"/>
      <c r="AC164" s="474"/>
      <c r="AD164" s="474"/>
    </row>
    <row r="165" spans="14:30">
      <c r="N165" s="474"/>
      <c r="O165" s="474"/>
      <c r="P165" s="474"/>
      <c r="Q165" s="474"/>
      <c r="R165" s="474"/>
      <c r="S165" s="474"/>
      <c r="T165" s="474"/>
      <c r="Y165" s="474"/>
      <c r="Z165" s="474"/>
      <c r="AA165" s="474"/>
      <c r="AB165" s="474"/>
      <c r="AC165" s="474"/>
      <c r="AD165" s="474"/>
    </row>
    <row r="166" spans="14:30">
      <c r="N166" s="474"/>
      <c r="O166" s="474"/>
      <c r="P166" s="474"/>
      <c r="Q166" s="474"/>
      <c r="R166" s="474"/>
      <c r="S166" s="474"/>
      <c r="T166" s="474"/>
      <c r="Y166" s="474"/>
      <c r="Z166" s="474"/>
      <c r="AA166" s="474"/>
      <c r="AB166" s="474"/>
      <c r="AC166" s="474"/>
      <c r="AD166" s="474"/>
    </row>
    <row r="167" spans="14:30">
      <c r="N167" s="474"/>
      <c r="O167" s="474"/>
      <c r="P167" s="474"/>
      <c r="Q167" s="474"/>
      <c r="R167" s="474"/>
      <c r="S167" s="474"/>
      <c r="T167" s="474"/>
      <c r="Y167" s="474"/>
      <c r="Z167" s="474"/>
      <c r="AA167" s="474"/>
      <c r="AB167" s="474"/>
      <c r="AC167" s="474"/>
      <c r="AD167" s="474"/>
    </row>
    <row r="168" spans="14:30">
      <c r="N168" s="474"/>
      <c r="O168" s="474"/>
      <c r="P168" s="474"/>
      <c r="Q168" s="474"/>
      <c r="R168" s="474"/>
      <c r="S168" s="474"/>
      <c r="T168" s="474"/>
      <c r="Y168" s="474"/>
      <c r="Z168" s="474"/>
      <c r="AA168" s="474"/>
      <c r="AB168" s="474"/>
      <c r="AC168" s="474"/>
      <c r="AD168" s="474"/>
    </row>
    <row r="169" spans="14:30">
      <c r="N169" s="474"/>
      <c r="O169" s="474"/>
      <c r="P169" s="474"/>
      <c r="Q169" s="474"/>
      <c r="R169" s="474"/>
      <c r="S169" s="474"/>
      <c r="T169" s="474"/>
      <c r="Y169" s="474"/>
      <c r="Z169" s="474"/>
      <c r="AA169" s="474"/>
      <c r="AB169" s="474"/>
      <c r="AC169" s="474"/>
      <c r="AD169" s="474"/>
    </row>
    <row r="170" spans="14:30">
      <c r="N170" s="474"/>
      <c r="O170" s="474"/>
      <c r="P170" s="474"/>
      <c r="Q170" s="474"/>
      <c r="R170" s="474"/>
      <c r="S170" s="474"/>
      <c r="T170" s="474"/>
      <c r="Y170" s="474"/>
      <c r="Z170" s="474"/>
      <c r="AA170" s="474"/>
      <c r="AB170" s="474"/>
      <c r="AC170" s="474"/>
      <c r="AD170" s="474"/>
    </row>
    <row r="171" spans="14:30">
      <c r="N171" s="474"/>
      <c r="O171" s="474"/>
      <c r="P171" s="474"/>
      <c r="Q171" s="474"/>
      <c r="R171" s="474"/>
      <c r="S171" s="474"/>
      <c r="T171" s="474"/>
      <c r="Y171" s="474"/>
      <c r="Z171" s="474"/>
      <c r="AA171" s="474"/>
      <c r="AB171" s="474"/>
      <c r="AC171" s="474"/>
      <c r="AD171" s="474"/>
    </row>
    <row r="172" spans="14:30">
      <c r="N172" s="474"/>
      <c r="O172" s="474"/>
      <c r="P172" s="474"/>
      <c r="Q172" s="474"/>
      <c r="R172" s="474"/>
      <c r="S172" s="474"/>
      <c r="T172" s="474"/>
      <c r="Y172" s="474"/>
      <c r="Z172" s="474"/>
      <c r="AA172" s="474"/>
      <c r="AB172" s="474"/>
      <c r="AC172" s="474"/>
      <c r="AD172" s="474"/>
    </row>
    <row r="173" spans="14:30">
      <c r="N173" s="474"/>
      <c r="O173" s="474"/>
      <c r="P173" s="474"/>
      <c r="Q173" s="474"/>
      <c r="R173" s="474"/>
      <c r="S173" s="474"/>
      <c r="T173" s="474"/>
      <c r="Y173" s="474"/>
      <c r="Z173" s="474"/>
      <c r="AA173" s="474"/>
      <c r="AB173" s="474"/>
      <c r="AC173" s="474"/>
      <c r="AD173" s="474"/>
    </row>
    <row r="174" spans="14:30">
      <c r="N174" s="474"/>
      <c r="O174" s="474"/>
      <c r="P174" s="474"/>
      <c r="Q174" s="474"/>
      <c r="R174" s="474"/>
      <c r="S174" s="474"/>
      <c r="T174" s="474"/>
      <c r="Y174" s="474"/>
      <c r="Z174" s="474"/>
      <c r="AA174" s="474"/>
      <c r="AB174" s="474"/>
      <c r="AC174" s="474"/>
      <c r="AD174" s="474"/>
    </row>
    <row r="175" spans="14:30">
      <c r="N175" s="474"/>
      <c r="O175" s="474"/>
      <c r="P175" s="474"/>
      <c r="Q175" s="474"/>
      <c r="R175" s="474"/>
      <c r="S175" s="474"/>
      <c r="T175" s="474"/>
      <c r="Y175" s="474"/>
      <c r="Z175" s="474"/>
      <c r="AA175" s="474"/>
      <c r="AB175" s="474"/>
      <c r="AC175" s="474"/>
      <c r="AD175" s="474"/>
    </row>
    <row r="176" spans="14:30">
      <c r="N176" s="474"/>
      <c r="O176" s="474"/>
      <c r="P176" s="474"/>
      <c r="Q176" s="474"/>
      <c r="R176" s="474"/>
      <c r="S176" s="474"/>
      <c r="T176" s="474"/>
      <c r="Y176" s="474"/>
      <c r="Z176" s="474"/>
      <c r="AA176" s="474"/>
      <c r="AB176" s="474"/>
      <c r="AC176" s="474"/>
      <c r="AD176" s="474"/>
    </row>
    <row r="177" spans="14:30">
      <c r="N177" s="474"/>
      <c r="O177" s="474"/>
      <c r="P177" s="474"/>
      <c r="Q177" s="474"/>
      <c r="R177" s="474"/>
      <c r="S177" s="474"/>
      <c r="T177" s="474"/>
      <c r="Y177" s="474"/>
      <c r="Z177" s="474"/>
      <c r="AA177" s="474"/>
      <c r="AB177" s="474"/>
      <c r="AC177" s="474"/>
      <c r="AD177" s="474"/>
    </row>
    <row r="178" spans="14:30">
      <c r="N178" s="474"/>
      <c r="O178" s="474"/>
      <c r="P178" s="474"/>
      <c r="Q178" s="474"/>
      <c r="R178" s="474"/>
      <c r="S178" s="474"/>
      <c r="T178" s="474"/>
      <c r="Y178" s="474"/>
      <c r="Z178" s="474"/>
      <c r="AA178" s="474"/>
      <c r="AB178" s="474"/>
      <c r="AC178" s="474"/>
      <c r="AD178" s="474"/>
    </row>
    <row r="179" spans="14:30">
      <c r="N179" s="474"/>
      <c r="O179" s="474"/>
      <c r="P179" s="474"/>
      <c r="Q179" s="474"/>
      <c r="R179" s="474"/>
      <c r="S179" s="474"/>
      <c r="Y179" s="474"/>
      <c r="Z179" s="474"/>
      <c r="AA179" s="474"/>
      <c r="AB179" s="474"/>
    </row>
    <row r="180" spans="14:30">
      <c r="N180" s="474"/>
      <c r="O180" s="474"/>
      <c r="P180" s="474"/>
      <c r="Q180" s="474"/>
      <c r="R180" s="474"/>
      <c r="S180" s="474"/>
      <c r="Y180" s="474"/>
      <c r="Z180" s="474"/>
      <c r="AA180" s="474"/>
      <c r="AB180" s="474"/>
    </row>
    <row r="181" spans="14:30">
      <c r="N181" s="474"/>
      <c r="O181" s="474"/>
      <c r="P181" s="474"/>
      <c r="Q181" s="474"/>
      <c r="R181" s="474"/>
      <c r="S181" s="474"/>
      <c r="Y181" s="474"/>
      <c r="Z181" s="474"/>
      <c r="AA181" s="474"/>
      <c r="AB181" s="474"/>
    </row>
    <row r="182" spans="14:30">
      <c r="N182" s="474"/>
      <c r="O182" s="474"/>
      <c r="P182" s="474"/>
      <c r="Q182" s="474"/>
      <c r="R182" s="474"/>
      <c r="S182" s="474"/>
      <c r="Y182" s="474"/>
      <c r="Z182" s="474"/>
      <c r="AA182" s="474"/>
      <c r="AB182" s="474"/>
    </row>
    <row r="183" spans="14:30">
      <c r="N183" s="474"/>
      <c r="O183" s="474"/>
      <c r="P183" s="474"/>
      <c r="Q183" s="474"/>
      <c r="R183" s="474"/>
      <c r="S183" s="474"/>
      <c r="Y183" s="474"/>
      <c r="Z183" s="474"/>
      <c r="AA183" s="474"/>
      <c r="AB183" s="474"/>
    </row>
    <row r="184" spans="14:30">
      <c r="N184" s="474"/>
      <c r="O184" s="474"/>
      <c r="P184" s="474"/>
      <c r="Q184" s="474"/>
      <c r="R184" s="474"/>
      <c r="S184" s="474"/>
      <c r="Y184" s="474"/>
      <c r="Z184" s="474"/>
      <c r="AA184" s="474"/>
      <c r="AB184" s="474"/>
    </row>
    <row r="185" spans="14:30">
      <c r="N185" s="474"/>
      <c r="O185" s="474"/>
      <c r="P185" s="474"/>
      <c r="Q185" s="474"/>
      <c r="R185" s="474"/>
      <c r="S185" s="474"/>
      <c r="Y185" s="474"/>
      <c r="Z185" s="474"/>
      <c r="AA185" s="474"/>
      <c r="AB185" s="474"/>
    </row>
    <row r="186" spans="14:30">
      <c r="N186" s="474"/>
      <c r="O186" s="474"/>
      <c r="P186" s="474"/>
      <c r="Q186" s="474"/>
      <c r="R186" s="474"/>
      <c r="S186" s="474"/>
      <c r="Y186" s="474"/>
      <c r="Z186" s="474"/>
      <c r="AA186" s="474"/>
      <c r="AB186" s="474"/>
    </row>
    <row r="187" spans="14:30">
      <c r="N187" s="474"/>
      <c r="O187" s="474"/>
      <c r="P187" s="474"/>
      <c r="Q187" s="474"/>
      <c r="R187" s="474"/>
      <c r="S187" s="474"/>
      <c r="Y187" s="474"/>
      <c r="Z187" s="474"/>
      <c r="AA187" s="474"/>
      <c r="AB187" s="474"/>
    </row>
    <row r="188" spans="14:30">
      <c r="N188" s="474"/>
      <c r="O188" s="474"/>
      <c r="P188" s="474"/>
      <c r="Q188" s="474"/>
      <c r="R188" s="474"/>
      <c r="S188" s="474"/>
      <c r="Y188" s="474"/>
      <c r="Z188" s="474"/>
      <c r="AA188" s="474"/>
      <c r="AB188" s="474"/>
    </row>
    <row r="189" spans="14:30">
      <c r="N189" s="474"/>
      <c r="O189" s="474"/>
      <c r="P189" s="474"/>
      <c r="Q189" s="474"/>
      <c r="R189" s="474"/>
      <c r="S189" s="474"/>
      <c r="Y189" s="474"/>
      <c r="Z189" s="474"/>
      <c r="AA189" s="474"/>
      <c r="AB189" s="474"/>
    </row>
    <row r="190" spans="14:30">
      <c r="N190" s="474"/>
      <c r="O190" s="474"/>
      <c r="P190" s="474"/>
      <c r="Q190" s="474"/>
      <c r="R190" s="474"/>
      <c r="S190" s="474"/>
      <c r="Y190" s="474"/>
      <c r="Z190" s="474"/>
      <c r="AA190" s="474"/>
      <c r="AB190" s="474"/>
    </row>
    <row r="191" spans="14:30">
      <c r="N191" s="474"/>
      <c r="O191" s="474"/>
      <c r="P191" s="474"/>
      <c r="Q191" s="474"/>
      <c r="R191" s="474"/>
      <c r="S191" s="474"/>
      <c r="Y191" s="474"/>
      <c r="Z191" s="474"/>
      <c r="AA191" s="474"/>
      <c r="AB191" s="474"/>
    </row>
    <row r="192" spans="14:30">
      <c r="N192" s="474"/>
      <c r="O192" s="474"/>
      <c r="P192" s="474"/>
      <c r="Q192" s="474"/>
      <c r="R192" s="474"/>
      <c r="S192" s="474"/>
      <c r="Y192" s="474"/>
      <c r="Z192" s="474"/>
      <c r="AA192" s="474"/>
      <c r="AB192" s="474"/>
    </row>
    <row r="193" spans="14:28">
      <c r="N193" s="474"/>
      <c r="O193" s="474"/>
      <c r="P193" s="474"/>
      <c r="Q193" s="474"/>
      <c r="R193" s="474"/>
      <c r="S193" s="474"/>
      <c r="Y193" s="474"/>
      <c r="Z193" s="474"/>
      <c r="AA193" s="474"/>
      <c r="AB193" s="474"/>
    </row>
    <row r="194" spans="14:28">
      <c r="N194" s="474"/>
      <c r="O194" s="474"/>
      <c r="P194" s="474"/>
      <c r="Q194" s="474"/>
      <c r="R194" s="474"/>
      <c r="S194" s="474"/>
      <c r="Y194" s="474"/>
      <c r="Z194" s="474"/>
      <c r="AA194" s="474"/>
      <c r="AB194" s="474"/>
    </row>
    <row r="195" spans="14:28">
      <c r="N195" s="474"/>
      <c r="O195" s="474"/>
      <c r="P195" s="474"/>
      <c r="Q195" s="474"/>
      <c r="R195" s="474"/>
      <c r="S195" s="474"/>
      <c r="Y195" s="474"/>
      <c r="Z195" s="474"/>
      <c r="AA195" s="474"/>
      <c r="AB195" s="474"/>
    </row>
    <row r="196" spans="14:28">
      <c r="N196" s="474"/>
      <c r="O196" s="474"/>
      <c r="P196" s="474"/>
      <c r="Q196" s="474"/>
      <c r="R196" s="474"/>
      <c r="S196" s="474"/>
      <c r="Y196" s="474"/>
      <c r="Z196" s="474"/>
      <c r="AA196" s="474"/>
      <c r="AB196" s="474"/>
    </row>
    <row r="197" spans="14:28">
      <c r="N197" s="474"/>
      <c r="O197" s="474"/>
      <c r="P197" s="474"/>
      <c r="Q197" s="474"/>
      <c r="R197" s="474"/>
      <c r="S197" s="474"/>
      <c r="Y197" s="474"/>
      <c r="Z197" s="474"/>
      <c r="AA197" s="474"/>
      <c r="AB197" s="474"/>
    </row>
    <row r="198" spans="14:28">
      <c r="N198" s="474"/>
      <c r="O198" s="474"/>
      <c r="P198" s="474"/>
      <c r="Q198" s="474"/>
      <c r="R198" s="474"/>
      <c r="S198" s="474"/>
      <c r="Y198" s="474"/>
      <c r="Z198" s="474"/>
      <c r="AA198" s="474"/>
      <c r="AB198" s="474"/>
    </row>
    <row r="199" spans="14:28">
      <c r="N199" s="474"/>
      <c r="O199" s="474"/>
      <c r="P199" s="474"/>
      <c r="Q199" s="474"/>
      <c r="R199" s="474"/>
      <c r="S199" s="474"/>
      <c r="Y199" s="474"/>
      <c r="Z199" s="474"/>
      <c r="AA199" s="474"/>
      <c r="AB199" s="474"/>
    </row>
    <row r="200" spans="14:28">
      <c r="N200" s="474"/>
      <c r="O200" s="474"/>
      <c r="P200" s="474"/>
      <c r="Q200" s="474"/>
      <c r="R200" s="474"/>
      <c r="S200" s="474"/>
      <c r="Y200" s="474"/>
      <c r="Z200" s="474"/>
      <c r="AA200" s="474"/>
      <c r="AB200" s="474"/>
    </row>
    <row r="201" spans="14:28">
      <c r="N201" s="474"/>
      <c r="O201" s="474"/>
      <c r="P201" s="474"/>
      <c r="Q201" s="474"/>
      <c r="R201" s="474"/>
      <c r="Y201" s="474"/>
      <c r="Z201" s="474"/>
      <c r="AA201" s="474"/>
    </row>
    <row r="202" spans="14:28">
      <c r="N202" s="474"/>
      <c r="O202" s="474"/>
      <c r="P202" s="474"/>
      <c r="Q202" s="474"/>
      <c r="R202" s="474"/>
      <c r="Y202" s="474"/>
      <c r="Z202" s="474"/>
      <c r="AA202" s="474"/>
    </row>
    <row r="203" spans="14:28">
      <c r="N203" s="474"/>
      <c r="O203" s="474"/>
      <c r="P203" s="474"/>
      <c r="Q203" s="474"/>
      <c r="R203" s="474"/>
      <c r="Y203" s="474"/>
      <c r="Z203" s="474"/>
      <c r="AA203" s="474"/>
    </row>
    <row r="204" spans="14:28">
      <c r="N204" s="474"/>
      <c r="O204" s="474"/>
      <c r="P204" s="474"/>
      <c r="Q204" s="474"/>
      <c r="R204" s="474"/>
      <c r="Y204" s="474"/>
      <c r="Z204" s="474"/>
      <c r="AA204" s="474"/>
    </row>
    <row r="205" spans="14:28">
      <c r="N205" s="474"/>
      <c r="O205" s="474"/>
      <c r="P205" s="474"/>
      <c r="Q205" s="474"/>
      <c r="R205" s="474"/>
      <c r="Y205" s="474"/>
      <c r="Z205" s="474"/>
      <c r="AA205" s="474"/>
    </row>
    <row r="206" spans="14:28">
      <c r="N206" s="474"/>
      <c r="O206" s="474"/>
      <c r="P206" s="474"/>
      <c r="Q206" s="474"/>
      <c r="R206" s="474"/>
      <c r="Y206" s="474"/>
      <c r="Z206" s="474"/>
      <c r="AA206" s="474"/>
    </row>
    <row r="207" spans="14:28">
      <c r="N207" s="474"/>
      <c r="O207" s="474"/>
      <c r="P207" s="474"/>
      <c r="Q207" s="474"/>
      <c r="R207" s="474"/>
      <c r="Y207" s="474"/>
      <c r="Z207" s="474"/>
      <c r="AA207" s="474"/>
    </row>
    <row r="208" spans="14:28">
      <c r="N208" s="474"/>
      <c r="O208" s="474"/>
      <c r="P208" s="474"/>
      <c r="Q208" s="474"/>
      <c r="R208" s="474"/>
      <c r="Y208" s="474"/>
      <c r="Z208" s="474"/>
      <c r="AA208" s="474"/>
    </row>
    <row r="209" spans="14:27">
      <c r="N209" s="474"/>
      <c r="O209" s="474"/>
      <c r="P209" s="474"/>
      <c r="Q209" s="474"/>
      <c r="R209" s="474"/>
      <c r="Y209" s="474"/>
      <c r="Z209" s="474"/>
      <c r="AA209" s="474"/>
    </row>
    <row r="210" spans="14:27">
      <c r="N210" s="474"/>
      <c r="O210" s="474"/>
      <c r="P210" s="474"/>
      <c r="Q210" s="474"/>
      <c r="R210" s="474"/>
      <c r="Y210" s="474"/>
      <c r="Z210" s="474"/>
      <c r="AA210" s="474"/>
    </row>
    <row r="211" spans="14:27">
      <c r="N211" s="474"/>
      <c r="O211" s="474"/>
      <c r="P211" s="474"/>
      <c r="Q211" s="474"/>
      <c r="R211" s="474"/>
      <c r="Y211" s="474"/>
      <c r="Z211" s="474"/>
      <c r="AA211" s="474"/>
    </row>
    <row r="212" spans="14:27">
      <c r="N212" s="474"/>
      <c r="O212" s="474"/>
      <c r="P212" s="474"/>
      <c r="Q212" s="474"/>
      <c r="R212" s="474"/>
      <c r="Y212" s="474"/>
      <c r="Z212" s="474"/>
      <c r="AA212" s="474"/>
    </row>
    <row r="213" spans="14:27">
      <c r="N213" s="474"/>
      <c r="O213" s="474"/>
      <c r="P213" s="474"/>
      <c r="Q213" s="474"/>
      <c r="R213" s="474"/>
      <c r="Y213" s="474"/>
      <c r="Z213" s="474"/>
      <c r="AA213" s="474"/>
    </row>
    <row r="214" spans="14:27">
      <c r="N214" s="474"/>
      <c r="O214" s="474"/>
      <c r="P214" s="474"/>
      <c r="Q214" s="474"/>
      <c r="R214" s="474"/>
      <c r="Y214" s="474"/>
      <c r="Z214" s="474"/>
      <c r="AA214" s="474"/>
    </row>
    <row r="215" spans="14:27">
      <c r="N215" s="474"/>
      <c r="O215" s="474"/>
      <c r="P215" s="474"/>
      <c r="Q215" s="474"/>
      <c r="R215" s="474"/>
      <c r="Y215" s="474"/>
      <c r="Z215" s="474"/>
      <c r="AA215" s="474"/>
    </row>
    <row r="216" spans="14:27">
      <c r="N216" s="474"/>
      <c r="O216" s="474"/>
      <c r="P216" s="474"/>
      <c r="Q216" s="474"/>
      <c r="R216" s="474"/>
      <c r="Y216" s="474"/>
      <c r="Z216" s="474"/>
      <c r="AA216" s="474"/>
    </row>
    <row r="217" spans="14:27">
      <c r="N217" s="474"/>
      <c r="O217" s="474"/>
      <c r="P217" s="474"/>
      <c r="Q217" s="474"/>
      <c r="R217" s="474"/>
      <c r="Y217" s="474"/>
      <c r="Z217" s="474"/>
      <c r="AA217" s="474"/>
    </row>
    <row r="218" spans="14:27">
      <c r="N218" s="474"/>
      <c r="O218" s="474"/>
      <c r="P218" s="474"/>
      <c r="Q218" s="474"/>
      <c r="R218" s="474"/>
      <c r="Y218" s="474"/>
      <c r="Z218" s="474"/>
      <c r="AA218" s="474"/>
    </row>
    <row r="219" spans="14:27">
      <c r="N219" s="474"/>
      <c r="O219" s="474"/>
      <c r="P219" s="474"/>
      <c r="Q219" s="474"/>
      <c r="R219" s="474"/>
      <c r="Y219" s="474"/>
      <c r="Z219" s="474"/>
      <c r="AA219" s="474"/>
    </row>
    <row r="220" spans="14:27">
      <c r="N220" s="474"/>
      <c r="O220" s="474"/>
      <c r="P220" s="474"/>
      <c r="Q220" s="474"/>
      <c r="R220" s="474"/>
      <c r="Y220" s="474"/>
      <c r="Z220" s="474"/>
      <c r="AA220" s="474"/>
    </row>
    <row r="221" spans="14:27">
      <c r="N221" s="474"/>
      <c r="O221" s="474"/>
      <c r="P221" s="474"/>
      <c r="Q221" s="474"/>
      <c r="R221" s="474"/>
      <c r="Y221" s="474"/>
      <c r="Z221" s="474"/>
      <c r="AA221" s="474"/>
    </row>
    <row r="222" spans="14:27">
      <c r="N222" s="474"/>
      <c r="O222" s="474"/>
      <c r="P222" s="474"/>
      <c r="Q222" s="474"/>
      <c r="R222" s="474"/>
      <c r="Y222" s="474"/>
      <c r="Z222" s="474"/>
      <c r="AA222" s="474"/>
    </row>
    <row r="223" spans="14:27">
      <c r="N223" s="474"/>
      <c r="O223" s="474"/>
      <c r="P223" s="474"/>
      <c r="Q223" s="474"/>
      <c r="R223" s="474"/>
      <c r="Y223" s="474"/>
      <c r="Z223" s="474"/>
      <c r="AA223" s="474"/>
    </row>
    <row r="224" spans="14:27">
      <c r="N224" s="474"/>
      <c r="O224" s="474"/>
      <c r="P224" s="474"/>
      <c r="Q224" s="474"/>
      <c r="R224" s="474"/>
      <c r="Y224" s="474"/>
      <c r="Z224" s="474"/>
      <c r="AA224" s="474"/>
    </row>
    <row r="225" spans="14:27">
      <c r="N225" s="474"/>
      <c r="O225" s="474"/>
      <c r="P225" s="474"/>
      <c r="Q225" s="474"/>
      <c r="R225" s="474"/>
      <c r="Y225" s="474"/>
      <c r="Z225" s="474"/>
      <c r="AA225" s="474"/>
    </row>
    <row r="226" spans="14:27">
      <c r="N226" s="474"/>
      <c r="O226" s="474"/>
      <c r="P226" s="474"/>
      <c r="Q226" s="474"/>
      <c r="R226" s="474"/>
      <c r="Y226" s="474"/>
      <c r="Z226" s="474"/>
      <c r="AA226" s="474"/>
    </row>
    <row r="227" spans="14:27">
      <c r="N227" s="474"/>
      <c r="O227" s="474"/>
      <c r="P227" s="474"/>
      <c r="Q227" s="474"/>
      <c r="R227" s="474"/>
      <c r="Y227" s="474"/>
      <c r="Z227" s="474"/>
      <c r="AA227" s="474"/>
    </row>
    <row r="228" spans="14:27">
      <c r="N228" s="474"/>
      <c r="O228" s="474"/>
      <c r="P228" s="474"/>
      <c r="Q228" s="474"/>
      <c r="R228" s="474"/>
      <c r="Y228" s="474"/>
      <c r="Z228" s="474"/>
      <c r="AA228" s="474"/>
    </row>
    <row r="229" spans="14:27">
      <c r="N229" s="474"/>
      <c r="O229" s="474"/>
      <c r="P229" s="474"/>
      <c r="Q229" s="474"/>
      <c r="R229" s="474"/>
      <c r="Y229" s="474"/>
      <c r="Z229" s="474"/>
      <c r="AA229" s="474"/>
    </row>
    <row r="230" spans="14:27">
      <c r="N230" s="474"/>
      <c r="O230" s="474"/>
      <c r="P230" s="474"/>
      <c r="Q230" s="474"/>
      <c r="R230" s="474"/>
      <c r="Y230" s="474"/>
      <c r="Z230" s="474"/>
      <c r="AA230" s="474"/>
    </row>
    <row r="231" spans="14:27">
      <c r="N231" s="474"/>
      <c r="O231" s="474"/>
      <c r="P231" s="474"/>
      <c r="Q231" s="474"/>
      <c r="R231" s="474"/>
      <c r="Y231" s="474"/>
      <c r="Z231" s="474"/>
      <c r="AA231" s="474"/>
    </row>
    <row r="232" spans="14:27">
      <c r="N232" s="474"/>
      <c r="O232" s="474"/>
      <c r="P232" s="474"/>
      <c r="Q232" s="474"/>
      <c r="R232" s="474"/>
      <c r="Y232" s="474"/>
      <c r="Z232" s="474"/>
      <c r="AA232" s="474"/>
    </row>
    <row r="233" spans="14:27">
      <c r="N233" s="474"/>
      <c r="O233" s="474"/>
      <c r="P233" s="474"/>
      <c r="Q233" s="474"/>
      <c r="R233" s="474"/>
      <c r="Y233" s="474"/>
      <c r="Z233" s="474"/>
      <c r="AA233" s="474"/>
    </row>
    <row r="234" spans="14:27">
      <c r="N234" s="474"/>
      <c r="O234" s="474"/>
      <c r="P234" s="474"/>
      <c r="Q234" s="474"/>
      <c r="R234" s="474"/>
      <c r="Y234" s="474"/>
      <c r="Z234" s="474"/>
      <c r="AA234" s="474"/>
    </row>
    <row r="235" spans="14:27">
      <c r="N235" s="474"/>
      <c r="O235" s="474"/>
      <c r="P235" s="474"/>
      <c r="Q235" s="474"/>
      <c r="R235" s="474"/>
      <c r="Y235" s="474"/>
      <c r="Z235" s="474"/>
      <c r="AA235" s="474"/>
    </row>
    <row r="236" spans="14:27">
      <c r="N236" s="474"/>
      <c r="O236" s="474"/>
      <c r="P236" s="474"/>
      <c r="Q236" s="474"/>
      <c r="R236" s="474"/>
      <c r="Y236" s="474"/>
      <c r="Z236" s="474"/>
      <c r="AA236" s="474"/>
    </row>
    <row r="237" spans="14:27">
      <c r="N237" s="474"/>
      <c r="O237" s="474"/>
      <c r="P237" s="474"/>
      <c r="Q237" s="474"/>
      <c r="R237" s="474"/>
      <c r="Y237" s="474"/>
      <c r="Z237" s="474"/>
      <c r="AA237" s="474"/>
    </row>
    <row r="238" spans="14:27">
      <c r="N238" s="474"/>
      <c r="O238" s="474"/>
      <c r="P238" s="474"/>
      <c r="Q238" s="474"/>
      <c r="R238" s="474"/>
      <c r="Y238" s="474"/>
      <c r="Z238" s="474"/>
      <c r="AA238" s="474"/>
    </row>
    <row r="239" spans="14:27">
      <c r="N239" s="474"/>
      <c r="O239" s="474"/>
      <c r="P239" s="474"/>
      <c r="Q239" s="474"/>
      <c r="R239" s="474"/>
      <c r="Y239" s="474"/>
      <c r="Z239" s="474"/>
      <c r="AA239" s="474"/>
    </row>
    <row r="240" spans="14:27">
      <c r="N240" s="474"/>
      <c r="O240" s="474"/>
      <c r="P240" s="474"/>
      <c r="Q240" s="474"/>
      <c r="R240" s="474"/>
      <c r="Y240" s="474"/>
      <c r="Z240" s="474"/>
      <c r="AA240" s="474"/>
    </row>
    <row r="241" spans="14:27">
      <c r="N241" s="474"/>
      <c r="O241" s="474"/>
      <c r="P241" s="474"/>
      <c r="Q241" s="474"/>
      <c r="R241" s="474"/>
      <c r="Y241" s="474"/>
      <c r="Z241" s="474"/>
      <c r="AA241" s="474"/>
    </row>
    <row r="242" spans="14:27">
      <c r="N242" s="474"/>
      <c r="O242" s="474"/>
      <c r="P242" s="474"/>
      <c r="Q242" s="474"/>
      <c r="R242" s="474"/>
      <c r="Y242" s="474"/>
      <c r="Z242" s="474"/>
      <c r="AA242" s="474"/>
    </row>
    <row r="243" spans="14:27">
      <c r="N243" s="474"/>
      <c r="O243" s="474"/>
      <c r="P243" s="474"/>
      <c r="Q243" s="474"/>
      <c r="R243" s="474"/>
      <c r="Y243" s="474"/>
      <c r="Z243" s="474"/>
      <c r="AA243" s="474"/>
    </row>
    <row r="244" spans="14:27">
      <c r="N244" s="474"/>
      <c r="O244" s="474"/>
      <c r="P244" s="474"/>
      <c r="Q244" s="474"/>
      <c r="R244" s="474"/>
      <c r="Y244" s="474"/>
      <c r="Z244" s="474"/>
      <c r="AA244" s="474"/>
    </row>
    <row r="245" spans="14:27">
      <c r="N245" s="474"/>
      <c r="O245" s="474"/>
      <c r="P245" s="474"/>
      <c r="Q245" s="474"/>
      <c r="R245" s="474"/>
      <c r="Y245" s="474"/>
      <c r="Z245" s="474"/>
      <c r="AA245" s="474"/>
    </row>
    <row r="246" spans="14:27">
      <c r="N246" s="474"/>
      <c r="O246" s="474"/>
      <c r="P246" s="474"/>
      <c r="Q246" s="474"/>
      <c r="R246" s="474"/>
      <c r="Y246" s="474"/>
      <c r="Z246" s="474"/>
      <c r="AA246" s="474"/>
    </row>
    <row r="247" spans="14:27">
      <c r="N247" s="474"/>
      <c r="O247" s="474"/>
      <c r="P247" s="474"/>
      <c r="Q247" s="474"/>
      <c r="R247" s="474"/>
      <c r="Y247" s="474"/>
      <c r="Z247" s="474"/>
      <c r="AA247" s="474"/>
    </row>
    <row r="248" spans="14:27">
      <c r="N248" s="474"/>
      <c r="O248" s="474"/>
      <c r="P248" s="474"/>
      <c r="Q248" s="474"/>
      <c r="R248" s="474"/>
      <c r="Y248" s="474"/>
      <c r="Z248" s="474"/>
      <c r="AA248" s="474"/>
    </row>
    <row r="249" spans="14:27">
      <c r="N249" s="474"/>
      <c r="O249" s="474"/>
      <c r="P249" s="474"/>
      <c r="Q249" s="474"/>
      <c r="R249" s="474"/>
      <c r="Y249" s="474"/>
      <c r="Z249" s="474"/>
      <c r="AA249" s="474"/>
    </row>
    <row r="250" spans="14:27">
      <c r="N250" s="474"/>
      <c r="O250" s="474"/>
      <c r="P250" s="474"/>
      <c r="Q250" s="474"/>
      <c r="R250" s="474"/>
      <c r="Y250" s="474"/>
      <c r="Z250" s="474"/>
      <c r="AA250" s="474"/>
    </row>
    <row r="251" spans="14:27">
      <c r="N251" s="474"/>
      <c r="O251" s="474"/>
      <c r="P251" s="474"/>
      <c r="Q251" s="474"/>
      <c r="R251" s="474"/>
      <c r="Y251" s="474"/>
      <c r="Z251" s="474"/>
      <c r="AA251" s="474"/>
    </row>
    <row r="252" spans="14:27">
      <c r="N252" s="474"/>
      <c r="O252" s="474"/>
      <c r="P252" s="474"/>
      <c r="Q252" s="474"/>
      <c r="R252" s="474"/>
      <c r="Y252" s="474"/>
      <c r="Z252" s="474"/>
      <c r="AA252" s="474"/>
    </row>
    <row r="253" spans="14:27">
      <c r="N253" s="474"/>
      <c r="O253" s="474"/>
      <c r="P253" s="474"/>
      <c r="Q253" s="474"/>
      <c r="R253" s="474"/>
      <c r="Y253" s="474"/>
      <c r="Z253" s="474"/>
      <c r="AA253" s="474"/>
    </row>
    <row r="254" spans="14:27">
      <c r="N254" s="474"/>
      <c r="O254" s="474"/>
      <c r="P254" s="474"/>
      <c r="Q254" s="474"/>
      <c r="R254" s="474"/>
      <c r="Y254" s="474"/>
      <c r="Z254" s="474"/>
      <c r="AA254" s="474"/>
    </row>
    <row r="255" spans="14:27">
      <c r="N255" s="474"/>
      <c r="O255" s="474"/>
      <c r="P255" s="474"/>
      <c r="Q255" s="474"/>
      <c r="R255" s="474"/>
      <c r="Y255" s="474"/>
      <c r="Z255" s="474"/>
      <c r="AA255" s="474"/>
    </row>
    <row r="256" spans="14:27">
      <c r="N256" s="474"/>
      <c r="O256" s="474"/>
      <c r="P256" s="474"/>
      <c r="Q256" s="474"/>
      <c r="R256" s="474"/>
      <c r="Y256" s="474"/>
      <c r="Z256" s="474"/>
      <c r="AA256" s="474"/>
    </row>
    <row r="257" spans="14:27">
      <c r="N257" s="474"/>
      <c r="O257" s="474"/>
      <c r="P257" s="474"/>
      <c r="Q257" s="474"/>
      <c r="R257" s="474"/>
      <c r="Y257" s="474"/>
      <c r="Z257" s="474"/>
      <c r="AA257" s="474"/>
    </row>
    <row r="258" spans="14:27">
      <c r="N258" s="474"/>
      <c r="O258" s="474"/>
      <c r="P258" s="474"/>
      <c r="Q258" s="474"/>
      <c r="R258" s="474"/>
      <c r="Y258" s="474"/>
      <c r="Z258" s="474"/>
      <c r="AA258" s="474"/>
    </row>
    <row r="259" spans="14:27">
      <c r="N259" s="474"/>
      <c r="O259" s="474"/>
      <c r="P259" s="474"/>
      <c r="Q259" s="474"/>
      <c r="R259" s="474"/>
      <c r="Y259" s="474"/>
      <c r="Z259" s="474"/>
      <c r="AA259" s="474"/>
    </row>
    <row r="260" spans="14:27">
      <c r="N260" s="474"/>
      <c r="O260" s="474"/>
      <c r="P260" s="474"/>
      <c r="Q260" s="474"/>
      <c r="R260" s="474"/>
      <c r="Y260" s="474"/>
      <c r="Z260" s="474"/>
      <c r="AA260" s="474"/>
    </row>
    <row r="261" spans="14:27">
      <c r="N261" s="474"/>
      <c r="O261" s="474"/>
      <c r="P261" s="474"/>
      <c r="Q261" s="474"/>
      <c r="R261" s="474"/>
      <c r="Y261" s="474"/>
      <c r="Z261" s="474"/>
      <c r="AA261" s="474"/>
    </row>
    <row r="262" spans="14:27">
      <c r="N262" s="474"/>
      <c r="O262" s="474"/>
      <c r="P262" s="474"/>
      <c r="Q262" s="474"/>
      <c r="R262" s="474"/>
      <c r="Y262" s="474"/>
      <c r="Z262" s="474"/>
      <c r="AA262" s="474"/>
    </row>
    <row r="263" spans="14:27">
      <c r="N263" s="474"/>
      <c r="O263" s="474"/>
      <c r="P263" s="474"/>
      <c r="Q263" s="474"/>
      <c r="R263" s="474"/>
      <c r="Y263" s="474"/>
      <c r="Z263" s="474"/>
      <c r="AA263" s="474"/>
    </row>
    <row r="264" spans="14:27">
      <c r="N264" s="474"/>
      <c r="O264" s="474"/>
      <c r="P264" s="474"/>
      <c r="Q264" s="474"/>
      <c r="R264" s="474"/>
      <c r="Y264" s="474"/>
      <c r="Z264" s="474"/>
      <c r="AA264" s="474"/>
    </row>
    <row r="265" spans="14:27">
      <c r="N265" s="474"/>
      <c r="O265" s="474"/>
      <c r="P265" s="474"/>
      <c r="Q265" s="474"/>
      <c r="R265" s="474"/>
      <c r="Y265" s="474"/>
      <c r="Z265" s="474"/>
      <c r="AA265" s="474"/>
    </row>
    <row r="266" spans="14:27">
      <c r="N266" s="474"/>
      <c r="O266" s="474"/>
      <c r="P266" s="474"/>
      <c r="Q266" s="474"/>
      <c r="R266" s="474"/>
      <c r="Y266" s="474"/>
      <c r="Z266" s="474"/>
      <c r="AA266" s="474"/>
    </row>
    <row r="267" spans="14:27">
      <c r="N267" s="474"/>
      <c r="O267" s="474"/>
      <c r="P267" s="474"/>
      <c r="Q267" s="474"/>
      <c r="R267" s="474"/>
      <c r="Y267" s="474"/>
      <c r="Z267" s="474"/>
      <c r="AA267" s="474"/>
    </row>
    <row r="268" spans="14:27">
      <c r="N268" s="474"/>
      <c r="O268" s="474"/>
      <c r="P268" s="474"/>
      <c r="Q268" s="474"/>
      <c r="R268" s="474"/>
      <c r="Y268" s="474"/>
      <c r="Z268" s="474"/>
      <c r="AA268" s="474"/>
    </row>
    <row r="269" spans="14:27">
      <c r="N269" s="474"/>
      <c r="O269" s="474"/>
      <c r="P269" s="474"/>
      <c r="Q269" s="474"/>
      <c r="R269" s="474"/>
      <c r="Y269" s="474"/>
      <c r="Z269" s="474"/>
      <c r="AA269" s="474"/>
    </row>
    <row r="270" spans="14:27">
      <c r="N270" s="474"/>
      <c r="O270" s="474"/>
      <c r="P270" s="474"/>
      <c r="Q270" s="474"/>
      <c r="R270" s="474"/>
      <c r="Y270" s="474"/>
      <c r="Z270" s="474"/>
      <c r="AA270" s="474"/>
    </row>
    <row r="271" spans="14:27">
      <c r="N271" s="474"/>
      <c r="O271" s="474"/>
      <c r="P271" s="474"/>
      <c r="Q271" s="474"/>
      <c r="R271" s="474"/>
      <c r="Y271" s="474"/>
      <c r="Z271" s="474"/>
      <c r="AA271" s="474"/>
    </row>
    <row r="272" spans="14:27">
      <c r="N272" s="474"/>
      <c r="O272" s="474"/>
      <c r="P272" s="474"/>
      <c r="Q272" s="474"/>
      <c r="R272" s="474"/>
      <c r="Y272" s="474"/>
      <c r="Z272" s="474"/>
      <c r="AA272" s="474"/>
    </row>
    <row r="273" spans="14:27">
      <c r="N273" s="474"/>
      <c r="O273" s="474"/>
      <c r="P273" s="474"/>
      <c r="Q273" s="474"/>
      <c r="R273" s="474"/>
      <c r="Y273" s="474"/>
      <c r="Z273" s="474"/>
      <c r="AA273" s="474"/>
    </row>
    <row r="274" spans="14:27">
      <c r="N274" s="474"/>
      <c r="O274" s="474"/>
      <c r="P274" s="474"/>
      <c r="Q274" s="474"/>
      <c r="R274" s="474"/>
      <c r="Y274" s="474"/>
      <c r="Z274" s="474"/>
      <c r="AA274" s="474"/>
    </row>
    <row r="275" spans="14:27">
      <c r="N275" s="474"/>
      <c r="O275" s="474"/>
      <c r="P275" s="474"/>
      <c r="Q275" s="474"/>
      <c r="R275" s="474"/>
      <c r="Y275" s="474"/>
      <c r="Z275" s="474"/>
      <c r="AA275" s="474"/>
    </row>
    <row r="276" spans="14:27">
      <c r="N276" s="474"/>
      <c r="O276" s="474"/>
      <c r="P276" s="474"/>
      <c r="Q276" s="474"/>
      <c r="R276" s="474"/>
      <c r="Y276" s="474"/>
      <c r="Z276" s="474"/>
      <c r="AA276" s="474"/>
    </row>
    <row r="277" spans="14:27">
      <c r="N277" s="474"/>
      <c r="O277" s="474"/>
      <c r="P277" s="474"/>
      <c r="Q277" s="474"/>
      <c r="R277" s="474"/>
      <c r="Y277" s="474"/>
      <c r="Z277" s="474"/>
      <c r="AA277" s="474"/>
    </row>
    <row r="278" spans="14:27">
      <c r="N278" s="474"/>
      <c r="O278" s="474"/>
      <c r="P278" s="474"/>
      <c r="Q278" s="474"/>
      <c r="R278" s="474"/>
      <c r="Y278" s="474"/>
      <c r="Z278" s="474"/>
      <c r="AA278" s="474"/>
    </row>
    <row r="279" spans="14:27">
      <c r="N279" s="474"/>
      <c r="O279" s="474"/>
      <c r="P279" s="474"/>
      <c r="Q279" s="474"/>
      <c r="R279" s="474"/>
      <c r="Y279" s="474"/>
      <c r="Z279" s="474"/>
      <c r="AA279" s="474"/>
    </row>
    <row r="280" spans="14:27">
      <c r="N280" s="474"/>
      <c r="O280" s="474"/>
      <c r="P280" s="474"/>
      <c r="Q280" s="474"/>
      <c r="R280" s="474"/>
      <c r="Y280" s="474"/>
      <c r="Z280" s="474"/>
      <c r="AA280" s="474"/>
    </row>
    <row r="281" spans="14:27">
      <c r="N281" s="474"/>
      <c r="O281" s="474"/>
      <c r="P281" s="474"/>
      <c r="Q281" s="474"/>
      <c r="R281" s="474"/>
      <c r="Y281" s="474"/>
      <c r="Z281" s="474"/>
      <c r="AA281" s="474"/>
    </row>
    <row r="282" spans="14:27">
      <c r="N282" s="474"/>
      <c r="O282" s="474"/>
      <c r="P282" s="474"/>
      <c r="Q282" s="474"/>
      <c r="R282" s="474"/>
      <c r="Y282" s="474"/>
      <c r="Z282" s="474"/>
      <c r="AA282" s="474"/>
    </row>
    <row r="283" spans="14:27">
      <c r="N283" s="474"/>
      <c r="O283" s="474"/>
      <c r="P283" s="474"/>
      <c r="Q283" s="474"/>
      <c r="R283" s="474"/>
      <c r="Y283" s="474"/>
      <c r="Z283" s="474"/>
      <c r="AA283" s="474"/>
    </row>
    <row r="284" spans="14:27">
      <c r="N284" s="474"/>
      <c r="O284" s="474"/>
      <c r="P284" s="474"/>
      <c r="Q284" s="474"/>
      <c r="R284" s="474"/>
      <c r="Y284" s="474"/>
      <c r="Z284" s="474"/>
      <c r="AA284" s="474"/>
    </row>
    <row r="285" spans="14:27">
      <c r="N285" s="474"/>
      <c r="O285" s="474"/>
      <c r="P285" s="474"/>
      <c r="Q285" s="474"/>
      <c r="R285" s="474"/>
      <c r="Y285" s="474"/>
      <c r="Z285" s="474"/>
      <c r="AA285" s="474"/>
    </row>
    <row r="286" spans="14:27">
      <c r="N286" s="474"/>
      <c r="O286" s="474"/>
      <c r="P286" s="474"/>
      <c r="Q286" s="474"/>
      <c r="R286" s="474"/>
      <c r="Y286" s="474"/>
      <c r="Z286" s="474"/>
      <c r="AA286" s="474"/>
    </row>
    <row r="287" spans="14:27">
      <c r="N287" s="474"/>
      <c r="O287" s="474"/>
      <c r="P287" s="474"/>
      <c r="Q287" s="474"/>
      <c r="R287" s="474"/>
      <c r="Y287" s="474"/>
      <c r="Z287" s="474"/>
      <c r="AA287" s="474"/>
    </row>
    <row r="288" spans="14:27">
      <c r="N288" s="474"/>
      <c r="O288" s="474"/>
      <c r="P288" s="474"/>
      <c r="Q288" s="474"/>
      <c r="R288" s="474"/>
      <c r="Y288" s="474"/>
      <c r="Z288" s="474"/>
      <c r="AA288" s="474"/>
    </row>
    <row r="289" spans="14:27">
      <c r="N289" s="474"/>
      <c r="O289" s="474"/>
      <c r="P289" s="474"/>
      <c r="Q289" s="474"/>
      <c r="R289" s="474"/>
      <c r="Y289" s="474"/>
      <c r="Z289" s="474"/>
      <c r="AA289" s="474"/>
    </row>
    <row r="290" spans="14:27">
      <c r="N290" s="474"/>
      <c r="O290" s="474"/>
      <c r="P290" s="474"/>
      <c r="Q290" s="474"/>
      <c r="R290" s="474"/>
      <c r="Y290" s="474"/>
      <c r="Z290" s="474"/>
      <c r="AA290" s="474"/>
    </row>
    <row r="291" spans="14:27">
      <c r="N291" s="474"/>
      <c r="O291" s="474"/>
      <c r="P291" s="474"/>
      <c r="Q291" s="474"/>
      <c r="R291" s="474"/>
      <c r="Y291" s="474"/>
      <c r="Z291" s="474"/>
      <c r="AA291" s="474"/>
    </row>
    <row r="292" spans="14:27">
      <c r="N292" s="474"/>
      <c r="O292" s="474"/>
      <c r="P292" s="474"/>
      <c r="Q292" s="474"/>
      <c r="R292" s="474"/>
      <c r="Y292" s="474"/>
      <c r="Z292" s="474"/>
      <c r="AA292" s="474"/>
    </row>
    <row r="293" spans="14:27">
      <c r="N293" s="474"/>
      <c r="O293" s="474"/>
      <c r="P293" s="474"/>
      <c r="Q293" s="474"/>
      <c r="R293" s="474"/>
      <c r="Y293" s="474"/>
      <c r="Z293" s="474"/>
      <c r="AA293" s="474"/>
    </row>
    <row r="294" spans="14:27">
      <c r="N294" s="474"/>
      <c r="O294" s="474"/>
      <c r="P294" s="474"/>
      <c r="Q294" s="474"/>
      <c r="R294" s="474"/>
      <c r="Y294" s="474"/>
      <c r="Z294" s="474"/>
      <c r="AA294" s="474"/>
    </row>
    <row r="295" spans="14:27">
      <c r="N295" s="474"/>
      <c r="O295" s="474"/>
      <c r="P295" s="474"/>
      <c r="Q295" s="474"/>
      <c r="R295" s="474"/>
      <c r="Y295" s="474"/>
      <c r="Z295" s="474"/>
      <c r="AA295" s="474"/>
    </row>
    <row r="296" spans="14:27">
      <c r="N296" s="474"/>
      <c r="O296" s="474"/>
      <c r="P296" s="474"/>
      <c r="Q296" s="474"/>
      <c r="R296" s="474"/>
      <c r="Y296" s="474"/>
      <c r="Z296" s="474"/>
      <c r="AA296" s="474"/>
    </row>
    <row r="297" spans="14:27">
      <c r="N297" s="474"/>
      <c r="O297" s="474"/>
      <c r="P297" s="474"/>
      <c r="Q297" s="474"/>
      <c r="R297" s="474"/>
      <c r="Y297" s="474"/>
      <c r="Z297" s="474"/>
      <c r="AA297" s="474"/>
    </row>
    <row r="298" spans="14:27">
      <c r="N298" s="474"/>
      <c r="O298" s="474"/>
      <c r="P298" s="474"/>
      <c r="Q298" s="474"/>
      <c r="R298" s="474"/>
      <c r="Y298" s="474"/>
      <c r="Z298" s="474"/>
      <c r="AA298" s="474"/>
    </row>
    <row r="299" spans="14:27">
      <c r="N299" s="474"/>
      <c r="O299" s="474"/>
      <c r="P299" s="474"/>
      <c r="Q299" s="474"/>
      <c r="R299" s="474"/>
      <c r="Y299" s="474"/>
      <c r="Z299" s="474"/>
      <c r="AA299" s="474"/>
    </row>
    <row r="300" spans="14:27">
      <c r="N300" s="474"/>
      <c r="O300" s="474"/>
      <c r="P300" s="474"/>
      <c r="Q300" s="474"/>
      <c r="R300" s="474"/>
      <c r="Y300" s="474"/>
      <c r="Z300" s="474"/>
      <c r="AA300" s="474"/>
    </row>
    <row r="301" spans="14:27">
      <c r="N301" s="474"/>
      <c r="O301" s="474"/>
      <c r="P301" s="474"/>
      <c r="Q301" s="474"/>
      <c r="R301" s="474"/>
      <c r="Y301" s="474"/>
      <c r="Z301" s="474"/>
      <c r="AA301" s="474"/>
    </row>
    <row r="302" spans="14:27">
      <c r="N302" s="474"/>
      <c r="O302" s="474"/>
      <c r="P302" s="474"/>
      <c r="Q302" s="474"/>
      <c r="R302" s="474"/>
      <c r="Y302" s="474"/>
      <c r="Z302" s="474"/>
      <c r="AA302" s="474"/>
    </row>
    <row r="303" spans="14:27">
      <c r="N303" s="474"/>
      <c r="O303" s="474"/>
      <c r="P303" s="474"/>
      <c r="Q303" s="474"/>
      <c r="R303" s="474"/>
      <c r="Y303" s="474"/>
      <c r="Z303" s="474"/>
      <c r="AA303" s="474"/>
    </row>
    <row r="304" spans="14:27">
      <c r="N304" s="474"/>
      <c r="O304" s="474"/>
      <c r="P304" s="474"/>
      <c r="Q304" s="474"/>
      <c r="R304" s="474"/>
      <c r="Y304" s="474"/>
      <c r="Z304" s="474"/>
      <c r="AA304" s="474"/>
    </row>
    <row r="305" spans="14:26">
      <c r="N305" s="474"/>
      <c r="O305" s="474"/>
      <c r="P305" s="474"/>
      <c r="Q305" s="474"/>
      <c r="Y305" s="474"/>
      <c r="Z305" s="474"/>
    </row>
    <row r="306" spans="14:26">
      <c r="N306" s="474"/>
      <c r="O306" s="474"/>
      <c r="P306" s="474"/>
      <c r="Q306" s="474"/>
      <c r="Y306" s="474"/>
      <c r="Z306" s="474"/>
    </row>
    <row r="307" spans="14:26">
      <c r="N307" s="474"/>
      <c r="O307" s="474"/>
      <c r="P307" s="474"/>
      <c r="Q307" s="474"/>
      <c r="Y307" s="474"/>
      <c r="Z307" s="474"/>
    </row>
    <row r="308" spans="14:26">
      <c r="N308" s="474"/>
      <c r="O308" s="474"/>
      <c r="P308" s="474"/>
      <c r="Q308" s="474"/>
      <c r="Y308" s="474"/>
      <c r="Z308" s="474"/>
    </row>
    <row r="309" spans="14:26">
      <c r="N309" s="474"/>
      <c r="O309" s="474"/>
      <c r="P309" s="474"/>
      <c r="Q309" s="474"/>
      <c r="Y309" s="474"/>
      <c r="Z309" s="474"/>
    </row>
    <row r="310" spans="14:26">
      <c r="N310" s="474"/>
      <c r="O310" s="474"/>
      <c r="P310" s="474"/>
      <c r="Q310" s="474"/>
      <c r="Y310" s="474"/>
      <c r="Z310" s="474"/>
    </row>
    <row r="311" spans="14:26">
      <c r="N311" s="474"/>
      <c r="O311" s="474"/>
      <c r="P311" s="474"/>
      <c r="Q311" s="474"/>
      <c r="Y311" s="474"/>
      <c r="Z311" s="474"/>
    </row>
    <row r="312" spans="14:26">
      <c r="N312" s="474"/>
      <c r="O312" s="474"/>
      <c r="P312" s="474"/>
      <c r="Q312" s="474"/>
      <c r="Y312" s="474"/>
      <c r="Z312" s="474"/>
    </row>
    <row r="313" spans="14:26">
      <c r="N313" s="474"/>
      <c r="O313" s="474"/>
      <c r="P313" s="474"/>
      <c r="Q313" s="474"/>
      <c r="Y313" s="474"/>
      <c r="Z313" s="474"/>
    </row>
    <row r="314" spans="14:26">
      <c r="N314" s="474"/>
      <c r="O314" s="474"/>
      <c r="P314" s="474"/>
      <c r="Q314" s="474"/>
      <c r="Y314" s="474"/>
      <c r="Z314" s="474"/>
    </row>
    <row r="315" spans="14:26">
      <c r="N315" s="474"/>
      <c r="O315" s="474"/>
      <c r="P315" s="474"/>
      <c r="Q315" s="474"/>
      <c r="Y315" s="474"/>
      <c r="Z315" s="474"/>
    </row>
    <row r="316" spans="14:26">
      <c r="N316" s="474"/>
      <c r="O316" s="474"/>
      <c r="P316" s="474"/>
      <c r="Q316" s="474"/>
      <c r="Y316" s="474"/>
      <c r="Z316" s="474"/>
    </row>
    <row r="317" spans="14:26">
      <c r="N317" s="474"/>
      <c r="O317" s="474"/>
      <c r="P317" s="474"/>
      <c r="Q317" s="474"/>
      <c r="Y317" s="474"/>
      <c r="Z317" s="474"/>
    </row>
    <row r="318" spans="14:26">
      <c r="N318" s="474"/>
      <c r="O318" s="474"/>
      <c r="P318" s="474"/>
      <c r="Q318" s="474"/>
      <c r="Y318" s="474"/>
      <c r="Z318" s="474"/>
    </row>
    <row r="319" spans="14:26">
      <c r="N319" s="474"/>
      <c r="O319" s="474"/>
      <c r="P319" s="474"/>
      <c r="Q319" s="474"/>
      <c r="Y319" s="474"/>
      <c r="Z319" s="474"/>
    </row>
    <row r="320" spans="14:26">
      <c r="N320" s="474"/>
      <c r="O320" s="474"/>
      <c r="P320" s="474"/>
      <c r="Q320" s="474"/>
      <c r="Y320" s="474"/>
      <c r="Z320" s="474"/>
    </row>
    <row r="321" spans="14:26">
      <c r="N321" s="474"/>
      <c r="O321" s="474"/>
      <c r="P321" s="474"/>
      <c r="Q321" s="474"/>
      <c r="Y321" s="474"/>
      <c r="Z321" s="474"/>
    </row>
    <row r="322" spans="14:26">
      <c r="N322" s="474"/>
      <c r="O322" s="474"/>
      <c r="P322" s="474"/>
      <c r="Q322" s="474"/>
      <c r="Y322" s="474"/>
      <c r="Z322" s="474"/>
    </row>
    <row r="323" spans="14:26">
      <c r="N323" s="474"/>
      <c r="O323" s="474"/>
      <c r="P323" s="474"/>
      <c r="Q323" s="474"/>
      <c r="Y323" s="474"/>
      <c r="Z323" s="474"/>
    </row>
    <row r="324" spans="14:26">
      <c r="N324" s="474"/>
      <c r="O324" s="474"/>
      <c r="P324" s="474"/>
      <c r="Q324" s="474"/>
      <c r="Y324" s="474"/>
      <c r="Z324" s="474"/>
    </row>
    <row r="325" spans="14:26">
      <c r="N325" s="474"/>
      <c r="O325" s="474"/>
      <c r="P325" s="474"/>
      <c r="Q325" s="474"/>
      <c r="Y325" s="474"/>
      <c r="Z325" s="474"/>
    </row>
    <row r="326" spans="14:26">
      <c r="N326" s="474"/>
      <c r="O326" s="474"/>
      <c r="P326" s="474"/>
      <c r="Q326" s="474"/>
      <c r="Y326" s="474"/>
      <c r="Z326" s="474"/>
    </row>
    <row r="327" spans="14:26">
      <c r="N327" s="474"/>
      <c r="O327" s="474"/>
      <c r="P327" s="474"/>
      <c r="Q327" s="474"/>
      <c r="Y327" s="474"/>
      <c r="Z327" s="474"/>
    </row>
    <row r="328" spans="14:26">
      <c r="N328" s="474"/>
      <c r="O328" s="474"/>
      <c r="P328" s="474"/>
      <c r="Q328" s="474"/>
      <c r="Y328" s="474"/>
      <c r="Z328" s="474"/>
    </row>
    <row r="329" spans="14:26">
      <c r="N329" s="474"/>
      <c r="O329" s="474"/>
      <c r="P329" s="474"/>
      <c r="Q329" s="474"/>
      <c r="Y329" s="474"/>
      <c r="Z329" s="474"/>
    </row>
    <row r="330" spans="14:26">
      <c r="N330" s="474"/>
      <c r="O330" s="474"/>
      <c r="P330" s="474"/>
      <c r="Q330" s="474"/>
      <c r="Y330" s="474"/>
      <c r="Z330" s="474"/>
    </row>
    <row r="331" spans="14:26">
      <c r="N331" s="474"/>
      <c r="O331" s="474"/>
      <c r="P331" s="474"/>
      <c r="Q331" s="474"/>
      <c r="Y331" s="474"/>
      <c r="Z331" s="474"/>
    </row>
    <row r="332" spans="14:26">
      <c r="N332" s="474"/>
      <c r="O332" s="474"/>
      <c r="P332" s="474"/>
      <c r="Q332" s="474"/>
      <c r="Y332" s="474"/>
      <c r="Z332" s="474"/>
    </row>
    <row r="333" spans="14:26">
      <c r="N333" s="474"/>
      <c r="O333" s="474"/>
      <c r="P333" s="474"/>
      <c r="Q333" s="474"/>
      <c r="Y333" s="474"/>
      <c r="Z333" s="474"/>
    </row>
    <row r="334" spans="14:26">
      <c r="N334" s="474"/>
      <c r="O334" s="474"/>
      <c r="P334" s="474"/>
      <c r="Q334" s="474"/>
      <c r="Y334" s="474"/>
      <c r="Z334" s="474"/>
    </row>
    <row r="335" spans="14:26">
      <c r="N335" s="474"/>
      <c r="O335" s="474"/>
      <c r="P335" s="474"/>
      <c r="Q335" s="474"/>
      <c r="Y335" s="474"/>
      <c r="Z335" s="474"/>
    </row>
    <row r="336" spans="14:26">
      <c r="N336" s="474"/>
      <c r="O336" s="474"/>
      <c r="P336" s="474"/>
      <c r="Q336" s="474"/>
      <c r="Y336" s="474"/>
      <c r="Z336" s="474"/>
    </row>
    <row r="337" spans="14:26">
      <c r="N337" s="474"/>
      <c r="O337" s="474"/>
      <c r="P337" s="474"/>
      <c r="Q337" s="474"/>
      <c r="Y337" s="474"/>
      <c r="Z337" s="474"/>
    </row>
    <row r="338" spans="14:26">
      <c r="N338" s="474"/>
      <c r="O338" s="474"/>
      <c r="P338" s="474"/>
      <c r="Q338" s="474"/>
      <c r="Y338" s="474"/>
      <c r="Z338" s="474"/>
    </row>
    <row r="339" spans="14:26">
      <c r="N339" s="474"/>
      <c r="O339" s="474"/>
      <c r="P339" s="474"/>
      <c r="Q339" s="474"/>
      <c r="Y339" s="474"/>
      <c r="Z339" s="474"/>
    </row>
    <row r="340" spans="14:26">
      <c r="N340" s="474"/>
      <c r="O340" s="474"/>
      <c r="P340" s="474"/>
      <c r="Q340" s="474"/>
      <c r="Y340" s="474"/>
      <c r="Z340" s="474"/>
    </row>
    <row r="341" spans="14:26">
      <c r="N341" s="474"/>
      <c r="O341" s="474"/>
      <c r="P341" s="474"/>
      <c r="Q341" s="474"/>
      <c r="Y341" s="474"/>
      <c r="Z341" s="474"/>
    </row>
    <row r="342" spans="14:26">
      <c r="N342" s="474"/>
      <c r="O342" s="474"/>
      <c r="P342" s="474"/>
      <c r="Q342" s="474"/>
      <c r="Y342" s="474"/>
      <c r="Z342" s="474"/>
    </row>
    <row r="343" spans="14:26">
      <c r="N343" s="474"/>
      <c r="O343" s="474"/>
      <c r="P343" s="474"/>
      <c r="Q343" s="474"/>
      <c r="Y343" s="474"/>
      <c r="Z343" s="474"/>
    </row>
    <row r="344" spans="14:26">
      <c r="N344" s="474"/>
      <c r="O344" s="474"/>
      <c r="P344" s="474"/>
      <c r="Q344" s="474"/>
      <c r="Y344" s="474"/>
      <c r="Z344" s="474"/>
    </row>
    <row r="345" spans="14:26">
      <c r="N345" s="474"/>
      <c r="O345" s="474"/>
      <c r="P345" s="474"/>
      <c r="Q345" s="474"/>
      <c r="Y345" s="474"/>
      <c r="Z345" s="474"/>
    </row>
    <row r="346" spans="14:26">
      <c r="N346" s="474"/>
      <c r="O346" s="474"/>
      <c r="P346" s="474"/>
      <c r="Q346" s="474"/>
      <c r="Y346" s="474"/>
      <c r="Z346" s="474"/>
    </row>
    <row r="347" spans="14:26">
      <c r="N347" s="474"/>
      <c r="O347" s="474"/>
      <c r="P347" s="474"/>
      <c r="Q347" s="474"/>
      <c r="Y347" s="474"/>
      <c r="Z347" s="474"/>
    </row>
    <row r="348" spans="14:26">
      <c r="N348" s="474"/>
      <c r="O348" s="474"/>
      <c r="P348" s="474"/>
      <c r="Q348" s="474"/>
      <c r="Y348" s="474"/>
      <c r="Z348" s="474"/>
    </row>
    <row r="349" spans="14:26">
      <c r="N349" s="474"/>
      <c r="O349" s="474"/>
      <c r="P349" s="474"/>
      <c r="Q349" s="474"/>
      <c r="Y349" s="474"/>
      <c r="Z349" s="474"/>
    </row>
    <row r="350" spans="14:26">
      <c r="N350" s="474"/>
      <c r="O350" s="474"/>
      <c r="P350" s="474"/>
      <c r="Q350" s="474"/>
      <c r="Y350" s="474"/>
      <c r="Z350" s="474"/>
    </row>
    <row r="351" spans="14:26">
      <c r="N351" s="474"/>
      <c r="O351" s="474"/>
      <c r="P351" s="474"/>
      <c r="Q351" s="474"/>
      <c r="Y351" s="474"/>
      <c r="Z351" s="474"/>
    </row>
    <row r="352" spans="14:26">
      <c r="N352" s="474"/>
      <c r="O352" s="474"/>
      <c r="P352" s="474"/>
      <c r="Q352" s="474"/>
      <c r="Y352" s="474"/>
      <c r="Z352" s="474"/>
    </row>
    <row r="353" spans="14:26">
      <c r="N353" s="474"/>
      <c r="O353" s="474"/>
      <c r="P353" s="474"/>
      <c r="Q353" s="474"/>
      <c r="Y353" s="474"/>
      <c r="Z353" s="474"/>
    </row>
    <row r="354" spans="14:26">
      <c r="N354" s="474"/>
      <c r="O354" s="474"/>
      <c r="P354" s="474"/>
      <c r="Q354" s="474"/>
      <c r="Y354" s="474"/>
      <c r="Z354" s="474"/>
    </row>
    <row r="355" spans="14:26">
      <c r="N355" s="474"/>
      <c r="O355" s="474"/>
      <c r="P355" s="474"/>
      <c r="Q355" s="474"/>
      <c r="Y355" s="474"/>
      <c r="Z355" s="474"/>
    </row>
    <row r="356" spans="14:26">
      <c r="N356" s="474"/>
      <c r="O356" s="474"/>
      <c r="P356" s="474"/>
      <c r="Q356" s="474"/>
      <c r="Y356" s="474"/>
      <c r="Z356" s="474"/>
    </row>
    <row r="357" spans="14:26">
      <c r="N357" s="474"/>
      <c r="O357" s="474"/>
      <c r="P357" s="474"/>
      <c r="Q357" s="474"/>
      <c r="Y357" s="474"/>
      <c r="Z357" s="474"/>
    </row>
    <row r="358" spans="14:26">
      <c r="N358" s="474"/>
      <c r="O358" s="474"/>
      <c r="P358" s="474"/>
      <c r="Q358" s="474"/>
      <c r="Y358" s="474"/>
      <c r="Z358" s="474"/>
    </row>
    <row r="359" spans="14:26">
      <c r="N359" s="474"/>
      <c r="O359" s="474"/>
      <c r="P359" s="474"/>
      <c r="Q359" s="474"/>
      <c r="Y359" s="474"/>
      <c r="Z359" s="474"/>
    </row>
    <row r="360" spans="14:26">
      <c r="N360" s="474"/>
      <c r="O360" s="474"/>
      <c r="P360" s="474"/>
      <c r="Q360" s="474"/>
      <c r="Y360" s="474"/>
      <c r="Z360" s="474"/>
    </row>
    <row r="361" spans="14:26">
      <c r="N361" s="474"/>
      <c r="O361" s="474"/>
      <c r="P361" s="474"/>
      <c r="Q361" s="474"/>
      <c r="Y361" s="474"/>
      <c r="Z361" s="474"/>
    </row>
    <row r="362" spans="14:26">
      <c r="N362" s="474"/>
      <c r="O362" s="474"/>
      <c r="P362" s="474"/>
      <c r="Q362" s="474"/>
      <c r="Y362" s="474"/>
      <c r="Z362" s="474"/>
    </row>
    <row r="363" spans="14:26">
      <c r="N363" s="474"/>
      <c r="O363" s="474"/>
      <c r="P363" s="474"/>
      <c r="Q363" s="474"/>
      <c r="Y363" s="474"/>
      <c r="Z363" s="474"/>
    </row>
    <row r="364" spans="14:26">
      <c r="N364" s="474"/>
      <c r="O364" s="474"/>
      <c r="P364" s="474"/>
      <c r="Q364" s="474"/>
      <c r="Y364" s="474"/>
      <c r="Z364" s="474"/>
    </row>
    <row r="365" spans="14:26">
      <c r="N365" s="474"/>
      <c r="O365" s="474"/>
      <c r="P365" s="474"/>
      <c r="Q365" s="474"/>
      <c r="Y365" s="474"/>
      <c r="Z365" s="474"/>
    </row>
    <row r="366" spans="14:26">
      <c r="N366" s="474"/>
      <c r="O366" s="474"/>
      <c r="P366" s="474"/>
      <c r="Q366" s="474"/>
      <c r="Y366" s="474"/>
      <c r="Z366" s="474"/>
    </row>
    <row r="367" spans="14:26">
      <c r="N367" s="474"/>
      <c r="O367" s="474"/>
      <c r="P367" s="474"/>
      <c r="Q367" s="474"/>
      <c r="Y367" s="474"/>
      <c r="Z367" s="474"/>
    </row>
    <row r="368" spans="14:26">
      <c r="N368" s="474"/>
      <c r="O368" s="474"/>
      <c r="P368" s="474"/>
      <c r="Q368" s="474"/>
      <c r="Y368" s="474"/>
      <c r="Z368" s="474"/>
    </row>
    <row r="369" spans="14:26">
      <c r="N369" s="474"/>
      <c r="O369" s="474"/>
      <c r="P369" s="474"/>
      <c r="Q369" s="474"/>
      <c r="Y369" s="474"/>
      <c r="Z369" s="474"/>
    </row>
    <row r="370" spans="14:26">
      <c r="N370" s="474"/>
      <c r="O370" s="474"/>
      <c r="P370" s="474"/>
      <c r="Q370" s="474"/>
      <c r="Y370" s="474"/>
      <c r="Z370" s="474"/>
    </row>
    <row r="371" spans="14:26">
      <c r="N371" s="474"/>
      <c r="O371" s="474"/>
      <c r="P371" s="474"/>
      <c r="Q371" s="474"/>
      <c r="Y371" s="474"/>
      <c r="Z371" s="474"/>
    </row>
    <row r="372" spans="14:26">
      <c r="N372" s="474"/>
      <c r="O372" s="474"/>
      <c r="P372" s="474"/>
      <c r="Q372" s="474"/>
      <c r="Y372" s="474"/>
      <c r="Z372" s="474"/>
    </row>
    <row r="373" spans="14:26">
      <c r="N373" s="474"/>
      <c r="O373" s="474"/>
      <c r="P373" s="474"/>
      <c r="Q373" s="474"/>
      <c r="Y373" s="474"/>
      <c r="Z373" s="474"/>
    </row>
    <row r="374" spans="14:26">
      <c r="N374" s="474"/>
      <c r="O374" s="474"/>
      <c r="P374" s="474"/>
      <c r="Q374" s="474"/>
      <c r="Y374" s="474"/>
      <c r="Z374" s="474"/>
    </row>
    <row r="375" spans="14:26">
      <c r="N375" s="474"/>
      <c r="O375" s="474"/>
      <c r="P375" s="474"/>
      <c r="Y375" s="474"/>
    </row>
    <row r="376" spans="14:26">
      <c r="N376" s="474"/>
      <c r="O376" s="474"/>
      <c r="P376" s="474"/>
      <c r="Y376" s="474"/>
    </row>
    <row r="377" spans="14:26">
      <c r="N377" s="474"/>
      <c r="O377" s="474"/>
      <c r="P377" s="474"/>
      <c r="Y377" s="474"/>
    </row>
    <row r="378" spans="14:26">
      <c r="N378" s="474"/>
      <c r="O378" s="474"/>
      <c r="P378" s="474"/>
      <c r="Y378" s="474"/>
    </row>
    <row r="379" spans="14:26">
      <c r="N379" s="474"/>
      <c r="O379" s="474"/>
      <c r="P379" s="474"/>
      <c r="Y379" s="474"/>
    </row>
    <row r="380" spans="14:26">
      <c r="N380" s="474"/>
      <c r="O380" s="474"/>
      <c r="P380" s="474"/>
      <c r="Y380" s="474"/>
    </row>
    <row r="381" spans="14:26">
      <c r="N381" s="474"/>
      <c r="O381" s="474"/>
      <c r="P381" s="474"/>
      <c r="Y381" s="474"/>
    </row>
    <row r="382" spans="14:26">
      <c r="N382" s="474"/>
      <c r="O382" s="474"/>
      <c r="P382" s="474"/>
      <c r="Y382" s="474"/>
    </row>
    <row r="383" spans="14:26">
      <c r="N383" s="474"/>
      <c r="O383" s="474"/>
      <c r="P383" s="474"/>
      <c r="Y383" s="474"/>
    </row>
    <row r="384" spans="14:26">
      <c r="N384" s="474"/>
      <c r="O384" s="474"/>
      <c r="P384" s="474"/>
      <c r="Y384" s="474"/>
    </row>
    <row r="385" spans="14:25">
      <c r="N385" s="474"/>
      <c r="O385" s="474"/>
      <c r="P385" s="474"/>
      <c r="Y385" s="474"/>
    </row>
    <row r="386" spans="14:25">
      <c r="N386" s="474"/>
      <c r="O386" s="474"/>
      <c r="P386" s="474"/>
      <c r="Y386" s="474"/>
    </row>
    <row r="387" spans="14:25">
      <c r="N387" s="474"/>
      <c r="O387" s="474"/>
    </row>
    <row r="388" spans="14:25">
      <c r="N388" s="474"/>
      <c r="O388" s="474"/>
    </row>
    <row r="389" spans="14:25">
      <c r="N389" s="474"/>
      <c r="O389" s="474"/>
    </row>
    <row r="390" spans="14:25">
      <c r="N390" s="474"/>
      <c r="O390" s="474"/>
    </row>
    <row r="391" spans="14:25">
      <c r="N391" s="474"/>
      <c r="O391" s="474"/>
    </row>
    <row r="392" spans="14:25">
      <c r="N392" s="474"/>
      <c r="O392" s="474"/>
    </row>
    <row r="393" spans="14:25">
      <c r="N393" s="474"/>
      <c r="O393" s="474"/>
    </row>
    <row r="394" spans="14:25">
      <c r="N394" s="474"/>
      <c r="O394" s="474"/>
    </row>
    <row r="395" spans="14:25">
      <c r="N395" s="474"/>
      <c r="O395" s="474"/>
    </row>
    <row r="396" spans="14:25">
      <c r="N396" s="474"/>
      <c r="O396" s="474"/>
    </row>
    <row r="397" spans="14:25">
      <c r="N397" s="474"/>
      <c r="O397" s="474"/>
    </row>
    <row r="398" spans="14:25">
      <c r="N398" s="474"/>
      <c r="O398" s="474"/>
    </row>
    <row r="399" spans="14:25">
      <c r="N399" s="474"/>
      <c r="O399" s="474"/>
    </row>
    <row r="400" spans="14:25">
      <c r="N400" s="474"/>
      <c r="O400" s="474"/>
    </row>
    <row r="401" spans="14:15">
      <c r="N401" s="474"/>
      <c r="O401" s="474"/>
    </row>
    <row r="402" spans="14:15">
      <c r="N402" s="474"/>
      <c r="O402" s="474"/>
    </row>
    <row r="403" spans="14:15">
      <c r="N403" s="474"/>
      <c r="O403" s="474"/>
    </row>
    <row r="404" spans="14:15">
      <c r="N404" s="474"/>
      <c r="O404" s="474"/>
    </row>
    <row r="405" spans="14:15">
      <c r="N405" s="474"/>
      <c r="O405" s="474"/>
    </row>
    <row r="406" spans="14:15">
      <c r="N406" s="474"/>
      <c r="O406" s="474"/>
    </row>
    <row r="407" spans="14:15">
      <c r="N407" s="474"/>
      <c r="O407" s="474"/>
    </row>
    <row r="408" spans="14:15">
      <c r="N408" s="474"/>
      <c r="O408" s="474"/>
    </row>
    <row r="409" spans="14:15">
      <c r="N409" s="474"/>
      <c r="O409" s="474"/>
    </row>
    <row r="410" spans="14:15">
      <c r="N410" s="474"/>
      <c r="O410" s="474"/>
    </row>
    <row r="411" spans="14:15">
      <c r="N411" s="474"/>
      <c r="O411" s="474"/>
    </row>
    <row r="412" spans="14:15">
      <c r="N412" s="474"/>
      <c r="O412" s="474"/>
    </row>
    <row r="413" spans="14:15">
      <c r="N413" s="474"/>
      <c r="O413" s="474"/>
    </row>
    <row r="414" spans="14:15">
      <c r="N414" s="474"/>
      <c r="O414" s="474"/>
    </row>
    <row r="415" spans="14:15">
      <c r="N415" s="474"/>
      <c r="O415" s="474"/>
    </row>
    <row r="416" spans="14:15">
      <c r="N416" s="474"/>
      <c r="O416" s="474"/>
    </row>
    <row r="417" spans="14:15">
      <c r="N417" s="474"/>
      <c r="O417" s="474"/>
    </row>
    <row r="418" spans="14:15">
      <c r="N418" s="474"/>
      <c r="O418" s="474"/>
    </row>
    <row r="419" spans="14:15">
      <c r="N419" s="474"/>
      <c r="O419" s="474"/>
    </row>
    <row r="420" spans="14:15">
      <c r="N420" s="474"/>
      <c r="O420" s="474"/>
    </row>
    <row r="421" spans="14:15">
      <c r="N421" s="474"/>
      <c r="O421" s="474"/>
    </row>
    <row r="422" spans="14:15">
      <c r="N422" s="474"/>
      <c r="O422" s="474"/>
    </row>
    <row r="423" spans="14:15">
      <c r="N423" s="474"/>
      <c r="O423" s="474"/>
    </row>
    <row r="424" spans="14:15">
      <c r="N424" s="474"/>
      <c r="O424" s="474"/>
    </row>
    <row r="425" spans="14:15">
      <c r="N425" s="474"/>
      <c r="O425" s="474"/>
    </row>
    <row r="426" spans="14:15">
      <c r="N426" s="474"/>
      <c r="O426" s="474"/>
    </row>
    <row r="427" spans="14:15">
      <c r="N427" s="474"/>
      <c r="O427" s="474"/>
    </row>
    <row r="428" spans="14:15">
      <c r="N428" s="474"/>
      <c r="O428" s="474"/>
    </row>
    <row r="429" spans="14:15">
      <c r="N429" s="474"/>
      <c r="O429" s="474"/>
    </row>
    <row r="430" spans="14:15">
      <c r="N430" s="474"/>
      <c r="O430" s="474"/>
    </row>
    <row r="431" spans="14:15">
      <c r="N431" s="474"/>
      <c r="O431" s="474"/>
    </row>
    <row r="432" spans="14:15">
      <c r="N432" s="474"/>
      <c r="O432" s="474"/>
    </row>
    <row r="433" spans="14:15">
      <c r="N433" s="474"/>
      <c r="O433" s="474"/>
    </row>
    <row r="434" spans="14:15">
      <c r="N434" s="474"/>
      <c r="O434" s="474"/>
    </row>
    <row r="435" spans="14:15">
      <c r="N435" s="474"/>
      <c r="O435" s="474"/>
    </row>
    <row r="436" spans="14:15">
      <c r="N436" s="474"/>
      <c r="O436" s="474"/>
    </row>
    <row r="437" spans="14:15">
      <c r="N437" s="474"/>
      <c r="O437" s="474"/>
    </row>
    <row r="438" spans="14:15">
      <c r="N438" s="474"/>
      <c r="O438" s="474"/>
    </row>
    <row r="439" spans="14:15">
      <c r="N439" s="474"/>
      <c r="O439" s="474"/>
    </row>
    <row r="440" spans="14:15">
      <c r="N440" s="474"/>
      <c r="O440" s="474"/>
    </row>
    <row r="441" spans="14:15">
      <c r="N441" s="474"/>
      <c r="O441" s="474"/>
    </row>
    <row r="442" spans="14:15">
      <c r="N442" s="474"/>
      <c r="O442" s="474"/>
    </row>
    <row r="443" spans="14:15">
      <c r="N443" s="474"/>
      <c r="O443" s="474"/>
    </row>
    <row r="444" spans="14:15">
      <c r="N444" s="474"/>
      <c r="O444" s="474"/>
    </row>
    <row r="445" spans="14:15">
      <c r="N445" s="474"/>
      <c r="O445" s="474"/>
    </row>
    <row r="446" spans="14:15">
      <c r="N446" s="474"/>
      <c r="O446" s="474"/>
    </row>
    <row r="447" spans="14:15">
      <c r="N447" s="474"/>
      <c r="O447" s="474"/>
    </row>
    <row r="448" spans="14:15">
      <c r="N448" s="474"/>
      <c r="O448" s="474"/>
    </row>
    <row r="449" spans="14:15">
      <c r="N449" s="474"/>
      <c r="O449" s="474"/>
    </row>
    <row r="450" spans="14:15">
      <c r="N450" s="474"/>
      <c r="O450" s="474"/>
    </row>
    <row r="451" spans="14:15">
      <c r="N451" s="474"/>
      <c r="O451" s="474"/>
    </row>
    <row r="452" spans="14:15">
      <c r="N452" s="474"/>
      <c r="O452" s="474"/>
    </row>
    <row r="453" spans="14:15">
      <c r="N453" s="474"/>
      <c r="O453" s="474"/>
    </row>
    <row r="454" spans="14:15">
      <c r="N454" s="474"/>
      <c r="O454" s="474"/>
    </row>
    <row r="455" spans="14:15">
      <c r="N455" s="474"/>
      <c r="O455" s="474"/>
    </row>
    <row r="456" spans="14:15">
      <c r="N456" s="474"/>
      <c r="O456" s="474"/>
    </row>
    <row r="457" spans="14:15">
      <c r="N457" s="474"/>
      <c r="O457" s="474"/>
    </row>
    <row r="458" spans="14:15">
      <c r="N458" s="474"/>
      <c r="O458" s="474"/>
    </row>
    <row r="459" spans="14:15">
      <c r="N459" s="474"/>
      <c r="O459" s="474"/>
    </row>
    <row r="460" spans="14:15">
      <c r="N460" s="474"/>
      <c r="O460" s="474"/>
    </row>
    <row r="461" spans="14:15">
      <c r="N461" s="474"/>
      <c r="O461" s="474"/>
    </row>
    <row r="462" spans="14:15">
      <c r="N462" s="474"/>
      <c r="O462" s="474"/>
    </row>
    <row r="463" spans="14:15">
      <c r="N463" s="474"/>
      <c r="O463" s="474"/>
    </row>
    <row r="464" spans="14:15">
      <c r="N464" s="474"/>
      <c r="O464" s="474"/>
    </row>
    <row r="465" spans="14:15">
      <c r="N465" s="474"/>
      <c r="O465" s="474"/>
    </row>
    <row r="466" spans="14:15">
      <c r="N466" s="474"/>
      <c r="O466" s="474"/>
    </row>
    <row r="467" spans="14:15">
      <c r="N467" s="474"/>
      <c r="O467" s="474"/>
    </row>
    <row r="468" spans="14:15">
      <c r="N468" s="474"/>
      <c r="O468" s="474"/>
    </row>
    <row r="469" spans="14:15">
      <c r="N469" s="474"/>
      <c r="O469" s="474"/>
    </row>
    <row r="470" spans="14:15">
      <c r="N470" s="474"/>
      <c r="O470" s="474"/>
    </row>
    <row r="471" spans="14:15">
      <c r="N471" s="474"/>
      <c r="O471" s="474"/>
    </row>
    <row r="472" spans="14:15">
      <c r="N472" s="474"/>
      <c r="O472" s="474"/>
    </row>
    <row r="473" spans="14:15">
      <c r="N473" s="474"/>
      <c r="O473" s="474"/>
    </row>
    <row r="474" spans="14:15">
      <c r="N474" s="474"/>
      <c r="O474" s="474"/>
    </row>
    <row r="475" spans="14:15">
      <c r="N475" s="474"/>
      <c r="O475" s="474"/>
    </row>
    <row r="476" spans="14:15">
      <c r="N476" s="474"/>
      <c r="O476" s="474"/>
    </row>
    <row r="477" spans="14:15">
      <c r="N477" s="474"/>
      <c r="O477" s="474"/>
    </row>
    <row r="478" spans="14:15">
      <c r="N478" s="474"/>
      <c r="O478" s="474"/>
    </row>
    <row r="479" spans="14:15">
      <c r="N479" s="474"/>
      <c r="O479" s="474"/>
    </row>
    <row r="480" spans="14:15">
      <c r="N480" s="474"/>
      <c r="O480" s="474"/>
    </row>
    <row r="481" spans="14:15">
      <c r="N481" s="474"/>
      <c r="O481" s="474"/>
    </row>
    <row r="482" spans="14:15">
      <c r="N482" s="474"/>
      <c r="O482" s="474"/>
    </row>
    <row r="483" spans="14:15">
      <c r="N483" s="474"/>
      <c r="O483" s="474"/>
    </row>
    <row r="484" spans="14:15">
      <c r="N484" s="474"/>
      <c r="O484" s="474"/>
    </row>
    <row r="485" spans="14:15">
      <c r="N485" s="474"/>
      <c r="O485" s="474"/>
    </row>
    <row r="486" spans="14:15">
      <c r="N486" s="474"/>
      <c r="O486" s="474"/>
    </row>
    <row r="487" spans="14:15">
      <c r="N487" s="474"/>
      <c r="O487" s="474"/>
    </row>
    <row r="488" spans="14:15">
      <c r="N488" s="474"/>
      <c r="O488" s="474"/>
    </row>
    <row r="489" spans="14:15">
      <c r="N489" s="474"/>
      <c r="O489" s="474"/>
    </row>
    <row r="490" spans="14:15">
      <c r="N490" s="474"/>
      <c r="O490" s="474"/>
    </row>
    <row r="491" spans="14:15">
      <c r="N491" s="474"/>
      <c r="O491" s="474"/>
    </row>
    <row r="492" spans="14:15">
      <c r="N492" s="474"/>
      <c r="O492" s="474"/>
    </row>
    <row r="493" spans="14:15">
      <c r="N493" s="474"/>
      <c r="O493" s="474"/>
    </row>
    <row r="494" spans="14:15">
      <c r="N494" s="474"/>
      <c r="O494" s="474"/>
    </row>
    <row r="495" spans="14:15">
      <c r="N495" s="474"/>
      <c r="O495" s="474"/>
    </row>
    <row r="496" spans="14:15">
      <c r="N496" s="474"/>
      <c r="O496" s="474"/>
    </row>
    <row r="497" spans="14:15">
      <c r="N497" s="474"/>
      <c r="O497" s="474"/>
    </row>
    <row r="498" spans="14:15">
      <c r="N498" s="474"/>
      <c r="O498" s="474"/>
    </row>
    <row r="499" spans="14:15">
      <c r="N499" s="474"/>
      <c r="O499" s="474"/>
    </row>
    <row r="500" spans="14:15">
      <c r="N500" s="474"/>
    </row>
    <row r="501" spans="14:15">
      <c r="N501" s="474"/>
    </row>
    <row r="502" spans="14:15">
      <c r="N502" s="474"/>
    </row>
    <row r="503" spans="14:15">
      <c r="N503" s="474"/>
    </row>
    <row r="504" spans="14:15">
      <c r="N504" s="474"/>
    </row>
    <row r="505" spans="14:15">
      <c r="N505" s="474"/>
    </row>
    <row r="506" spans="14:15">
      <c r="N506" s="474"/>
    </row>
    <row r="507" spans="14:15">
      <c r="N507" s="474"/>
    </row>
    <row r="508" spans="14:15">
      <c r="N508" s="474"/>
    </row>
    <row r="509" spans="14:15">
      <c r="N509" s="474"/>
    </row>
    <row r="510" spans="14:15">
      <c r="N510" s="474"/>
    </row>
    <row r="511" spans="14:15">
      <c r="N511" s="474"/>
    </row>
    <row r="512" spans="14:15">
      <c r="N512" s="474"/>
    </row>
    <row r="513" spans="14:14">
      <c r="N513" s="474"/>
    </row>
    <row r="514" spans="14:14">
      <c r="N514" s="474"/>
    </row>
    <row r="515" spans="14:14">
      <c r="N515" s="474"/>
    </row>
    <row r="516" spans="14:14">
      <c r="N516" s="474"/>
    </row>
    <row r="517" spans="14:14">
      <c r="N517" s="474"/>
    </row>
    <row r="518" spans="14:14">
      <c r="N518" s="474"/>
    </row>
    <row r="519" spans="14:14">
      <c r="N519" s="474"/>
    </row>
    <row r="520" spans="14:14">
      <c r="N520" s="474"/>
    </row>
    <row r="521" spans="14:14">
      <c r="N521" s="474"/>
    </row>
    <row r="522" spans="14:14">
      <c r="N522" s="474"/>
    </row>
    <row r="523" spans="14:14">
      <c r="N523" s="474"/>
    </row>
    <row r="524" spans="14:14">
      <c r="N524" s="474"/>
    </row>
    <row r="525" spans="14:14">
      <c r="N525" s="474"/>
    </row>
    <row r="526" spans="14:14">
      <c r="N526" s="474"/>
    </row>
    <row r="527" spans="14:14">
      <c r="N527" s="474"/>
    </row>
    <row r="528" spans="14:14">
      <c r="N528" s="474"/>
    </row>
    <row r="529" spans="14:14">
      <c r="N529" s="474"/>
    </row>
    <row r="530" spans="14:14">
      <c r="N530" s="474"/>
    </row>
    <row r="531" spans="14:14">
      <c r="N531" s="474"/>
    </row>
    <row r="532" spans="14:14">
      <c r="N532" s="474"/>
    </row>
    <row r="533" spans="14:14">
      <c r="N533" s="474"/>
    </row>
    <row r="534" spans="14:14">
      <c r="N534" s="474"/>
    </row>
    <row r="535" spans="14:14">
      <c r="N535" s="474"/>
    </row>
    <row r="536" spans="14:14">
      <c r="N536" s="474"/>
    </row>
    <row r="537" spans="14:14">
      <c r="N537" s="474"/>
    </row>
    <row r="538" spans="14:14">
      <c r="N538" s="474"/>
    </row>
    <row r="539" spans="14:14">
      <c r="N539" s="474"/>
    </row>
    <row r="540" spans="14:14">
      <c r="N540" s="474"/>
    </row>
    <row r="541" spans="14:14">
      <c r="N541" s="474"/>
    </row>
    <row r="542" spans="14:14">
      <c r="N542" s="474"/>
    </row>
    <row r="543" spans="14:14">
      <c r="N543" s="474"/>
    </row>
    <row r="544" spans="14:14">
      <c r="N544" s="474"/>
    </row>
    <row r="545" spans="14:14">
      <c r="N545" s="474"/>
    </row>
    <row r="546" spans="14:14">
      <c r="N546" s="474"/>
    </row>
    <row r="547" spans="14:14">
      <c r="N547" s="474"/>
    </row>
    <row r="548" spans="14:14">
      <c r="N548" s="474"/>
    </row>
    <row r="549" spans="14:14">
      <c r="N549" s="474"/>
    </row>
    <row r="550" spans="14:14">
      <c r="N550" s="474"/>
    </row>
    <row r="551" spans="14:14">
      <c r="N551" s="474"/>
    </row>
    <row r="552" spans="14:14">
      <c r="N552" s="474"/>
    </row>
    <row r="553" spans="14:14">
      <c r="N553" s="474"/>
    </row>
    <row r="554" spans="14:14">
      <c r="N554" s="474"/>
    </row>
    <row r="555" spans="14:14">
      <c r="N555" s="474"/>
    </row>
    <row r="556" spans="14:14">
      <c r="N556" s="474"/>
    </row>
    <row r="557" spans="14:14">
      <c r="N557" s="474"/>
    </row>
    <row r="558" spans="14:14">
      <c r="N558" s="474"/>
    </row>
    <row r="559" spans="14:14">
      <c r="N559" s="474"/>
    </row>
    <row r="560" spans="14:14">
      <c r="N560" s="474"/>
    </row>
    <row r="561" spans="14:14">
      <c r="N561" s="474"/>
    </row>
    <row r="562" spans="14:14">
      <c r="N562" s="474"/>
    </row>
    <row r="563" spans="14:14">
      <c r="N563" s="474"/>
    </row>
    <row r="564" spans="14:14">
      <c r="N564" s="474"/>
    </row>
    <row r="565" spans="14:14">
      <c r="N565" s="474"/>
    </row>
    <row r="566" spans="14:14">
      <c r="N566" s="474"/>
    </row>
    <row r="567" spans="14:14">
      <c r="N567" s="474"/>
    </row>
    <row r="568" spans="14:14">
      <c r="N568" s="474"/>
    </row>
    <row r="569" spans="14:14">
      <c r="N569" s="474"/>
    </row>
    <row r="570" spans="14:14">
      <c r="N570" s="474"/>
    </row>
    <row r="571" spans="14:14">
      <c r="N571" s="474"/>
    </row>
    <row r="572" spans="14:14">
      <c r="N572" s="474"/>
    </row>
    <row r="573" spans="14:14">
      <c r="N573" s="474"/>
    </row>
    <row r="574" spans="14:14">
      <c r="N574" s="474"/>
    </row>
    <row r="575" spans="14:14">
      <c r="N575" s="474"/>
    </row>
    <row r="576" spans="14:14">
      <c r="N576" s="474"/>
    </row>
    <row r="577" spans="14:14">
      <c r="N577" s="474"/>
    </row>
    <row r="578" spans="14:14">
      <c r="N578" s="474"/>
    </row>
    <row r="579" spans="14:14">
      <c r="N579" s="474"/>
    </row>
    <row r="580" spans="14:14">
      <c r="N580" s="474"/>
    </row>
    <row r="581" spans="14:14">
      <c r="N581" s="474"/>
    </row>
    <row r="582" spans="14:14">
      <c r="N582" s="474"/>
    </row>
    <row r="583" spans="14:14">
      <c r="N583" s="474"/>
    </row>
    <row r="584" spans="14:14">
      <c r="N584" s="474"/>
    </row>
    <row r="585" spans="14:14">
      <c r="N585" s="474"/>
    </row>
    <row r="586" spans="14:14">
      <c r="N586" s="474"/>
    </row>
    <row r="587" spans="14:14">
      <c r="N587" s="474"/>
    </row>
    <row r="588" spans="14:14">
      <c r="N588" s="474"/>
    </row>
    <row r="589" spans="14:14">
      <c r="N589" s="474"/>
    </row>
    <row r="590" spans="14:14">
      <c r="N590" s="474"/>
    </row>
    <row r="591" spans="14:14">
      <c r="N591" s="474"/>
    </row>
    <row r="592" spans="14:14">
      <c r="N592" s="474"/>
    </row>
    <row r="593" spans="14:14">
      <c r="N593" s="474"/>
    </row>
    <row r="594" spans="14:14">
      <c r="N594" s="474"/>
    </row>
    <row r="595" spans="14:14">
      <c r="N595" s="474"/>
    </row>
    <row r="596" spans="14:14">
      <c r="N596" s="474"/>
    </row>
    <row r="597" spans="14:14">
      <c r="N597" s="474"/>
    </row>
    <row r="598" spans="14:14">
      <c r="N598" s="474"/>
    </row>
    <row r="599" spans="14:14">
      <c r="N599" s="474"/>
    </row>
    <row r="600" spans="14:14">
      <c r="N600" s="474"/>
    </row>
    <row r="601" spans="14:14">
      <c r="N601" s="474"/>
    </row>
    <row r="602" spans="14:14">
      <c r="N602" s="474"/>
    </row>
    <row r="603" spans="14:14">
      <c r="N603" s="474"/>
    </row>
    <row r="604" spans="14:14">
      <c r="N604" s="474"/>
    </row>
    <row r="605" spans="14:14">
      <c r="N605" s="474"/>
    </row>
    <row r="606" spans="14:14">
      <c r="N606" s="474"/>
    </row>
    <row r="607" spans="14:14">
      <c r="N607" s="474"/>
    </row>
    <row r="608" spans="14:14">
      <c r="N608" s="474"/>
    </row>
    <row r="609" spans="14:14">
      <c r="N609" s="474"/>
    </row>
    <row r="610" spans="14:14">
      <c r="N610" s="474"/>
    </row>
    <row r="611" spans="14:14">
      <c r="N611" s="474"/>
    </row>
    <row r="612" spans="14:14">
      <c r="N612" s="474"/>
    </row>
    <row r="613" spans="14:14">
      <c r="N613" s="474"/>
    </row>
    <row r="614" spans="14:14">
      <c r="N614" s="474"/>
    </row>
    <row r="615" spans="14:14">
      <c r="N615" s="474"/>
    </row>
    <row r="616" spans="14:14">
      <c r="N616" s="474"/>
    </row>
    <row r="617" spans="14:14">
      <c r="N617" s="474"/>
    </row>
    <row r="618" spans="14:14">
      <c r="N618" s="474"/>
    </row>
    <row r="619" spans="14:14">
      <c r="N619" s="474"/>
    </row>
    <row r="620" spans="14:14">
      <c r="N620" s="474"/>
    </row>
    <row r="621" spans="14:14">
      <c r="N621" s="474"/>
    </row>
    <row r="622" spans="14:14">
      <c r="N622" s="474"/>
    </row>
    <row r="623" spans="14:14">
      <c r="N623" s="474"/>
    </row>
    <row r="624" spans="14:14">
      <c r="N624" s="474"/>
    </row>
    <row r="625" spans="14:14">
      <c r="N625" s="474"/>
    </row>
    <row r="626" spans="14:14">
      <c r="N626" s="474"/>
    </row>
    <row r="627" spans="14:14">
      <c r="N627" s="474"/>
    </row>
    <row r="628" spans="14:14">
      <c r="N628" s="474"/>
    </row>
    <row r="629" spans="14:14">
      <c r="N629" s="474"/>
    </row>
    <row r="630" spans="14:14">
      <c r="N630" s="474"/>
    </row>
    <row r="631" spans="14:14">
      <c r="N631" s="474"/>
    </row>
    <row r="632" spans="14:14">
      <c r="N632" s="474"/>
    </row>
    <row r="633" spans="14:14">
      <c r="N633" s="474"/>
    </row>
    <row r="634" spans="14:14">
      <c r="N634" s="474"/>
    </row>
    <row r="635" spans="14:14">
      <c r="N635" s="474"/>
    </row>
    <row r="636" spans="14:14">
      <c r="N636" s="474"/>
    </row>
    <row r="637" spans="14:14">
      <c r="N637" s="474"/>
    </row>
    <row r="638" spans="14:14">
      <c r="N638" s="474"/>
    </row>
    <row r="639" spans="14:14">
      <c r="N639" s="474"/>
    </row>
    <row r="640" spans="14:14">
      <c r="N640" s="474"/>
    </row>
    <row r="641" spans="14:14">
      <c r="N641" s="474"/>
    </row>
    <row r="642" spans="14:14">
      <c r="N642" s="474"/>
    </row>
    <row r="643" spans="14:14">
      <c r="N643" s="474"/>
    </row>
    <row r="644" spans="14:14">
      <c r="N644" s="474"/>
    </row>
    <row r="645" spans="14:14">
      <c r="N645" s="474"/>
    </row>
    <row r="646" spans="14:14">
      <c r="N646" s="474"/>
    </row>
    <row r="647" spans="14:14">
      <c r="N647" s="474"/>
    </row>
    <row r="648" spans="14:14">
      <c r="N648" s="474"/>
    </row>
    <row r="649" spans="14:14">
      <c r="N649" s="474"/>
    </row>
    <row r="650" spans="14:14">
      <c r="N650" s="474"/>
    </row>
    <row r="651" spans="14:14">
      <c r="N651" s="474"/>
    </row>
    <row r="652" spans="14:14">
      <c r="N652" s="474"/>
    </row>
  </sheetData>
  <autoFilter ref="A2:M84" xr:uid="{00000000-0009-0000-0000-000020000000}"/>
  <mergeCells count="27">
    <mergeCell ref="L76:M76"/>
    <mergeCell ref="G2:G3"/>
    <mergeCell ref="H2:H3"/>
    <mergeCell ref="I2:I3"/>
    <mergeCell ref="J2:J3"/>
    <mergeCell ref="K2:K3"/>
    <mergeCell ref="L2:L3"/>
    <mergeCell ref="M2:M3"/>
    <mergeCell ref="AN2:AN3"/>
    <mergeCell ref="A74:I74"/>
    <mergeCell ref="L74:M74"/>
    <mergeCell ref="L75:M75"/>
    <mergeCell ref="A2:A3"/>
    <mergeCell ref="B2:B3"/>
    <mergeCell ref="C2:C3"/>
    <mergeCell ref="D2:D3"/>
    <mergeCell ref="E2:E3"/>
    <mergeCell ref="F2:F3"/>
    <mergeCell ref="L83:M83"/>
    <mergeCell ref="L84:M84"/>
    <mergeCell ref="L85:L90"/>
    <mergeCell ref="L77:M77"/>
    <mergeCell ref="L78:M78"/>
    <mergeCell ref="L79:M79"/>
    <mergeCell ref="L80:M80"/>
    <mergeCell ref="L81:M81"/>
    <mergeCell ref="L82:M82"/>
  </mergeCells>
  <phoneticPr fontId="19" type="noConversion"/>
  <conditionalFormatting sqref="N3:X3 AM3">
    <cfRule type="containsText" dxfId="2167" priority="734" operator="containsText" text="日">
      <formula>NOT(ISERROR(SEARCH("日",N3)))</formula>
    </cfRule>
    <cfRule type="containsText" dxfId="2166" priority="735" operator="containsText" text="六">
      <formula>NOT(ISERROR(SEARCH("六",N3)))</formula>
    </cfRule>
  </conditionalFormatting>
  <conditionalFormatting sqref="N74:X74 AM74">
    <cfRule type="containsText" dxfId="2165" priority="730" operator="containsText" text="日">
      <formula>NOT(ISERROR(SEARCH("日",N74)))</formula>
    </cfRule>
    <cfRule type="containsText" dxfId="2164" priority="731" operator="containsText" text="六">
      <formula>NOT(ISERROR(SEARCH("六",N74)))</formula>
    </cfRule>
  </conditionalFormatting>
  <conditionalFormatting sqref="N84:X84 AM84">
    <cfRule type="cellIs" dxfId="2163" priority="717" operator="greaterThan">
      <formula>0</formula>
    </cfRule>
  </conditionalFormatting>
  <conditionalFormatting sqref="G4 G10:G12 G25:G32 G15 G48:G73 G34:G46 G18:G23">
    <cfRule type="cellIs" dxfId="2162" priority="723" operator="equal">
      <formula>"重要不紧急"</formula>
    </cfRule>
    <cfRule type="cellIs" dxfId="2161" priority="724" operator="equal">
      <formula>"重要且紧急"</formula>
    </cfRule>
    <cfRule type="cellIs" dxfId="2160" priority="725" operator="equal">
      <formula>"紧急不重要"</formula>
    </cfRule>
  </conditionalFormatting>
  <conditionalFormatting sqref="L4 L10:L12 L34:L46 L25:L32 L15 L18:L23 L49:L73">
    <cfRule type="containsText" dxfId="2159" priority="726" operator="containsText" text="进行中">
      <formula>NOT(ISERROR(SEARCH("进行中",L4)))</formula>
    </cfRule>
    <cfRule type="containsText" dxfId="2158" priority="727" operator="containsText" text="延迟">
      <formula>NOT(ISERROR(SEARCH("延迟",L4)))</formula>
    </cfRule>
    <cfRule type="containsText" dxfId="2157" priority="728" operator="containsText" text="已完成">
      <formula>NOT(ISERROR(SEARCH("已完成",L4)))</formula>
    </cfRule>
    <cfRule type="containsText" dxfId="2156" priority="729" operator="containsText" text="已中止">
      <formula>NOT(ISERROR(SEARCH("已中止",L4)))</formula>
    </cfRule>
  </conditionalFormatting>
  <conditionalFormatting sqref="M49:M73 M10:M12 M4 M34:M46 M25:M32 M15 M18:M23">
    <cfRule type="dataBar" priority="7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{4FC90681-6181-446C-B25B-1220584F7C87}</x14:id>
        </ext>
      </extLst>
    </cfRule>
    <cfRule type="dataBar" priority="7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{2AFD8B8B-A339-4A50-8282-F664E991DBE5}</x14:id>
        </ext>
      </extLst>
    </cfRule>
  </conditionalFormatting>
  <conditionalFormatting sqref="AM4:AN4 A10:X10 B4:X4 A12:X12 B11:X11 A23:X23 B22:X22 A31:X31 B30:X30 A41:X45 A49:X49 B46:X46 B57:X57 B32:X32 A58:D59 F58:X59 AM10:AN12 AM49:AN73 AM34:AN46 AM25:AN32 A25:X29 A51:X56 B50:X50 B39:X40 K6:L6 A15:AF15 A48:AF48 A61:X73 A60:Q60 S60:X60 AM48:AY48 AM15:AN15 A34:X38 AM18:AN23 A18:X21 Y18:AF23 L59:L64">
    <cfRule type="expression" dxfId="2155" priority="720">
      <formula>CELL("row")=ROW()</formula>
    </cfRule>
    <cfRule type="expression" dxfId="2154" priority="721">
      <formula>$A4&lt;&gt;""</formula>
    </cfRule>
  </conditionalFormatting>
  <conditionalFormatting sqref="N4:X4 AM4 AM10:AM12 N10:X12 AM49:AM73 N34:X46 AM34:AM46 N25:X32 AM25:AM32 N15:AF15 N48:AF48 N49:X59 N61:X73 N60:Q60 S60:X60 AM48:AX48 AM15 AM18:AM23 N18:AF23">
    <cfRule type="cellIs" dxfId="2153" priority="722" operator="greaterThan">
      <formula>0</formula>
    </cfRule>
  </conditionalFormatting>
  <conditionalFormatting sqref="J75:K76 J81:K84 J78:K78">
    <cfRule type="expression" dxfId="2152" priority="715">
      <formula>CELL("row")=ROW()</formula>
    </cfRule>
    <cfRule type="expression" dxfId="2151" priority="716">
      <formula>$A75&lt;&gt;""</formula>
    </cfRule>
  </conditionalFormatting>
  <conditionalFormatting sqref="N75:X76 AM75:AM76 AM81:AM83 N81:X83 AM78 N78:X78">
    <cfRule type="cellIs" dxfId="2150" priority="732" operator="greaterThanOrEqual">
      <formula>8</formula>
    </cfRule>
    <cfRule type="cellIs" dxfId="2149" priority="733" operator="between">
      <formula>0.01</formula>
      <formula>7.99</formula>
    </cfRule>
  </conditionalFormatting>
  <conditionalFormatting sqref="N653:X1048576 O500:X652 P387:X499 Q375:X386 R305:X374 S201:X304 T179:X200 U132:X178 V120:X131 W108:X119 X96:X107 AM92:AM1048576">
    <cfRule type="cellIs" dxfId="2148" priority="736" operator="between">
      <formula>6</formula>
      <formula>24</formula>
    </cfRule>
    <cfRule type="cellIs" dxfId="2147" priority="737" operator="between">
      <formula>4</formula>
      <formula>6</formula>
    </cfRule>
    <cfRule type="cellIs" dxfId="2146" priority="738" operator="between">
      <formula>0.01</formula>
      <formula>3</formula>
    </cfRule>
  </conditionalFormatting>
  <conditionalFormatting sqref="N85:X90 AM85:AM90">
    <cfRule type="cellIs" dxfId="2145" priority="714" operator="greaterThan">
      <formula>0</formula>
    </cfRule>
  </conditionalFormatting>
  <conditionalFormatting sqref="Y3:AC3 AF3">
    <cfRule type="containsText" dxfId="2144" priority="709" operator="containsText" text="日">
      <formula>NOT(ISERROR(SEARCH("日",Y3)))</formula>
    </cfRule>
    <cfRule type="containsText" dxfId="2143" priority="710" operator="containsText" text="六">
      <formula>NOT(ISERROR(SEARCH("六",Y3)))</formula>
    </cfRule>
  </conditionalFormatting>
  <conditionalFormatting sqref="Y74:AC74 AF74">
    <cfRule type="containsText" dxfId="2142" priority="705" operator="containsText" text="日">
      <formula>NOT(ISERROR(SEARCH("日",Y74)))</formula>
    </cfRule>
    <cfRule type="containsText" dxfId="2141" priority="706" operator="containsText" text="六">
      <formula>NOT(ISERROR(SEARCH("六",Y74)))</formula>
    </cfRule>
  </conditionalFormatting>
  <conditionalFormatting sqref="Y84:AC84 AF84">
    <cfRule type="cellIs" dxfId="2140" priority="701" operator="greaterThan">
      <formula>0</formula>
    </cfRule>
  </conditionalFormatting>
  <conditionalFormatting sqref="Y4:AC4 AF4 AF10:AF12 Y10:AC12 Y49:AC73 AF49:AF73 Y34:AC46 AF34:AF46 Y25:AC32 AF25:AF32">
    <cfRule type="expression" dxfId="2139" priority="702">
      <formula>CELL("row")=ROW()</formula>
    </cfRule>
    <cfRule type="expression" dxfId="2138" priority="703">
      <formula>$A4&lt;&gt;""</formula>
    </cfRule>
  </conditionalFormatting>
  <conditionalFormatting sqref="Y4:AC4 AF4 AF10:AF12 Y10:AC12 Y49:AC73 AF49:AF73 Y34:AC46 AF34:AF46 Y25:AC32 AF25:AF32">
    <cfRule type="cellIs" dxfId="2137" priority="704" operator="greaterThan">
      <formula>0</formula>
    </cfRule>
  </conditionalFormatting>
  <conditionalFormatting sqref="Y75:AC76 AF75:AF76 AF81:AF83 Y81:AC83 AF78 Y78:AC78">
    <cfRule type="cellIs" dxfId="2136" priority="707" operator="greaterThanOrEqual">
      <formula>8</formula>
    </cfRule>
    <cfRule type="cellIs" dxfId="2135" priority="708" operator="between">
      <formula>0.01</formula>
      <formula>7.99</formula>
    </cfRule>
  </conditionalFormatting>
  <conditionalFormatting sqref="Y387:AC1048576 Z375:AC386 AA305:AC374 AB201:AC304 AC179:AC200 AF132:AF1048576">
    <cfRule type="cellIs" dxfId="2134" priority="711" operator="between">
      <formula>6</formula>
      <formula>24</formula>
    </cfRule>
    <cfRule type="cellIs" dxfId="2133" priority="712" operator="between">
      <formula>4</formula>
      <formula>6</formula>
    </cfRule>
    <cfRule type="cellIs" dxfId="2132" priority="713" operator="between">
      <formula>0.01</formula>
      <formula>3</formula>
    </cfRule>
  </conditionalFormatting>
  <conditionalFormatting sqref="Y85:AC90 AF85:AF90">
    <cfRule type="cellIs" dxfId="2131" priority="700" operator="greaterThan">
      <formula>0</formula>
    </cfRule>
  </conditionalFormatting>
  <conditionalFormatting sqref="AD3">
    <cfRule type="containsText" dxfId="2130" priority="695" operator="containsText" text="日">
      <formula>NOT(ISERROR(SEARCH("日",AD3)))</formula>
    </cfRule>
    <cfRule type="containsText" dxfId="2129" priority="696" operator="containsText" text="六">
      <formula>NOT(ISERROR(SEARCH("六",AD3)))</formula>
    </cfRule>
  </conditionalFormatting>
  <conditionalFormatting sqref="AD74">
    <cfRule type="containsText" dxfId="2128" priority="691" operator="containsText" text="日">
      <formula>NOT(ISERROR(SEARCH("日",AD74)))</formula>
    </cfRule>
    <cfRule type="containsText" dxfId="2127" priority="692" operator="containsText" text="六">
      <formula>NOT(ISERROR(SEARCH("六",AD74)))</formula>
    </cfRule>
  </conditionalFormatting>
  <conditionalFormatting sqref="AD84">
    <cfRule type="cellIs" dxfId="2126" priority="687" operator="greaterThan">
      <formula>0</formula>
    </cfRule>
  </conditionalFormatting>
  <conditionalFormatting sqref="AD4 AD10:AD12 AD49:AD73 AD34:AD46 AD25:AD32">
    <cfRule type="expression" dxfId="2125" priority="688">
      <formula>CELL("row")=ROW()</formula>
    </cfRule>
    <cfRule type="expression" dxfId="2124" priority="689">
      <formula>$A4&lt;&gt;""</formula>
    </cfRule>
  </conditionalFormatting>
  <conditionalFormatting sqref="AD4 AD10:AD12 AD49:AD73 AD34:AD46 AD25:AD32">
    <cfRule type="cellIs" dxfId="2123" priority="690" operator="greaterThan">
      <formula>0</formula>
    </cfRule>
  </conditionalFormatting>
  <conditionalFormatting sqref="AD75:AD76 AD81:AD83 AD78">
    <cfRule type="cellIs" dxfId="2122" priority="693" operator="greaterThanOrEqual">
      <formula>8</formula>
    </cfRule>
    <cfRule type="cellIs" dxfId="2121" priority="694" operator="between">
      <formula>0.01</formula>
      <formula>7.99</formula>
    </cfRule>
  </conditionalFormatting>
  <conditionalFormatting sqref="AD179:AD1048576">
    <cfRule type="cellIs" dxfId="2120" priority="697" operator="between">
      <formula>6</formula>
      <formula>24</formula>
    </cfRule>
    <cfRule type="cellIs" dxfId="2119" priority="698" operator="between">
      <formula>4</formula>
      <formula>6</formula>
    </cfRule>
    <cfRule type="cellIs" dxfId="2118" priority="699" operator="between">
      <formula>0.01</formula>
      <formula>3</formula>
    </cfRule>
  </conditionalFormatting>
  <conditionalFormatting sqref="AD85:AD90">
    <cfRule type="cellIs" dxfId="2117" priority="686" operator="greaterThan">
      <formula>0</formula>
    </cfRule>
  </conditionalFormatting>
  <conditionalFormatting sqref="J80:K80">
    <cfRule type="expression" dxfId="2116" priority="682">
      <formula>CELL("row")=ROW()</formula>
    </cfRule>
    <cfRule type="expression" dxfId="2115" priority="683">
      <formula>$A80&lt;&gt;""</formula>
    </cfRule>
  </conditionalFormatting>
  <conditionalFormatting sqref="AM80 N80:X80">
    <cfRule type="cellIs" dxfId="2114" priority="684" operator="greaterThanOrEqual">
      <formula>8</formula>
    </cfRule>
    <cfRule type="cellIs" dxfId="2113" priority="685" operator="between">
      <formula>0.01</formula>
      <formula>7.99</formula>
    </cfRule>
  </conditionalFormatting>
  <conditionalFormatting sqref="AF80 Y80:AC80">
    <cfRule type="cellIs" dxfId="2112" priority="680" operator="greaterThanOrEqual">
      <formula>8</formula>
    </cfRule>
    <cfRule type="cellIs" dxfId="2111" priority="681" operator="between">
      <formula>0.01</formula>
      <formula>7.99</formula>
    </cfRule>
  </conditionalFormatting>
  <conditionalFormatting sqref="AD80">
    <cfRule type="cellIs" dxfId="2110" priority="678" operator="greaterThanOrEqual">
      <formula>8</formula>
    </cfRule>
    <cfRule type="cellIs" dxfId="2109" priority="679" operator="between">
      <formula>0.01</formula>
      <formula>7.99</formula>
    </cfRule>
  </conditionalFormatting>
  <conditionalFormatting sqref="J79:K79">
    <cfRule type="expression" dxfId="2108" priority="674">
      <formula>CELL("row")=ROW()</formula>
    </cfRule>
    <cfRule type="expression" dxfId="2107" priority="675">
      <formula>$A79&lt;&gt;""</formula>
    </cfRule>
  </conditionalFormatting>
  <conditionalFormatting sqref="AM79 N79:X79">
    <cfRule type="cellIs" dxfId="2106" priority="676" operator="greaterThanOrEqual">
      <formula>8</formula>
    </cfRule>
    <cfRule type="cellIs" dxfId="2105" priority="677" operator="between">
      <formula>0.01</formula>
      <formula>7.99</formula>
    </cfRule>
  </conditionalFormatting>
  <conditionalFormatting sqref="AF79 Y79:AC79">
    <cfRule type="cellIs" dxfId="2104" priority="672" operator="greaterThanOrEqual">
      <formula>8</formula>
    </cfRule>
    <cfRule type="cellIs" dxfId="2103" priority="673" operator="between">
      <formula>0.01</formula>
      <formula>7.99</formula>
    </cfRule>
  </conditionalFormatting>
  <conditionalFormatting sqref="AD79">
    <cfRule type="cellIs" dxfId="2102" priority="670" operator="greaterThanOrEqual">
      <formula>8</formula>
    </cfRule>
    <cfRule type="cellIs" dxfId="2101" priority="671" operator="between">
      <formula>0.01</formula>
      <formula>7.99</formula>
    </cfRule>
  </conditionalFormatting>
  <conditionalFormatting sqref="J77:K77">
    <cfRule type="expression" dxfId="2100" priority="666">
      <formula>CELL("row")=ROW()</formula>
    </cfRule>
    <cfRule type="expression" dxfId="2099" priority="667">
      <formula>$A77&lt;&gt;""</formula>
    </cfRule>
  </conditionalFormatting>
  <conditionalFormatting sqref="AM77 N77:X77">
    <cfRule type="cellIs" dxfId="2098" priority="668" operator="greaterThanOrEqual">
      <formula>8</formula>
    </cfRule>
    <cfRule type="cellIs" dxfId="2097" priority="669" operator="between">
      <formula>0.01</formula>
      <formula>7.99</formula>
    </cfRule>
  </conditionalFormatting>
  <conditionalFormatting sqref="AF77 Y77:AC77">
    <cfRule type="cellIs" dxfId="2096" priority="664" operator="greaterThanOrEqual">
      <formula>8</formula>
    </cfRule>
    <cfRule type="cellIs" dxfId="2095" priority="665" operator="between">
      <formula>0.01</formula>
      <formula>7.99</formula>
    </cfRule>
  </conditionalFormatting>
  <conditionalFormatting sqref="AD77">
    <cfRule type="cellIs" dxfId="2094" priority="662" operator="greaterThanOrEqual">
      <formula>8</formula>
    </cfRule>
    <cfRule type="cellIs" dxfId="2093" priority="663" operator="between">
      <formula>0.01</formula>
      <formula>7.99</formula>
    </cfRule>
  </conditionalFormatting>
  <conditionalFormatting sqref="A4">
    <cfRule type="expression" dxfId="2092" priority="661">
      <formula>MOD(ROW(),2)=1</formula>
    </cfRule>
  </conditionalFormatting>
  <conditionalFormatting sqref="A22">
    <cfRule type="expression" dxfId="2091" priority="655">
      <formula>MOD(ROW(),2)=1</formula>
    </cfRule>
  </conditionalFormatting>
  <conditionalFormatting sqref="A30">
    <cfRule type="expression" dxfId="2090" priority="658">
      <formula>MOD(ROW(),2)=1</formula>
    </cfRule>
  </conditionalFormatting>
  <conditionalFormatting sqref="A39">
    <cfRule type="expression" dxfId="2089" priority="657">
      <formula>MOD(ROW(),2)=1</formula>
    </cfRule>
  </conditionalFormatting>
  <conditionalFormatting sqref="A46">
    <cfRule type="expression" dxfId="2088" priority="656">
      <formula>MOD(ROW(),2)=1</formula>
    </cfRule>
  </conditionalFormatting>
  <conditionalFormatting sqref="A57">
    <cfRule type="expression" dxfId="2087" priority="653">
      <formula>CELL("row")=ROW()</formula>
    </cfRule>
    <cfRule type="expression" dxfId="2086" priority="654">
      <formula>$A57&lt;&gt;""</formula>
    </cfRule>
  </conditionalFormatting>
  <conditionalFormatting sqref="A32">
    <cfRule type="expression" dxfId="2085" priority="652">
      <formula>MOD(ROW(),2)=1</formula>
    </cfRule>
  </conditionalFormatting>
  <conditionalFormatting sqref="E59">
    <cfRule type="expression" dxfId="2084" priority="648">
      <formula>CELL("row")=ROW()</formula>
    </cfRule>
    <cfRule type="expression" dxfId="2083" priority="649">
      <formula>$A60&lt;&gt;""</formula>
    </cfRule>
  </conditionalFormatting>
  <conditionalFormatting sqref="E58">
    <cfRule type="expression" dxfId="2082" priority="650">
      <formula>CELL("row")=ROW()</formula>
    </cfRule>
    <cfRule type="expression" dxfId="2081" priority="651">
      <formula>$A59&lt;&gt;""</formula>
    </cfRule>
  </conditionalFormatting>
  <conditionalFormatting sqref="AE3">
    <cfRule type="containsText" dxfId="2080" priority="643" operator="containsText" text="日">
      <formula>NOT(ISERROR(SEARCH("日",AE3)))</formula>
    </cfRule>
    <cfRule type="containsText" dxfId="2079" priority="644" operator="containsText" text="六">
      <formula>NOT(ISERROR(SEARCH("六",AE3)))</formula>
    </cfRule>
  </conditionalFormatting>
  <conditionalFormatting sqref="AE74">
    <cfRule type="containsText" dxfId="2078" priority="639" operator="containsText" text="日">
      <formula>NOT(ISERROR(SEARCH("日",AE74)))</formula>
    </cfRule>
    <cfRule type="containsText" dxfId="2077" priority="640" operator="containsText" text="六">
      <formula>NOT(ISERROR(SEARCH("六",AE74)))</formula>
    </cfRule>
  </conditionalFormatting>
  <conditionalFormatting sqref="AE84">
    <cfRule type="cellIs" dxfId="2076" priority="635" operator="greaterThan">
      <formula>0</formula>
    </cfRule>
  </conditionalFormatting>
  <conditionalFormatting sqref="AE4 AE10:AE12 AE49:AE73 AE34:AE46 AE25:AE32">
    <cfRule type="expression" dxfId="2075" priority="636">
      <formula>CELL("row")=ROW()</formula>
    </cfRule>
    <cfRule type="expression" dxfId="2074" priority="637">
      <formula>$A4&lt;&gt;""</formula>
    </cfRule>
  </conditionalFormatting>
  <conditionalFormatting sqref="AE4 AE10:AE12 AE49:AE73 AE34:AE46 AE25:AE32">
    <cfRule type="cellIs" dxfId="2073" priority="638" operator="greaterThan">
      <formula>0</formula>
    </cfRule>
  </conditionalFormatting>
  <conditionalFormatting sqref="AE75:AE76 AE81:AE83 AE78">
    <cfRule type="cellIs" dxfId="2072" priority="641" operator="greaterThanOrEqual">
      <formula>8</formula>
    </cfRule>
    <cfRule type="cellIs" dxfId="2071" priority="642" operator="between">
      <formula>0.01</formula>
      <formula>7.99</formula>
    </cfRule>
  </conditionalFormatting>
  <conditionalFormatting sqref="AE132:AE1048576">
    <cfRule type="cellIs" dxfId="2070" priority="645" operator="between">
      <formula>6</formula>
      <formula>24</formula>
    </cfRule>
    <cfRule type="cellIs" dxfId="2069" priority="646" operator="between">
      <formula>4</formula>
      <formula>6</formula>
    </cfRule>
    <cfRule type="cellIs" dxfId="2068" priority="647" operator="between">
      <formula>0.01</formula>
      <formula>3</formula>
    </cfRule>
  </conditionalFormatting>
  <conditionalFormatting sqref="AE85:AE90">
    <cfRule type="cellIs" dxfId="2067" priority="634" operator="greaterThan">
      <formula>0</formula>
    </cfRule>
  </conditionalFormatting>
  <conditionalFormatting sqref="AE80">
    <cfRule type="cellIs" dxfId="2066" priority="632" operator="greaterThanOrEqual">
      <formula>8</formula>
    </cfRule>
    <cfRule type="cellIs" dxfId="2065" priority="633" operator="between">
      <formula>0.01</formula>
      <formula>7.99</formula>
    </cfRule>
  </conditionalFormatting>
  <conditionalFormatting sqref="AE79">
    <cfRule type="cellIs" dxfId="2064" priority="630" operator="greaterThanOrEqual">
      <formula>8</formula>
    </cfRule>
    <cfRule type="cellIs" dxfId="2063" priority="631" operator="between">
      <formula>0.01</formula>
      <formula>7.99</formula>
    </cfRule>
  </conditionalFormatting>
  <conditionalFormatting sqref="AE77">
    <cfRule type="cellIs" dxfId="2062" priority="628" operator="greaterThanOrEqual">
      <formula>8</formula>
    </cfRule>
    <cfRule type="cellIs" dxfId="2061" priority="629" operator="between">
      <formula>0.01</formula>
      <formula>7.99</formula>
    </cfRule>
  </conditionalFormatting>
  <conditionalFormatting sqref="L5">
    <cfRule type="containsText" dxfId="2060" priority="622" operator="containsText" text="进行中">
      <formula>NOT(ISERROR(SEARCH("进行中",L5)))</formula>
    </cfRule>
    <cfRule type="containsText" dxfId="2059" priority="623" operator="containsText" text="延迟">
      <formula>NOT(ISERROR(SEARCH("延迟",L5)))</formula>
    </cfRule>
    <cfRule type="containsText" dxfId="2058" priority="624" operator="containsText" text="已完成">
      <formula>NOT(ISERROR(SEARCH("已完成",L5)))</formula>
    </cfRule>
    <cfRule type="containsText" dxfId="2057" priority="625" operator="containsText" text="已中止">
      <formula>NOT(ISERROR(SEARCH("已中止",L5)))</formula>
    </cfRule>
  </conditionalFormatting>
  <conditionalFormatting sqref="K5:L5">
    <cfRule type="expression" dxfId="2056" priority="620">
      <formula>CELL("row")=ROW()</formula>
    </cfRule>
    <cfRule type="expression" dxfId="2055" priority="621">
      <formula>$A5&lt;&gt;""</formula>
    </cfRule>
  </conditionalFormatting>
  <conditionalFormatting sqref="A5:J5 M5:AF5 AM5:AY5">
    <cfRule type="expression" dxfId="2054" priority="626">
      <formula>CELL("row")=ROW()</formula>
    </cfRule>
  </conditionalFormatting>
  <conditionalFormatting sqref="G5">
    <cfRule type="cellIs" dxfId="2053" priority="615" operator="equal">
      <formula>"重要不紧急"</formula>
    </cfRule>
    <cfRule type="cellIs" dxfId="2052" priority="616" operator="equal">
      <formula>"重要且紧急"</formula>
    </cfRule>
    <cfRule type="cellIs" dxfId="2051" priority="617" operator="equal">
      <formula>"紧急不重要"</formula>
    </cfRule>
  </conditionalFormatting>
  <conditionalFormatting sqref="N5:Q5 T5:AF5 AM5:AX5">
    <cfRule type="cellIs" dxfId="2050" priority="614" operator="greaterThan">
      <formula>0</formula>
    </cfRule>
  </conditionalFormatting>
  <conditionalFormatting sqref="M5">
    <cfRule type="dataBar" priority="6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{3A087996-9E0F-4456-AA17-4EA46A84CFD7}</x14:id>
        </ext>
      </extLst>
    </cfRule>
    <cfRule type="dataBar" priority="6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{60B3C5E8-9DA7-436C-ACC6-5188C34C2E2C}</x14:id>
        </ext>
      </extLst>
    </cfRule>
  </conditionalFormatting>
  <conditionalFormatting sqref="R5:S5">
    <cfRule type="cellIs" dxfId="2049" priority="613" operator="greaterThan">
      <formula>0</formula>
    </cfRule>
  </conditionalFormatting>
  <conditionalFormatting sqref="K47">
    <cfRule type="expression" dxfId="2048" priority="611">
      <formula>CELL("row")=ROW()</formula>
    </cfRule>
    <cfRule type="expression" dxfId="2047" priority="612">
      <formula>$A47&lt;&gt;""</formula>
    </cfRule>
  </conditionalFormatting>
  <conditionalFormatting sqref="L47">
    <cfRule type="containsText" dxfId="2046" priority="607" operator="containsText" text="进行中">
      <formula>NOT(ISERROR(SEARCH("进行中",L47)))</formula>
    </cfRule>
    <cfRule type="containsText" dxfId="2045" priority="608" operator="containsText" text="延迟">
      <formula>NOT(ISERROR(SEARCH("延迟",L47)))</formula>
    </cfRule>
    <cfRule type="containsText" dxfId="2044" priority="609" operator="containsText" text="已完成">
      <formula>NOT(ISERROR(SEARCH("已完成",L47)))</formula>
    </cfRule>
    <cfRule type="containsText" dxfId="2043" priority="610" operator="containsText" text="已中止">
      <formula>NOT(ISERROR(SEARCH("已中止",L47)))</formula>
    </cfRule>
  </conditionalFormatting>
  <conditionalFormatting sqref="L47">
    <cfRule type="expression" dxfId="2042" priority="605">
      <formula>CELL("row")=ROW()</formula>
    </cfRule>
    <cfRule type="expression" dxfId="2041" priority="606">
      <formula>$A47&lt;&gt;""</formula>
    </cfRule>
  </conditionalFormatting>
  <conditionalFormatting sqref="G47">
    <cfRule type="cellIs" dxfId="2040" priority="600" operator="equal">
      <formula>"重要不紧急"</formula>
    </cfRule>
    <cfRule type="cellIs" dxfId="2039" priority="601" operator="equal">
      <formula>"重要且紧急"</formula>
    </cfRule>
    <cfRule type="cellIs" dxfId="2038" priority="602" operator="equal">
      <formula>"紧急不重要"</formula>
    </cfRule>
  </conditionalFormatting>
  <conditionalFormatting sqref="A47:D47 F47:J47 M47:AF47 AM47:AY47">
    <cfRule type="expression" dxfId="2037" priority="597">
      <formula>CELL("row")=ROW()</formula>
    </cfRule>
    <cfRule type="expression" dxfId="2036" priority="598">
      <formula>$A47&lt;&gt;""</formula>
    </cfRule>
  </conditionalFormatting>
  <conditionalFormatting sqref="N47:AF47 AM47:AX47">
    <cfRule type="cellIs" dxfId="2035" priority="599" operator="greaterThan">
      <formula>0</formula>
    </cfRule>
  </conditionalFormatting>
  <conditionalFormatting sqref="M47">
    <cfRule type="dataBar" priority="6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{7C7B67ED-6907-461F-B627-C607B5B322A7}</x14:id>
        </ext>
      </extLst>
    </cfRule>
    <cfRule type="dataBar" priority="6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{287577E7-B94F-48DA-8DC9-A05850310122}</x14:id>
        </ext>
      </extLst>
    </cfRule>
  </conditionalFormatting>
  <conditionalFormatting sqref="K33">
    <cfRule type="expression" dxfId="2034" priority="595">
      <formula>CELL("row")=ROW()</formula>
    </cfRule>
    <cfRule type="expression" dxfId="2033" priority="596">
      <formula>$A33&lt;&gt;""</formula>
    </cfRule>
  </conditionalFormatting>
  <conditionalFormatting sqref="G33">
    <cfRule type="cellIs" dxfId="2032" priority="590" operator="equal">
      <formula>"重要不紧急"</formula>
    </cfRule>
    <cfRule type="cellIs" dxfId="2031" priority="591" operator="equal">
      <formula>"重要且紧急"</formula>
    </cfRule>
    <cfRule type="cellIs" dxfId="2030" priority="592" operator="equal">
      <formula>"紧急不重要"</formula>
    </cfRule>
  </conditionalFormatting>
  <conditionalFormatting sqref="A33:C33 F33:J33 T33:AF33 M33:Q33 AM33:AY33">
    <cfRule type="expression" dxfId="2029" priority="587">
      <formula>CELL("row")=ROW()</formula>
    </cfRule>
    <cfRule type="expression" dxfId="2028" priority="588">
      <formula>$A33&lt;&gt;""</formula>
    </cfRule>
  </conditionalFormatting>
  <conditionalFormatting sqref="N33:Q33 T33:AF33 AM33:AX33">
    <cfRule type="cellIs" dxfId="2027" priority="589" operator="greaterThan">
      <formula>0</formula>
    </cfRule>
  </conditionalFormatting>
  <conditionalFormatting sqref="M33">
    <cfRule type="dataBar" priority="59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{47FFFD9A-DC75-4A73-89BE-875F566F0ADD}</x14:id>
        </ext>
      </extLst>
    </cfRule>
    <cfRule type="dataBar" priority="59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{6401FB75-EAF0-461B-BC91-B3D1D4B7A8E0}</x14:id>
        </ext>
      </extLst>
    </cfRule>
  </conditionalFormatting>
  <conditionalFormatting sqref="E33">
    <cfRule type="expression" dxfId="2026" priority="585">
      <formula>CELL("row")=ROW()</formula>
    </cfRule>
    <cfRule type="expression" dxfId="2025" priority="586">
      <formula>$A33&lt;&gt;""</formula>
    </cfRule>
  </conditionalFormatting>
  <conditionalFormatting sqref="D33">
    <cfRule type="expression" dxfId="2024" priority="583">
      <formula>CELL("row")=ROW()</formula>
    </cfRule>
    <cfRule type="expression" dxfId="2023" priority="584">
      <formula>$A33&lt;&gt;""</formula>
    </cfRule>
  </conditionalFormatting>
  <conditionalFormatting sqref="R33:S33">
    <cfRule type="expression" dxfId="2022" priority="580">
      <formula>CELL("row")=ROW()</formula>
    </cfRule>
    <cfRule type="expression" dxfId="2021" priority="581">
      <formula>$A33&lt;&gt;""</formula>
    </cfRule>
  </conditionalFormatting>
  <conditionalFormatting sqref="R33:S33">
    <cfRule type="cellIs" dxfId="2020" priority="582" operator="greaterThan">
      <formula>0</formula>
    </cfRule>
  </conditionalFormatting>
  <conditionalFormatting sqref="L33">
    <cfRule type="containsText" dxfId="2019" priority="576" operator="containsText" text="进行中">
      <formula>NOT(ISERROR(SEARCH("进行中",L33)))</formula>
    </cfRule>
    <cfRule type="containsText" dxfId="2018" priority="577" operator="containsText" text="延迟">
      <formula>NOT(ISERROR(SEARCH("延迟",L33)))</formula>
    </cfRule>
    <cfRule type="containsText" dxfId="2017" priority="578" operator="containsText" text="已完成">
      <formula>NOT(ISERROR(SEARCH("已完成",L33)))</formula>
    </cfRule>
    <cfRule type="containsText" dxfId="2016" priority="579" operator="containsText" text="已中止">
      <formula>NOT(ISERROR(SEARCH("已中止",L33)))</formula>
    </cfRule>
  </conditionalFormatting>
  <conditionalFormatting sqref="L33">
    <cfRule type="expression" dxfId="2015" priority="574">
      <formula>CELL("row")=ROW()</formula>
    </cfRule>
    <cfRule type="expression" dxfId="2014" priority="575">
      <formula>$A33&lt;&gt;""</formula>
    </cfRule>
  </conditionalFormatting>
  <conditionalFormatting sqref="A50">
    <cfRule type="expression" dxfId="2013" priority="543">
      <formula>MOD(ROW(),2)=1</formula>
    </cfRule>
  </conditionalFormatting>
  <conditionalFormatting sqref="A40">
    <cfRule type="expression" dxfId="2012" priority="542">
      <formula>MOD(ROW(),2)=1</formula>
    </cfRule>
  </conditionalFormatting>
  <conditionalFormatting sqref="L6">
    <cfRule type="containsText" dxfId="2011" priority="535" operator="containsText" text="进行中">
      <formula>NOT(ISERROR(SEARCH("进行中",L6)))</formula>
    </cfRule>
    <cfRule type="containsText" dxfId="2010" priority="536" operator="containsText" text="延迟">
      <formula>NOT(ISERROR(SEARCH("延迟",L6)))</formula>
    </cfRule>
    <cfRule type="containsText" dxfId="2009" priority="537" operator="containsText" text="已完成">
      <formula>NOT(ISERROR(SEARCH("已完成",L6)))</formula>
    </cfRule>
    <cfRule type="containsText" dxfId="2008" priority="538" operator="containsText" text="已中止">
      <formula>NOT(ISERROR(SEARCH("已中止",L6)))</formula>
    </cfRule>
  </conditionalFormatting>
  <conditionalFormatting sqref="E6:J6 M6:AF6 A6:C6 AM6:AY6">
    <cfRule type="expression" dxfId="2007" priority="532">
      <formula>CELL("row")=ROW()</formula>
    </cfRule>
  </conditionalFormatting>
  <conditionalFormatting sqref="G6">
    <cfRule type="cellIs" dxfId="2006" priority="527" operator="equal">
      <formula>"重要不紧急"</formula>
    </cfRule>
    <cfRule type="cellIs" dxfId="2005" priority="528" operator="equal">
      <formula>"重要且紧急"</formula>
    </cfRule>
    <cfRule type="cellIs" dxfId="2004" priority="529" operator="equal">
      <formula>"紧急不重要"</formula>
    </cfRule>
  </conditionalFormatting>
  <conditionalFormatting sqref="N6:Q6 T6:AF6 AM6:AX6">
    <cfRule type="cellIs" dxfId="2003" priority="526" operator="greaterThan">
      <formula>0</formula>
    </cfRule>
  </conditionalFormatting>
  <conditionalFormatting sqref="R6:S6">
    <cfRule type="cellIs" dxfId="2002" priority="525" operator="greaterThan">
      <formula>0</formula>
    </cfRule>
  </conditionalFormatting>
  <conditionalFormatting sqref="D6">
    <cfRule type="expression" dxfId="2001" priority="539">
      <formula>CELL("row")=ROW()</formula>
    </cfRule>
  </conditionalFormatting>
  <conditionalFormatting sqref="L7">
    <cfRule type="containsText" dxfId="2000" priority="519" operator="containsText" text="进行中">
      <formula>NOT(ISERROR(SEARCH("进行中",L7)))</formula>
    </cfRule>
    <cfRule type="containsText" dxfId="1999" priority="520" operator="containsText" text="延迟">
      <formula>NOT(ISERROR(SEARCH("延迟",L7)))</formula>
    </cfRule>
    <cfRule type="containsText" dxfId="1998" priority="521" operator="containsText" text="已完成">
      <formula>NOT(ISERROR(SEARCH("已完成",L7)))</formula>
    </cfRule>
    <cfRule type="containsText" dxfId="1997" priority="522" operator="containsText" text="已中止">
      <formula>NOT(ISERROR(SEARCH("已中止",L7)))</formula>
    </cfRule>
  </conditionalFormatting>
  <conditionalFormatting sqref="K7:L7">
    <cfRule type="expression" dxfId="1996" priority="517">
      <formula>CELL("row")=ROW()</formula>
    </cfRule>
    <cfRule type="expression" dxfId="1995" priority="518">
      <formula>$A7&lt;&gt;""</formula>
    </cfRule>
  </conditionalFormatting>
  <conditionalFormatting sqref="G7">
    <cfRule type="cellIs" dxfId="1994" priority="510" operator="equal">
      <formula>"重要不紧急"</formula>
    </cfRule>
    <cfRule type="cellIs" dxfId="1993" priority="511" operator="equal">
      <formula>"重要且紧急"</formula>
    </cfRule>
    <cfRule type="cellIs" dxfId="1992" priority="512" operator="equal">
      <formula>"紧急不重要"</formula>
    </cfRule>
  </conditionalFormatting>
  <conditionalFormatting sqref="N7:AF7 AM7:AX7">
    <cfRule type="cellIs" dxfId="1991" priority="509" operator="greaterThan">
      <formula>0</formula>
    </cfRule>
  </conditionalFormatting>
  <conditionalFormatting sqref="M7">
    <cfRule type="dataBar" priority="51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{94A6E6ED-9BDB-443A-9D6A-5C52A9B91C21}</x14:id>
        </ext>
      </extLst>
    </cfRule>
    <cfRule type="dataBar" priority="5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{F0D88E21-DFBB-4DE3-85FE-56B2B84497E5}</x14:id>
        </ext>
      </extLst>
    </cfRule>
  </conditionalFormatting>
  <conditionalFormatting sqref="R7:S7">
    <cfRule type="cellIs" dxfId="1990" priority="508" operator="greaterThan">
      <formula>0</formula>
    </cfRule>
  </conditionalFormatting>
  <conditionalFormatting sqref="A7:C7 E7:J7 M7:AF7 AM7:AY7">
    <cfRule type="expression" dxfId="1989" priority="515">
      <formula>CELL("row")=ROW()</formula>
    </cfRule>
  </conditionalFormatting>
  <conditionalFormatting sqref="D7">
    <cfRule type="expression" dxfId="1988" priority="523">
      <formula>CELL("row")=ROW()</formula>
    </cfRule>
  </conditionalFormatting>
  <conditionalFormatting sqref="L8">
    <cfRule type="containsText" dxfId="1987" priority="502" operator="containsText" text="进行中">
      <formula>NOT(ISERROR(SEARCH("进行中",L8)))</formula>
    </cfRule>
    <cfRule type="containsText" dxfId="1986" priority="503" operator="containsText" text="延迟">
      <formula>NOT(ISERROR(SEARCH("延迟",L8)))</formula>
    </cfRule>
    <cfRule type="containsText" dxfId="1985" priority="504" operator="containsText" text="已完成">
      <formula>NOT(ISERROR(SEARCH("已完成",L8)))</formula>
    </cfRule>
    <cfRule type="containsText" dxfId="1984" priority="505" operator="containsText" text="已中止">
      <formula>NOT(ISERROR(SEARCH("已中止",L8)))</formula>
    </cfRule>
  </conditionalFormatting>
  <conditionalFormatting sqref="K8:L8">
    <cfRule type="expression" dxfId="1983" priority="500">
      <formula>CELL("row")=ROW()</formula>
    </cfRule>
    <cfRule type="expression" dxfId="1982" priority="501">
      <formula>$A8&lt;&gt;""</formula>
    </cfRule>
  </conditionalFormatting>
  <conditionalFormatting sqref="E8">
    <cfRule type="expression" dxfId="1981" priority="498">
      <formula>CELL("row")=ROW()</formula>
    </cfRule>
  </conditionalFormatting>
  <conditionalFormatting sqref="A8:C8 F8:J8 M8:AF8 AM8:AY8">
    <cfRule type="expression" dxfId="1980" priority="496">
      <formula>CELL("row")=ROW()</formula>
    </cfRule>
  </conditionalFormatting>
  <conditionalFormatting sqref="D8">
    <cfRule type="expression" dxfId="1979" priority="506">
      <formula>CELL("row")=ROW()</formula>
    </cfRule>
  </conditionalFormatting>
  <conditionalFormatting sqref="G8">
    <cfRule type="cellIs" dxfId="1978" priority="491" operator="equal">
      <formula>"重要不紧急"</formula>
    </cfRule>
    <cfRule type="cellIs" dxfId="1977" priority="492" operator="equal">
      <formula>"重要且紧急"</formula>
    </cfRule>
    <cfRule type="cellIs" dxfId="1976" priority="493" operator="equal">
      <formula>"紧急不重要"</formula>
    </cfRule>
  </conditionalFormatting>
  <conditionalFormatting sqref="N8:AF8 AM8:AX8">
    <cfRule type="cellIs" dxfId="1975" priority="490" operator="greaterThan">
      <formula>0</formula>
    </cfRule>
  </conditionalFormatting>
  <conditionalFormatting sqref="M8">
    <cfRule type="dataBar" priority="4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{8E74570C-D062-4522-AA06-C6FBC6044585}</x14:id>
        </ext>
      </extLst>
    </cfRule>
    <cfRule type="dataBar" priority="4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{C8CC89D2-DDC9-4EE6-B16C-604786F5665D}</x14:id>
        </ext>
      </extLst>
    </cfRule>
  </conditionalFormatting>
  <conditionalFormatting sqref="R8:S8">
    <cfRule type="cellIs" dxfId="1974" priority="489" operator="greaterThan">
      <formula>0</formula>
    </cfRule>
  </conditionalFormatting>
  <conditionalFormatting sqref="L9">
    <cfRule type="containsText" dxfId="1973" priority="483" operator="containsText" text="进行中">
      <formula>NOT(ISERROR(SEARCH("进行中",L9)))</formula>
    </cfRule>
    <cfRule type="containsText" dxfId="1972" priority="484" operator="containsText" text="延迟">
      <formula>NOT(ISERROR(SEARCH("延迟",L9)))</formula>
    </cfRule>
    <cfRule type="containsText" dxfId="1971" priority="485" operator="containsText" text="已完成">
      <formula>NOT(ISERROR(SEARCH("已完成",L9)))</formula>
    </cfRule>
    <cfRule type="containsText" dxfId="1970" priority="486" operator="containsText" text="已中止">
      <formula>NOT(ISERROR(SEARCH("已中止",L9)))</formula>
    </cfRule>
  </conditionalFormatting>
  <conditionalFormatting sqref="K9:L9">
    <cfRule type="expression" dxfId="1969" priority="481">
      <formula>CELL("row")=ROW()</formula>
    </cfRule>
    <cfRule type="expression" dxfId="1968" priority="482">
      <formula>$A9&lt;&gt;""</formula>
    </cfRule>
  </conditionalFormatting>
  <conditionalFormatting sqref="G9">
    <cfRule type="cellIs" dxfId="1967" priority="476" operator="equal">
      <formula>"重要不紧急"</formula>
    </cfRule>
    <cfRule type="cellIs" dxfId="1966" priority="477" operator="equal">
      <formula>"重要且紧急"</formula>
    </cfRule>
    <cfRule type="cellIs" dxfId="1965" priority="478" operator="equal">
      <formula>"紧急不重要"</formula>
    </cfRule>
  </conditionalFormatting>
  <conditionalFormatting sqref="N9:Q9 T9:AF9 AM9:AX9">
    <cfRule type="cellIs" dxfId="1964" priority="475" operator="greaterThan">
      <formula>0</formula>
    </cfRule>
  </conditionalFormatting>
  <conditionalFormatting sqref="M9">
    <cfRule type="dataBar" priority="4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{82C96EF4-9CA8-45FE-9895-D2F5E0408956}</x14:id>
        </ext>
      </extLst>
    </cfRule>
    <cfRule type="dataBar" priority="4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{2854BC03-369A-4BF3-9C3C-5DD2BD2CD411}</x14:id>
        </ext>
      </extLst>
    </cfRule>
  </conditionalFormatting>
  <conditionalFormatting sqref="R9:S9">
    <cfRule type="cellIs" dxfId="1963" priority="474" operator="greaterThan">
      <formula>0</formula>
    </cfRule>
  </conditionalFormatting>
  <conditionalFormatting sqref="M9:AF9 A9:J9 AM9:AY9">
    <cfRule type="expression" dxfId="1962" priority="487">
      <formula>CELL("row")=ROW()</formula>
    </cfRule>
  </conditionalFormatting>
  <conditionalFormatting sqref="A11">
    <cfRule type="expression" dxfId="1961" priority="473">
      <formula>MOD(ROW(),2)=1</formula>
    </cfRule>
  </conditionalFormatting>
  <conditionalFormatting sqref="G24">
    <cfRule type="cellIs" dxfId="1960" priority="466" operator="equal">
      <formula>"重要不紧急"</formula>
    </cfRule>
    <cfRule type="cellIs" dxfId="1959" priority="467" operator="equal">
      <formula>"重要且紧急"</formula>
    </cfRule>
    <cfRule type="cellIs" dxfId="1958" priority="468" operator="equal">
      <formula>"紧急不重要"</formula>
    </cfRule>
  </conditionalFormatting>
  <conditionalFormatting sqref="L24">
    <cfRule type="containsText" dxfId="1957" priority="469" operator="containsText" text="进行中">
      <formula>NOT(ISERROR(SEARCH("进行中",L24)))</formula>
    </cfRule>
    <cfRule type="containsText" dxfId="1956" priority="470" operator="containsText" text="延迟">
      <formula>NOT(ISERROR(SEARCH("延迟",L24)))</formula>
    </cfRule>
    <cfRule type="containsText" dxfId="1955" priority="471" operator="containsText" text="已完成">
      <formula>NOT(ISERROR(SEARCH("已完成",L24)))</formula>
    </cfRule>
    <cfRule type="containsText" dxfId="1954" priority="472" operator="containsText" text="已中止">
      <formula>NOT(ISERROR(SEARCH("已中止",L24)))</formula>
    </cfRule>
  </conditionalFormatting>
  <conditionalFormatting sqref="M24">
    <cfRule type="dataBar" priority="46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{9B21C1EA-EABA-472F-BA79-8DBBB47212AE}</x14:id>
        </ext>
      </extLst>
    </cfRule>
    <cfRule type="dataBar" priority="4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{D9820AA1-A52A-467B-9FDE-51831DCA8B49}</x14:id>
        </ext>
      </extLst>
    </cfRule>
  </conditionalFormatting>
  <conditionalFormatting sqref="AM24:AN24 A24:D24 F24:X24">
    <cfRule type="expression" dxfId="1953" priority="463">
      <formula>CELL("row")=ROW()</formula>
    </cfRule>
    <cfRule type="expression" dxfId="1952" priority="464">
      <formula>$A24&lt;&gt;""</formula>
    </cfRule>
  </conditionalFormatting>
  <conditionalFormatting sqref="N24:X24 AM24">
    <cfRule type="cellIs" dxfId="1951" priority="465" operator="greaterThan">
      <formula>0</formula>
    </cfRule>
  </conditionalFormatting>
  <conditionalFormatting sqref="Y24:AC24 AF24">
    <cfRule type="expression" dxfId="1950" priority="458">
      <formula>CELL("row")=ROW()</formula>
    </cfRule>
    <cfRule type="expression" dxfId="1949" priority="459">
      <formula>$A24&lt;&gt;""</formula>
    </cfRule>
  </conditionalFormatting>
  <conditionalFormatting sqref="Y24:AC24 AF24">
    <cfRule type="cellIs" dxfId="1948" priority="460" operator="greaterThan">
      <formula>0</formula>
    </cfRule>
  </conditionalFormatting>
  <conditionalFormatting sqref="AD24">
    <cfRule type="expression" dxfId="1947" priority="455">
      <formula>CELL("row")=ROW()</formula>
    </cfRule>
    <cfRule type="expression" dxfId="1946" priority="456">
      <formula>$A24&lt;&gt;""</formula>
    </cfRule>
  </conditionalFormatting>
  <conditionalFormatting sqref="AD24">
    <cfRule type="cellIs" dxfId="1945" priority="457" operator="greaterThan">
      <formula>0</formula>
    </cfRule>
  </conditionalFormatting>
  <conditionalFormatting sqref="AE24">
    <cfRule type="expression" dxfId="1944" priority="452">
      <formula>CELL("row")=ROW()</formula>
    </cfRule>
    <cfRule type="expression" dxfId="1943" priority="453">
      <formula>$A24&lt;&gt;""</formula>
    </cfRule>
  </conditionalFormatting>
  <conditionalFormatting sqref="AE24">
    <cfRule type="cellIs" dxfId="1942" priority="454" operator="greaterThan">
      <formula>0</formula>
    </cfRule>
  </conditionalFormatting>
  <conditionalFormatting sqref="E24">
    <cfRule type="expression" dxfId="1941" priority="450">
      <formula>CELL("row")=ROW()</formula>
    </cfRule>
    <cfRule type="expression" dxfId="1940" priority="451">
      <formula>$A24&lt;&gt;""</formula>
    </cfRule>
  </conditionalFormatting>
  <conditionalFormatting sqref="L48">
    <cfRule type="containsText" dxfId="1939" priority="433" operator="containsText" text="进行中">
      <formula>NOT(ISERROR(SEARCH("进行中",L48)))</formula>
    </cfRule>
    <cfRule type="containsText" dxfId="1938" priority="434" operator="containsText" text="延迟">
      <formula>NOT(ISERROR(SEARCH("延迟",L48)))</formula>
    </cfRule>
    <cfRule type="containsText" dxfId="1937" priority="435" operator="containsText" text="已完成">
      <formula>NOT(ISERROR(SEARCH("已完成",L48)))</formula>
    </cfRule>
    <cfRule type="containsText" dxfId="1936" priority="436" operator="containsText" text="已中止">
      <formula>NOT(ISERROR(SEARCH("已中止",L48)))</formula>
    </cfRule>
  </conditionalFormatting>
  <conditionalFormatting sqref="M6">
    <cfRule type="dataBar" priority="518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{B3551607-8922-4274-9042-222BCA06179A}</x14:id>
        </ext>
      </extLst>
    </cfRule>
    <cfRule type="dataBar" priority="51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{D40703F6-12BA-4C47-9978-03483F189CFA}</x14:id>
        </ext>
      </extLst>
    </cfRule>
  </conditionalFormatting>
  <conditionalFormatting sqref="G13">
    <cfRule type="cellIs" dxfId="1935" priority="384" operator="equal">
      <formula>"重要不紧急"</formula>
    </cfRule>
    <cfRule type="cellIs" dxfId="1934" priority="385" operator="equal">
      <formula>"重要且紧急"</formula>
    </cfRule>
    <cfRule type="cellIs" dxfId="1933" priority="386" operator="equal">
      <formula>"紧急不重要"</formula>
    </cfRule>
  </conditionalFormatting>
  <conditionalFormatting sqref="L13">
    <cfRule type="containsText" dxfId="1932" priority="387" operator="containsText" text="进行中">
      <formula>NOT(ISERROR(SEARCH("进行中",L13)))</formula>
    </cfRule>
    <cfRule type="containsText" dxfId="1931" priority="388" operator="containsText" text="延迟">
      <formula>NOT(ISERROR(SEARCH("延迟",L13)))</formula>
    </cfRule>
    <cfRule type="containsText" dxfId="1930" priority="389" operator="containsText" text="已完成">
      <formula>NOT(ISERROR(SEARCH("已完成",L13)))</formula>
    </cfRule>
    <cfRule type="containsText" dxfId="1929" priority="390" operator="containsText" text="已中止">
      <formula>NOT(ISERROR(SEARCH("已中止",L13)))</formula>
    </cfRule>
  </conditionalFormatting>
  <conditionalFormatting sqref="M13">
    <cfRule type="dataBar" priority="3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{513F9634-1DFA-43EF-A325-BAD4FEC0BFB5}</x14:id>
        </ext>
      </extLst>
    </cfRule>
    <cfRule type="dataBar" priority="3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{DF903B49-3F00-4DC6-860D-5B5C8226CAFF}</x14:id>
        </ext>
      </extLst>
    </cfRule>
  </conditionalFormatting>
  <conditionalFormatting sqref="AM13:AN13 A13:X13">
    <cfRule type="expression" dxfId="1928" priority="381">
      <formula>CELL("row")=ROW()</formula>
    </cfRule>
    <cfRule type="expression" dxfId="1927" priority="382">
      <formula>$A13&lt;&gt;""</formula>
    </cfRule>
  </conditionalFormatting>
  <conditionalFormatting sqref="N13:X13 AM13">
    <cfRule type="cellIs" dxfId="1926" priority="383" operator="greaterThan">
      <formula>0</formula>
    </cfRule>
  </conditionalFormatting>
  <conditionalFormatting sqref="Y13:AC13 AF13">
    <cfRule type="expression" dxfId="1925" priority="376">
      <formula>CELL("row")=ROW()</formula>
    </cfRule>
    <cfRule type="expression" dxfId="1924" priority="377">
      <formula>$A13&lt;&gt;""</formula>
    </cfRule>
  </conditionalFormatting>
  <conditionalFormatting sqref="Y13:AC13 AF13">
    <cfRule type="cellIs" dxfId="1923" priority="378" operator="greaterThan">
      <formula>0</formula>
    </cfRule>
  </conditionalFormatting>
  <conditionalFormatting sqref="AD13">
    <cfRule type="expression" dxfId="1922" priority="373">
      <formula>CELL("row")=ROW()</formula>
    </cfRule>
    <cfRule type="expression" dxfId="1921" priority="374">
      <formula>$A13&lt;&gt;""</formula>
    </cfRule>
  </conditionalFormatting>
  <conditionalFormatting sqref="AD13">
    <cfRule type="cellIs" dxfId="1920" priority="375" operator="greaterThan">
      <formula>0</formula>
    </cfRule>
  </conditionalFormatting>
  <conditionalFormatting sqref="AE13">
    <cfRule type="expression" dxfId="1919" priority="370">
      <formula>CELL("row")=ROW()</formula>
    </cfRule>
    <cfRule type="expression" dxfId="1918" priority="371">
      <formula>$A13&lt;&gt;""</formula>
    </cfRule>
  </conditionalFormatting>
  <conditionalFormatting sqref="AE13">
    <cfRule type="cellIs" dxfId="1917" priority="372" operator="greaterThan">
      <formula>0</formula>
    </cfRule>
  </conditionalFormatting>
  <conditionalFormatting sqref="M48">
    <cfRule type="dataBar" priority="52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{A307230A-C363-4887-A808-3B9F5F6F017C}</x14:id>
        </ext>
      </extLst>
    </cfRule>
    <cfRule type="dataBar" priority="52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{780EDF35-EFFD-4077-B53F-329966911BA4}</x14:id>
        </ext>
      </extLst>
    </cfRule>
  </conditionalFormatting>
  <conditionalFormatting sqref="AL3">
    <cfRule type="containsText" dxfId="1916" priority="365" operator="containsText" text="日">
      <formula>NOT(ISERROR(SEARCH("日",AL3)))</formula>
    </cfRule>
    <cfRule type="containsText" dxfId="1915" priority="366" operator="containsText" text="六">
      <formula>NOT(ISERROR(SEARCH("六",AL3)))</formula>
    </cfRule>
  </conditionalFormatting>
  <conditionalFormatting sqref="AL74">
    <cfRule type="containsText" dxfId="1914" priority="361" operator="containsText" text="日">
      <formula>NOT(ISERROR(SEARCH("日",AL74)))</formula>
    </cfRule>
    <cfRule type="containsText" dxfId="1913" priority="362" operator="containsText" text="六">
      <formula>NOT(ISERROR(SEARCH("六",AL74)))</formula>
    </cfRule>
  </conditionalFormatting>
  <conditionalFormatting sqref="AL84">
    <cfRule type="cellIs" dxfId="1912" priority="357" operator="greaterThan">
      <formula>0</formula>
    </cfRule>
  </conditionalFormatting>
  <conditionalFormatting sqref="AL4 AL10:AL12 AL34:AL46 AL25:AL32 AL48:AL73 AL15 AL18:AL23">
    <cfRule type="expression" dxfId="1911" priority="358">
      <formula>CELL("row")=ROW()</formula>
    </cfRule>
    <cfRule type="expression" dxfId="1910" priority="359">
      <formula>$A4&lt;&gt;""</formula>
    </cfRule>
  </conditionalFormatting>
  <conditionalFormatting sqref="AL4 AL10:AL12 AL34:AL46 AL25:AL32 AL48:AL73 AL15 AL18:AL23">
    <cfRule type="cellIs" dxfId="1909" priority="360" operator="greaterThan">
      <formula>0</formula>
    </cfRule>
  </conditionalFormatting>
  <conditionalFormatting sqref="AL75:AL76 AL81:AL83 AL78">
    <cfRule type="cellIs" dxfId="1908" priority="363" operator="greaterThanOrEqual">
      <formula>8</formula>
    </cfRule>
    <cfRule type="cellIs" dxfId="1907" priority="364" operator="between">
      <formula>0.01</formula>
      <formula>7.99</formula>
    </cfRule>
  </conditionalFormatting>
  <conditionalFormatting sqref="AL92:AL1048576">
    <cfRule type="cellIs" dxfId="1906" priority="367" operator="between">
      <formula>6</formula>
      <formula>24</formula>
    </cfRule>
    <cfRule type="cellIs" dxfId="1905" priority="368" operator="between">
      <formula>4</formula>
      <formula>6</formula>
    </cfRule>
    <cfRule type="cellIs" dxfId="1904" priority="369" operator="between">
      <formula>0.01</formula>
      <formula>3</formula>
    </cfRule>
  </conditionalFormatting>
  <conditionalFormatting sqref="AL85:AL90">
    <cfRule type="cellIs" dxfId="1903" priority="356" operator="greaterThan">
      <formula>0</formula>
    </cfRule>
  </conditionalFormatting>
  <conditionalFormatting sqref="AL80">
    <cfRule type="cellIs" dxfId="1902" priority="354" operator="greaterThanOrEqual">
      <formula>8</formula>
    </cfRule>
    <cfRule type="cellIs" dxfId="1901" priority="355" operator="between">
      <formula>0.01</formula>
      <formula>7.99</formula>
    </cfRule>
  </conditionalFormatting>
  <conditionalFormatting sqref="AL79">
    <cfRule type="cellIs" dxfId="1900" priority="352" operator="greaterThanOrEqual">
      <formula>8</formula>
    </cfRule>
    <cfRule type="cellIs" dxfId="1899" priority="353" operator="between">
      <formula>0.01</formula>
      <formula>7.99</formula>
    </cfRule>
  </conditionalFormatting>
  <conditionalFormatting sqref="AL77">
    <cfRule type="cellIs" dxfId="1898" priority="350" operator="greaterThanOrEqual">
      <formula>8</formula>
    </cfRule>
    <cfRule type="cellIs" dxfId="1897" priority="351" operator="between">
      <formula>0.01</formula>
      <formula>7.99</formula>
    </cfRule>
  </conditionalFormatting>
  <conditionalFormatting sqref="AL5">
    <cfRule type="expression" dxfId="1896" priority="348">
      <formula>CELL("row")=ROW()</formula>
    </cfRule>
  </conditionalFormatting>
  <conditionalFormatting sqref="AL5">
    <cfRule type="cellIs" dxfId="1895" priority="347" operator="greaterThan">
      <formula>0</formula>
    </cfRule>
  </conditionalFormatting>
  <conditionalFormatting sqref="AL47">
    <cfRule type="expression" dxfId="1894" priority="344">
      <formula>CELL("row")=ROW()</formula>
    </cfRule>
    <cfRule type="expression" dxfId="1893" priority="345">
      <formula>$A47&lt;&gt;""</formula>
    </cfRule>
  </conditionalFormatting>
  <conditionalFormatting sqref="AL47">
    <cfRule type="cellIs" dxfId="1892" priority="346" operator="greaterThan">
      <formula>0</formula>
    </cfRule>
  </conditionalFormatting>
  <conditionalFormatting sqref="AL33">
    <cfRule type="expression" dxfId="1891" priority="341">
      <formula>CELL("row")=ROW()</formula>
    </cfRule>
    <cfRule type="expression" dxfId="1890" priority="342">
      <formula>$A33&lt;&gt;""</formula>
    </cfRule>
  </conditionalFormatting>
  <conditionalFormatting sqref="AL33">
    <cfRule type="cellIs" dxfId="1889" priority="343" operator="greaterThan">
      <formula>0</formula>
    </cfRule>
  </conditionalFormatting>
  <conditionalFormatting sqref="AL6">
    <cfRule type="expression" dxfId="1888" priority="339">
      <formula>CELL("row")=ROW()</formula>
    </cfRule>
  </conditionalFormatting>
  <conditionalFormatting sqref="AL6">
    <cfRule type="cellIs" dxfId="1887" priority="338" operator="greaterThan">
      <formula>0</formula>
    </cfRule>
  </conditionalFormatting>
  <conditionalFormatting sqref="AL7">
    <cfRule type="cellIs" dxfId="1886" priority="335" operator="greaterThan">
      <formula>0</formula>
    </cfRule>
  </conditionalFormatting>
  <conditionalFormatting sqref="AL7">
    <cfRule type="expression" dxfId="1885" priority="336">
      <formula>CELL("row")=ROW()</formula>
    </cfRule>
  </conditionalFormatting>
  <conditionalFormatting sqref="AL8">
    <cfRule type="expression" dxfId="1884" priority="333">
      <formula>CELL("row")=ROW()</formula>
    </cfRule>
  </conditionalFormatting>
  <conditionalFormatting sqref="AL8">
    <cfRule type="cellIs" dxfId="1883" priority="332" operator="greaterThan">
      <formula>0</formula>
    </cfRule>
  </conditionalFormatting>
  <conditionalFormatting sqref="AL9">
    <cfRule type="cellIs" dxfId="1882" priority="329" operator="greaterThan">
      <formula>0</formula>
    </cfRule>
  </conditionalFormatting>
  <conditionalFormatting sqref="AL9">
    <cfRule type="expression" dxfId="1881" priority="330">
      <formula>CELL("row")=ROW()</formula>
    </cfRule>
  </conditionalFormatting>
  <conditionalFormatting sqref="AL24">
    <cfRule type="expression" dxfId="1880" priority="326">
      <formula>CELL("row")=ROW()</formula>
    </cfRule>
    <cfRule type="expression" dxfId="1879" priority="327">
      <formula>$A24&lt;&gt;""</formula>
    </cfRule>
  </conditionalFormatting>
  <conditionalFormatting sqref="AL24">
    <cfRule type="cellIs" dxfId="1878" priority="328" operator="greaterThan">
      <formula>0</formula>
    </cfRule>
  </conditionalFormatting>
  <conditionalFormatting sqref="AL13">
    <cfRule type="expression" dxfId="1877" priority="323">
      <formula>CELL("row")=ROW()</formula>
    </cfRule>
    <cfRule type="expression" dxfId="1876" priority="324">
      <formula>$A13&lt;&gt;""</formula>
    </cfRule>
  </conditionalFormatting>
  <conditionalFormatting sqref="AL13">
    <cfRule type="cellIs" dxfId="1875" priority="325" operator="greaterThan">
      <formula>0</formula>
    </cfRule>
  </conditionalFormatting>
  <conditionalFormatting sqref="AK3">
    <cfRule type="containsText" dxfId="1874" priority="318" operator="containsText" text="日">
      <formula>NOT(ISERROR(SEARCH("日",AK3)))</formula>
    </cfRule>
    <cfRule type="containsText" dxfId="1873" priority="319" operator="containsText" text="六">
      <formula>NOT(ISERROR(SEARCH("六",AK3)))</formula>
    </cfRule>
  </conditionalFormatting>
  <conditionalFormatting sqref="AK74">
    <cfRule type="containsText" dxfId="1872" priority="314" operator="containsText" text="日">
      <formula>NOT(ISERROR(SEARCH("日",AK74)))</formula>
    </cfRule>
    <cfRule type="containsText" dxfId="1871" priority="315" operator="containsText" text="六">
      <formula>NOT(ISERROR(SEARCH("六",AK74)))</formula>
    </cfRule>
  </conditionalFormatting>
  <conditionalFormatting sqref="AK84">
    <cfRule type="cellIs" dxfId="1870" priority="310" operator="greaterThan">
      <formula>0</formula>
    </cfRule>
  </conditionalFormatting>
  <conditionalFormatting sqref="AK4 AK10:AK12 AK34:AK46 AK25:AK32 AK48:AK73 AK15 AK18:AK23">
    <cfRule type="expression" dxfId="1869" priority="311">
      <formula>CELL("row")=ROW()</formula>
    </cfRule>
    <cfRule type="expression" dxfId="1868" priority="312">
      <formula>$A4&lt;&gt;""</formula>
    </cfRule>
  </conditionalFormatting>
  <conditionalFormatting sqref="AK4 AK10:AK12 AK34:AK46 AK25:AK32 AK48:AK73 AK15 AK18:AK23">
    <cfRule type="cellIs" dxfId="1867" priority="313" operator="greaterThan">
      <formula>0</formula>
    </cfRule>
  </conditionalFormatting>
  <conditionalFormatting sqref="AK75:AK76 AK81:AK83 AK78">
    <cfRule type="cellIs" dxfId="1866" priority="316" operator="greaterThanOrEqual">
      <formula>8</formula>
    </cfRule>
    <cfRule type="cellIs" dxfId="1865" priority="317" operator="between">
      <formula>0.01</formula>
      <formula>7.99</formula>
    </cfRule>
  </conditionalFormatting>
  <conditionalFormatting sqref="AK92:AK1048576">
    <cfRule type="cellIs" dxfId="1864" priority="320" operator="between">
      <formula>6</formula>
      <formula>24</formula>
    </cfRule>
    <cfRule type="cellIs" dxfId="1863" priority="321" operator="between">
      <formula>4</formula>
      <formula>6</formula>
    </cfRule>
    <cfRule type="cellIs" dxfId="1862" priority="322" operator="between">
      <formula>0.01</formula>
      <formula>3</formula>
    </cfRule>
  </conditionalFormatting>
  <conditionalFormatting sqref="AK85:AK90">
    <cfRule type="cellIs" dxfId="1861" priority="309" operator="greaterThan">
      <formula>0</formula>
    </cfRule>
  </conditionalFormatting>
  <conditionalFormatting sqref="AK80">
    <cfRule type="cellIs" dxfId="1860" priority="307" operator="greaterThanOrEqual">
      <formula>8</formula>
    </cfRule>
    <cfRule type="cellIs" dxfId="1859" priority="308" operator="between">
      <formula>0.01</formula>
      <formula>7.99</formula>
    </cfRule>
  </conditionalFormatting>
  <conditionalFormatting sqref="AK79">
    <cfRule type="cellIs" dxfId="1858" priority="305" operator="greaterThanOrEqual">
      <formula>8</formula>
    </cfRule>
    <cfRule type="cellIs" dxfId="1857" priority="306" operator="between">
      <formula>0.01</formula>
      <formula>7.99</formula>
    </cfRule>
  </conditionalFormatting>
  <conditionalFormatting sqref="AK77">
    <cfRule type="cellIs" dxfId="1856" priority="303" operator="greaterThanOrEqual">
      <formula>8</formula>
    </cfRule>
    <cfRule type="cellIs" dxfId="1855" priority="304" operator="between">
      <formula>0.01</formula>
      <formula>7.99</formula>
    </cfRule>
  </conditionalFormatting>
  <conditionalFormatting sqref="AK5">
    <cfRule type="expression" dxfId="1854" priority="301">
      <formula>CELL("row")=ROW()</formula>
    </cfRule>
  </conditionalFormatting>
  <conditionalFormatting sqref="AK5">
    <cfRule type="cellIs" dxfId="1853" priority="300" operator="greaterThan">
      <formula>0</formula>
    </cfRule>
  </conditionalFormatting>
  <conditionalFormatting sqref="AK47">
    <cfRule type="expression" dxfId="1852" priority="297">
      <formula>CELL("row")=ROW()</formula>
    </cfRule>
    <cfRule type="expression" dxfId="1851" priority="298">
      <formula>$A47&lt;&gt;""</formula>
    </cfRule>
  </conditionalFormatting>
  <conditionalFormatting sqref="AK47">
    <cfRule type="cellIs" dxfId="1850" priority="299" operator="greaterThan">
      <formula>0</formula>
    </cfRule>
  </conditionalFormatting>
  <conditionalFormatting sqref="AK33">
    <cfRule type="expression" dxfId="1849" priority="294">
      <formula>CELL("row")=ROW()</formula>
    </cfRule>
    <cfRule type="expression" dxfId="1848" priority="295">
      <formula>$A33&lt;&gt;""</formula>
    </cfRule>
  </conditionalFormatting>
  <conditionalFormatting sqref="AK33">
    <cfRule type="cellIs" dxfId="1847" priority="296" operator="greaterThan">
      <formula>0</formula>
    </cfRule>
  </conditionalFormatting>
  <conditionalFormatting sqref="AK6">
    <cfRule type="expression" dxfId="1846" priority="292">
      <formula>CELL("row")=ROW()</formula>
    </cfRule>
  </conditionalFormatting>
  <conditionalFormatting sqref="AK6">
    <cfRule type="cellIs" dxfId="1845" priority="291" operator="greaterThan">
      <formula>0</formula>
    </cfRule>
  </conditionalFormatting>
  <conditionalFormatting sqref="AK7">
    <cfRule type="cellIs" dxfId="1844" priority="288" operator="greaterThan">
      <formula>0</formula>
    </cfRule>
  </conditionalFormatting>
  <conditionalFormatting sqref="AK7">
    <cfRule type="expression" dxfId="1843" priority="289">
      <formula>CELL("row")=ROW()</formula>
    </cfRule>
  </conditionalFormatting>
  <conditionalFormatting sqref="AK8">
    <cfRule type="expression" dxfId="1842" priority="286">
      <formula>CELL("row")=ROW()</formula>
    </cfRule>
  </conditionalFormatting>
  <conditionalFormatting sqref="AK8">
    <cfRule type="cellIs" dxfId="1841" priority="285" operator="greaterThan">
      <formula>0</formula>
    </cfRule>
  </conditionalFormatting>
  <conditionalFormatting sqref="AK9">
    <cfRule type="cellIs" dxfId="1840" priority="282" operator="greaterThan">
      <formula>0</formula>
    </cfRule>
  </conditionalFormatting>
  <conditionalFormatting sqref="AK9">
    <cfRule type="expression" dxfId="1839" priority="283">
      <formula>CELL("row")=ROW()</formula>
    </cfRule>
  </conditionalFormatting>
  <conditionalFormatting sqref="AK24">
    <cfRule type="expression" dxfId="1838" priority="279">
      <formula>CELL("row")=ROW()</formula>
    </cfRule>
    <cfRule type="expression" dxfId="1837" priority="280">
      <formula>$A24&lt;&gt;""</formula>
    </cfRule>
  </conditionalFormatting>
  <conditionalFormatting sqref="AK24">
    <cfRule type="cellIs" dxfId="1836" priority="281" operator="greaterThan">
      <formula>0</formula>
    </cfRule>
  </conditionalFormatting>
  <conditionalFormatting sqref="AK13">
    <cfRule type="expression" dxfId="1835" priority="276">
      <formula>CELL("row")=ROW()</formula>
    </cfRule>
    <cfRule type="expression" dxfId="1834" priority="277">
      <formula>$A13&lt;&gt;""</formula>
    </cfRule>
  </conditionalFormatting>
  <conditionalFormatting sqref="AK13">
    <cfRule type="cellIs" dxfId="1833" priority="278" operator="greaterThan">
      <formula>0</formula>
    </cfRule>
  </conditionalFormatting>
  <conditionalFormatting sqref="AG3">
    <cfRule type="containsText" dxfId="1832" priority="271" operator="containsText" text="日">
      <formula>NOT(ISERROR(SEARCH("日",AG3)))</formula>
    </cfRule>
    <cfRule type="containsText" dxfId="1831" priority="272" operator="containsText" text="六">
      <formula>NOT(ISERROR(SEARCH("六",AG3)))</formula>
    </cfRule>
  </conditionalFormatting>
  <conditionalFormatting sqref="AG74">
    <cfRule type="containsText" dxfId="1830" priority="267" operator="containsText" text="日">
      <formula>NOT(ISERROR(SEARCH("日",AG74)))</formula>
    </cfRule>
    <cfRule type="containsText" dxfId="1829" priority="268" operator="containsText" text="六">
      <formula>NOT(ISERROR(SEARCH("六",AG74)))</formula>
    </cfRule>
  </conditionalFormatting>
  <conditionalFormatting sqref="AG84">
    <cfRule type="cellIs" dxfId="1828" priority="263" operator="greaterThan">
      <formula>0</formula>
    </cfRule>
  </conditionalFormatting>
  <conditionalFormatting sqref="AG4 AG10:AG12 AG34:AG46 AG25:AG32 AG48:AG73 AG15 AG18:AG23">
    <cfRule type="expression" dxfId="1827" priority="264">
      <formula>CELL("row")=ROW()</formula>
    </cfRule>
    <cfRule type="expression" dxfId="1826" priority="265">
      <formula>$A4&lt;&gt;""</formula>
    </cfRule>
  </conditionalFormatting>
  <conditionalFormatting sqref="AG4 AG10:AG12 AG34:AG46 AG25:AG32 AG48:AG73 AG15 AG18:AG23">
    <cfRule type="cellIs" dxfId="1825" priority="266" operator="greaterThan">
      <formula>0</formula>
    </cfRule>
  </conditionalFormatting>
  <conditionalFormatting sqref="AG75:AG76 AG81:AG83 AG78">
    <cfRule type="cellIs" dxfId="1824" priority="269" operator="greaterThanOrEqual">
      <formula>8</formula>
    </cfRule>
    <cfRule type="cellIs" dxfId="1823" priority="270" operator="between">
      <formula>0.01</formula>
      <formula>7.99</formula>
    </cfRule>
  </conditionalFormatting>
  <conditionalFormatting sqref="AG92:AG1048576">
    <cfRule type="cellIs" dxfId="1822" priority="273" operator="between">
      <formula>6</formula>
      <formula>24</formula>
    </cfRule>
    <cfRule type="cellIs" dxfId="1821" priority="274" operator="between">
      <formula>4</formula>
      <formula>6</formula>
    </cfRule>
    <cfRule type="cellIs" dxfId="1820" priority="275" operator="between">
      <formula>0.01</formula>
      <formula>3</formula>
    </cfRule>
  </conditionalFormatting>
  <conditionalFormatting sqref="AG85:AG90">
    <cfRule type="cellIs" dxfId="1819" priority="262" operator="greaterThan">
      <formula>0</formula>
    </cfRule>
  </conditionalFormatting>
  <conditionalFormatting sqref="AG80">
    <cfRule type="cellIs" dxfId="1818" priority="260" operator="greaterThanOrEqual">
      <formula>8</formula>
    </cfRule>
    <cfRule type="cellIs" dxfId="1817" priority="261" operator="between">
      <formula>0.01</formula>
      <formula>7.99</formula>
    </cfRule>
  </conditionalFormatting>
  <conditionalFormatting sqref="AG79">
    <cfRule type="cellIs" dxfId="1816" priority="258" operator="greaterThanOrEqual">
      <formula>8</formula>
    </cfRule>
    <cfRule type="cellIs" dxfId="1815" priority="259" operator="between">
      <formula>0.01</formula>
      <formula>7.99</formula>
    </cfRule>
  </conditionalFormatting>
  <conditionalFormatting sqref="AG77">
    <cfRule type="cellIs" dxfId="1814" priority="256" operator="greaterThanOrEqual">
      <formula>8</formula>
    </cfRule>
    <cfRule type="cellIs" dxfId="1813" priority="257" operator="between">
      <formula>0.01</formula>
      <formula>7.99</formula>
    </cfRule>
  </conditionalFormatting>
  <conditionalFormatting sqref="AG5">
    <cfRule type="expression" dxfId="1812" priority="254">
      <formula>CELL("row")=ROW()</formula>
    </cfRule>
  </conditionalFormatting>
  <conditionalFormatting sqref="AG5">
    <cfRule type="cellIs" dxfId="1811" priority="253" operator="greaterThan">
      <formula>0</formula>
    </cfRule>
  </conditionalFormatting>
  <conditionalFormatting sqref="AG47">
    <cfRule type="expression" dxfId="1810" priority="250">
      <formula>CELL("row")=ROW()</formula>
    </cfRule>
    <cfRule type="expression" dxfId="1809" priority="251">
      <formula>$A47&lt;&gt;""</formula>
    </cfRule>
  </conditionalFormatting>
  <conditionalFormatting sqref="AG47">
    <cfRule type="cellIs" dxfId="1808" priority="252" operator="greaterThan">
      <formula>0</formula>
    </cfRule>
  </conditionalFormatting>
  <conditionalFormatting sqref="AG33">
    <cfRule type="expression" dxfId="1807" priority="247">
      <formula>CELL("row")=ROW()</formula>
    </cfRule>
    <cfRule type="expression" dxfId="1806" priority="248">
      <formula>$A33&lt;&gt;""</formula>
    </cfRule>
  </conditionalFormatting>
  <conditionalFormatting sqref="AG33">
    <cfRule type="cellIs" dxfId="1805" priority="249" operator="greaterThan">
      <formula>0</formula>
    </cfRule>
  </conditionalFormatting>
  <conditionalFormatting sqref="AG6">
    <cfRule type="expression" dxfId="1804" priority="245">
      <formula>CELL("row")=ROW()</formula>
    </cfRule>
  </conditionalFormatting>
  <conditionalFormatting sqref="AG6">
    <cfRule type="cellIs" dxfId="1803" priority="244" operator="greaterThan">
      <formula>0</formula>
    </cfRule>
  </conditionalFormatting>
  <conditionalFormatting sqref="AG7">
    <cfRule type="cellIs" dxfId="1802" priority="241" operator="greaterThan">
      <formula>0</formula>
    </cfRule>
  </conditionalFormatting>
  <conditionalFormatting sqref="AG7">
    <cfRule type="expression" dxfId="1801" priority="242">
      <formula>CELL("row")=ROW()</formula>
    </cfRule>
  </conditionalFormatting>
  <conditionalFormatting sqref="AG8">
    <cfRule type="expression" dxfId="1800" priority="239">
      <formula>CELL("row")=ROW()</formula>
    </cfRule>
  </conditionalFormatting>
  <conditionalFormatting sqref="AG8">
    <cfRule type="cellIs" dxfId="1799" priority="238" operator="greaterThan">
      <formula>0</formula>
    </cfRule>
  </conditionalFormatting>
  <conditionalFormatting sqref="AG9">
    <cfRule type="cellIs" dxfId="1798" priority="235" operator="greaterThan">
      <formula>0</formula>
    </cfRule>
  </conditionalFormatting>
  <conditionalFormatting sqref="AG9">
    <cfRule type="expression" dxfId="1797" priority="236">
      <formula>CELL("row")=ROW()</formula>
    </cfRule>
  </conditionalFormatting>
  <conditionalFormatting sqref="AG24">
    <cfRule type="expression" dxfId="1796" priority="232">
      <formula>CELL("row")=ROW()</formula>
    </cfRule>
    <cfRule type="expression" dxfId="1795" priority="233">
      <formula>$A24&lt;&gt;""</formula>
    </cfRule>
  </conditionalFormatting>
  <conditionalFormatting sqref="AG24">
    <cfRule type="cellIs" dxfId="1794" priority="234" operator="greaterThan">
      <formula>0</formula>
    </cfRule>
  </conditionalFormatting>
  <conditionalFormatting sqref="AG13">
    <cfRule type="expression" dxfId="1793" priority="229">
      <formula>CELL("row")=ROW()</formula>
    </cfRule>
    <cfRule type="expression" dxfId="1792" priority="230">
      <formula>$A13&lt;&gt;""</formula>
    </cfRule>
  </conditionalFormatting>
  <conditionalFormatting sqref="AG13">
    <cfRule type="cellIs" dxfId="1791" priority="231" operator="greaterThan">
      <formula>0</formula>
    </cfRule>
  </conditionalFormatting>
  <conditionalFormatting sqref="AJ3">
    <cfRule type="containsText" dxfId="1790" priority="227" operator="containsText" text="日">
      <formula>NOT(ISERROR(SEARCH("日",AJ3)))</formula>
    </cfRule>
    <cfRule type="containsText" dxfId="1789" priority="227" operator="containsText" text="六">
      <formula>NOT(ISERROR(SEARCH("六",AJ3)))</formula>
    </cfRule>
  </conditionalFormatting>
  <conditionalFormatting sqref="AJ74">
    <cfRule type="containsText" dxfId="1788" priority="225" operator="containsText" text="日">
      <formula>NOT(ISERROR(SEARCH("日",AJ74)))</formula>
    </cfRule>
    <cfRule type="containsText" dxfId="1787" priority="225" operator="containsText" text="六">
      <formula>NOT(ISERROR(SEARCH("六",AJ74)))</formula>
    </cfRule>
  </conditionalFormatting>
  <conditionalFormatting sqref="AJ84">
    <cfRule type="cellIs" dxfId="1786" priority="224" operator="greaterThan">
      <formula>0</formula>
    </cfRule>
  </conditionalFormatting>
  <conditionalFormatting sqref="AJ4 AJ10:AJ12 AJ34:AJ46 AJ25:AJ32 AJ48:AJ73 AJ15 AJ18:AJ23">
    <cfRule type="expression" dxfId="1785" priority="222">
      <formula>CELL("row")=ROW()</formula>
    </cfRule>
    <cfRule type="expression" dxfId="1784" priority="222">
      <formula>$A4&lt;&gt;""</formula>
    </cfRule>
  </conditionalFormatting>
  <conditionalFormatting sqref="AJ4 AJ10:AJ12 AJ34:AJ46 AJ25:AJ32 AJ48:AJ73 AJ15 AJ18:AJ23">
    <cfRule type="cellIs" dxfId="1783" priority="221" operator="greaterThan">
      <formula>0</formula>
    </cfRule>
  </conditionalFormatting>
  <conditionalFormatting sqref="AJ75:AJ76 AJ81:AJ83 AJ78">
    <cfRule type="cellIs" dxfId="1782" priority="223" operator="between">
      <formula>0.01</formula>
      <formula>7.99</formula>
    </cfRule>
    <cfRule type="cellIs" dxfId="1781" priority="5230" operator="greaterThanOrEqual">
      <formula>8</formula>
    </cfRule>
  </conditionalFormatting>
  <conditionalFormatting sqref="AJ92:AJ1048576">
    <cfRule type="cellIs" dxfId="1780" priority="226" operator="between">
      <formula>6</formula>
      <formula>24</formula>
    </cfRule>
    <cfRule type="cellIs" dxfId="1779" priority="228" operator="between">
      <formula>0.01</formula>
      <formula>3</formula>
    </cfRule>
    <cfRule type="cellIs" dxfId="1778" priority="5231" operator="between">
      <formula>4</formula>
      <formula>6</formula>
    </cfRule>
  </conditionalFormatting>
  <conditionalFormatting sqref="AJ85:AJ90">
    <cfRule type="cellIs" dxfId="1777" priority="215" operator="greaterThan">
      <formula>0</formula>
    </cfRule>
  </conditionalFormatting>
  <conditionalFormatting sqref="AJ80">
    <cfRule type="cellIs" dxfId="1776" priority="213" operator="greaterThanOrEqual">
      <formula>8</formula>
    </cfRule>
    <cfRule type="cellIs" dxfId="1775" priority="214" operator="between">
      <formula>0.01</formula>
      <formula>7.99</formula>
    </cfRule>
  </conditionalFormatting>
  <conditionalFormatting sqref="AJ79">
    <cfRule type="cellIs" dxfId="1774" priority="211" operator="greaterThanOrEqual">
      <formula>8</formula>
    </cfRule>
    <cfRule type="cellIs" dxfId="1773" priority="212" operator="between">
      <formula>0.01</formula>
      <formula>7.99</formula>
    </cfRule>
  </conditionalFormatting>
  <conditionalFormatting sqref="AJ77">
    <cfRule type="cellIs" dxfId="1772" priority="209" operator="greaterThanOrEqual">
      <formula>8</formula>
    </cfRule>
    <cfRule type="cellIs" dxfId="1771" priority="210" operator="between">
      <formula>0.01</formula>
      <formula>7.99</formula>
    </cfRule>
  </conditionalFormatting>
  <conditionalFormatting sqref="AJ5">
    <cfRule type="expression" dxfId="1770" priority="208">
      <formula>CELL("row")=ROW()</formula>
    </cfRule>
  </conditionalFormatting>
  <conditionalFormatting sqref="AJ5">
    <cfRule type="cellIs" dxfId="1769" priority="207" operator="greaterThan">
      <formula>0</formula>
    </cfRule>
  </conditionalFormatting>
  <conditionalFormatting sqref="AJ47">
    <cfRule type="expression" dxfId="1768" priority="205">
      <formula>CELL("row")=ROW()</formula>
    </cfRule>
    <cfRule type="expression" dxfId="1767" priority="205">
      <formula>$A47&lt;&gt;""</formula>
    </cfRule>
  </conditionalFormatting>
  <conditionalFormatting sqref="AJ47">
    <cfRule type="cellIs" dxfId="1766" priority="5232" operator="greaterThan">
      <formula>0</formula>
    </cfRule>
  </conditionalFormatting>
  <conditionalFormatting sqref="AJ33">
    <cfRule type="expression" dxfId="1765" priority="202">
      <formula>CELL("row")=ROW()</formula>
    </cfRule>
    <cfRule type="expression" dxfId="1764" priority="202">
      <formula>$A33&lt;&gt;""</formula>
    </cfRule>
  </conditionalFormatting>
  <conditionalFormatting sqref="AJ33">
    <cfRule type="cellIs" dxfId="1763" priority="5233" operator="greaterThan">
      <formula>0</formula>
    </cfRule>
  </conditionalFormatting>
  <conditionalFormatting sqref="AJ6">
    <cfRule type="expression" dxfId="1762" priority="200">
      <formula>CELL("row")=ROW()</formula>
    </cfRule>
  </conditionalFormatting>
  <conditionalFormatting sqref="AJ6">
    <cfRule type="cellIs" dxfId="1761" priority="199" operator="greaterThan">
      <formula>0</formula>
    </cfRule>
  </conditionalFormatting>
  <conditionalFormatting sqref="AJ7">
    <cfRule type="cellIs" dxfId="1760" priority="198" operator="greaterThan">
      <formula>0</formula>
    </cfRule>
  </conditionalFormatting>
  <conditionalFormatting sqref="AJ7">
    <cfRule type="expression" dxfId="1759" priority="197">
      <formula>CELL("row")=ROW()</formula>
    </cfRule>
  </conditionalFormatting>
  <conditionalFormatting sqref="AJ8">
    <cfRule type="expression" dxfId="1758" priority="196">
      <formula>CELL("row")=ROW()</formula>
    </cfRule>
  </conditionalFormatting>
  <conditionalFormatting sqref="AJ8">
    <cfRule type="cellIs" dxfId="1757" priority="195" operator="greaterThan">
      <formula>0</formula>
    </cfRule>
  </conditionalFormatting>
  <conditionalFormatting sqref="AJ9">
    <cfRule type="cellIs" dxfId="1756" priority="194" operator="greaterThan">
      <formula>0</formula>
    </cfRule>
  </conditionalFormatting>
  <conditionalFormatting sqref="AJ9">
    <cfRule type="expression" dxfId="1755" priority="193">
      <formula>CELL("row")=ROW()</formula>
    </cfRule>
  </conditionalFormatting>
  <conditionalFormatting sqref="AJ24">
    <cfRule type="expression" dxfId="1754" priority="191">
      <formula>CELL("row")=ROW()</formula>
    </cfRule>
    <cfRule type="expression" dxfId="1753" priority="191">
      <formula>$A24&lt;&gt;""</formula>
    </cfRule>
  </conditionalFormatting>
  <conditionalFormatting sqref="AJ24">
    <cfRule type="cellIs" dxfId="1752" priority="190" operator="greaterThan">
      <formula>0</formula>
    </cfRule>
  </conditionalFormatting>
  <conditionalFormatting sqref="AJ13">
    <cfRule type="expression" dxfId="1751" priority="188">
      <formula>CELL("row")=ROW()</formula>
    </cfRule>
    <cfRule type="expression" dxfId="1750" priority="188">
      <formula>$A13&lt;&gt;""</formula>
    </cfRule>
  </conditionalFormatting>
  <conditionalFormatting sqref="AJ13">
    <cfRule type="cellIs" dxfId="1749" priority="187" operator="greaterThan">
      <formula>0</formula>
    </cfRule>
  </conditionalFormatting>
  <conditionalFormatting sqref="AI3">
    <cfRule type="containsText" dxfId="1748" priority="180" operator="containsText" text="日">
      <formula>NOT(ISERROR(SEARCH("日",AI3)))</formula>
    </cfRule>
    <cfRule type="containsText" dxfId="1747" priority="180" operator="containsText" text="六">
      <formula>NOT(ISERROR(SEARCH("六",AI3)))</formula>
    </cfRule>
  </conditionalFormatting>
  <conditionalFormatting sqref="AI74">
    <cfRule type="containsText" dxfId="1746" priority="178" operator="containsText" text="日">
      <formula>NOT(ISERROR(SEARCH("日",AI74)))</formula>
    </cfRule>
    <cfRule type="containsText" dxfId="1745" priority="178" operator="containsText" text="六">
      <formula>NOT(ISERROR(SEARCH("六",AI74)))</formula>
    </cfRule>
  </conditionalFormatting>
  <conditionalFormatting sqref="AI84">
    <cfRule type="cellIs" dxfId="1744" priority="177" operator="greaterThan">
      <formula>0</formula>
    </cfRule>
  </conditionalFormatting>
  <conditionalFormatting sqref="AI4 AI10:AI12 AI34:AI46 AI25:AI32 AI48:AI73 AI15 AI18:AI23">
    <cfRule type="expression" dxfId="1743" priority="175">
      <formula>CELL("row")=ROW()</formula>
    </cfRule>
    <cfRule type="expression" dxfId="1742" priority="175">
      <formula>$A4&lt;&gt;""</formula>
    </cfRule>
  </conditionalFormatting>
  <conditionalFormatting sqref="AI4 AI10:AI12 AI34:AI46 AI25:AI32 AI48:AI73 AI15 AI18:AI23">
    <cfRule type="cellIs" dxfId="1741" priority="174" operator="greaterThan">
      <formula>0</formula>
    </cfRule>
  </conditionalFormatting>
  <conditionalFormatting sqref="AI75:AI76 AI81:AI83 AI78">
    <cfRule type="cellIs" dxfId="1740" priority="176" operator="between">
      <formula>0.01</formula>
      <formula>7.99</formula>
    </cfRule>
    <cfRule type="cellIs" dxfId="1739" priority="5234" operator="greaterThanOrEqual">
      <formula>8</formula>
    </cfRule>
  </conditionalFormatting>
  <conditionalFormatting sqref="AI92:AI1048576">
    <cfRule type="cellIs" dxfId="1738" priority="179" operator="between">
      <formula>6</formula>
      <formula>24</formula>
    </cfRule>
    <cfRule type="cellIs" dxfId="1737" priority="181" operator="between">
      <formula>0.01</formula>
      <formula>3</formula>
    </cfRule>
    <cfRule type="cellIs" dxfId="1736" priority="5235" operator="between">
      <formula>4</formula>
      <formula>6</formula>
    </cfRule>
  </conditionalFormatting>
  <conditionalFormatting sqref="AI85:AI90">
    <cfRule type="cellIs" dxfId="1735" priority="168" operator="greaterThan">
      <formula>0</formula>
    </cfRule>
  </conditionalFormatting>
  <conditionalFormatting sqref="AI80">
    <cfRule type="cellIs" dxfId="1734" priority="166" operator="greaterThanOrEqual">
      <formula>8</formula>
    </cfRule>
    <cfRule type="cellIs" dxfId="1733" priority="167" operator="between">
      <formula>0.01</formula>
      <formula>7.99</formula>
    </cfRule>
  </conditionalFormatting>
  <conditionalFormatting sqref="AI79">
    <cfRule type="cellIs" dxfId="1732" priority="164" operator="greaterThanOrEqual">
      <formula>8</formula>
    </cfRule>
    <cfRule type="cellIs" dxfId="1731" priority="165" operator="between">
      <formula>0.01</formula>
      <formula>7.99</formula>
    </cfRule>
  </conditionalFormatting>
  <conditionalFormatting sqref="AI77">
    <cfRule type="cellIs" dxfId="1730" priority="162" operator="greaterThanOrEqual">
      <formula>8</formula>
    </cfRule>
    <cfRule type="cellIs" dxfId="1729" priority="163" operator="between">
      <formula>0.01</formula>
      <formula>7.99</formula>
    </cfRule>
  </conditionalFormatting>
  <conditionalFormatting sqref="AI5">
    <cfRule type="expression" dxfId="1728" priority="161">
      <formula>CELL("row")=ROW()</formula>
    </cfRule>
  </conditionalFormatting>
  <conditionalFormatting sqref="AI5">
    <cfRule type="cellIs" dxfId="1727" priority="160" operator="greaterThan">
      <formula>0</formula>
    </cfRule>
  </conditionalFormatting>
  <conditionalFormatting sqref="AI47">
    <cfRule type="expression" dxfId="1726" priority="158">
      <formula>CELL("row")=ROW()</formula>
    </cfRule>
    <cfRule type="expression" dxfId="1725" priority="158">
      <formula>$A47&lt;&gt;""</formula>
    </cfRule>
  </conditionalFormatting>
  <conditionalFormatting sqref="AI47">
    <cfRule type="cellIs" dxfId="1724" priority="5236" operator="greaterThan">
      <formula>0</formula>
    </cfRule>
  </conditionalFormatting>
  <conditionalFormatting sqref="AI33">
    <cfRule type="expression" dxfId="1723" priority="155">
      <formula>CELL("row")=ROW()</formula>
    </cfRule>
    <cfRule type="expression" dxfId="1722" priority="155">
      <formula>$A33&lt;&gt;""</formula>
    </cfRule>
  </conditionalFormatting>
  <conditionalFormatting sqref="AI33">
    <cfRule type="cellIs" dxfId="1721" priority="5237" operator="greaterThan">
      <formula>0</formula>
    </cfRule>
  </conditionalFormatting>
  <conditionalFormatting sqref="AI6">
    <cfRule type="expression" dxfId="1720" priority="153">
      <formula>CELL("row")=ROW()</formula>
    </cfRule>
  </conditionalFormatting>
  <conditionalFormatting sqref="AI6">
    <cfRule type="cellIs" dxfId="1719" priority="152" operator="greaterThan">
      <formula>0</formula>
    </cfRule>
  </conditionalFormatting>
  <conditionalFormatting sqref="AI7">
    <cfRule type="cellIs" dxfId="1718" priority="151" operator="greaterThan">
      <formula>0</formula>
    </cfRule>
  </conditionalFormatting>
  <conditionalFormatting sqref="AI7">
    <cfRule type="expression" dxfId="1717" priority="150">
      <formula>CELL("row")=ROW()</formula>
    </cfRule>
  </conditionalFormatting>
  <conditionalFormatting sqref="AI8">
    <cfRule type="expression" dxfId="1716" priority="149">
      <formula>CELL("row")=ROW()</formula>
    </cfRule>
  </conditionalFormatting>
  <conditionalFormatting sqref="AI8">
    <cfRule type="cellIs" dxfId="1715" priority="148" operator="greaterThan">
      <formula>0</formula>
    </cfRule>
  </conditionalFormatting>
  <conditionalFormatting sqref="AI9">
    <cfRule type="cellIs" dxfId="1714" priority="147" operator="greaterThan">
      <formula>0</formula>
    </cfRule>
  </conditionalFormatting>
  <conditionalFormatting sqref="AI9">
    <cfRule type="expression" dxfId="1713" priority="146">
      <formula>CELL("row")=ROW()</formula>
    </cfRule>
  </conditionalFormatting>
  <conditionalFormatting sqref="AI24">
    <cfRule type="expression" dxfId="1712" priority="144">
      <formula>CELL("row")=ROW()</formula>
    </cfRule>
    <cfRule type="expression" dxfId="1711" priority="144">
      <formula>$A24&lt;&gt;""</formula>
    </cfRule>
  </conditionalFormatting>
  <conditionalFormatting sqref="AI24">
    <cfRule type="cellIs" dxfId="1710" priority="143" operator="greaterThan">
      <formula>0</formula>
    </cfRule>
  </conditionalFormatting>
  <conditionalFormatting sqref="AI13">
    <cfRule type="expression" dxfId="1709" priority="141">
      <formula>CELL("row")=ROW()</formula>
    </cfRule>
    <cfRule type="expression" dxfId="1708" priority="141">
      <formula>$A13&lt;&gt;""</formula>
    </cfRule>
  </conditionalFormatting>
  <conditionalFormatting sqref="AI13">
    <cfRule type="cellIs" dxfId="1707" priority="140" operator="greaterThan">
      <formula>0</formula>
    </cfRule>
  </conditionalFormatting>
  <conditionalFormatting sqref="AH3">
    <cfRule type="containsText" dxfId="1706" priority="133" operator="containsText" text="日">
      <formula>NOT(ISERROR(SEARCH("日",AH3)))</formula>
    </cfRule>
    <cfRule type="containsText" dxfId="1705" priority="133" operator="containsText" text="六">
      <formula>NOT(ISERROR(SEARCH("六",AH3)))</formula>
    </cfRule>
  </conditionalFormatting>
  <conditionalFormatting sqref="AH74">
    <cfRule type="containsText" dxfId="1704" priority="131" operator="containsText" text="日">
      <formula>NOT(ISERROR(SEARCH("日",AH74)))</formula>
    </cfRule>
    <cfRule type="containsText" dxfId="1703" priority="131" operator="containsText" text="六">
      <formula>NOT(ISERROR(SEARCH("六",AH74)))</formula>
    </cfRule>
  </conditionalFormatting>
  <conditionalFormatting sqref="AH84">
    <cfRule type="cellIs" dxfId="1702" priority="130" operator="greaterThan">
      <formula>0</formula>
    </cfRule>
  </conditionalFormatting>
  <conditionalFormatting sqref="AH4 AH10:AH12 AH34:AH46 AH25:AH32 AH48:AH73 AH15 AH18:AH23">
    <cfRule type="expression" dxfId="1701" priority="128">
      <formula>CELL("row")=ROW()</formula>
    </cfRule>
    <cfRule type="expression" dxfId="1700" priority="128">
      <formula>$A4&lt;&gt;""</formula>
    </cfRule>
  </conditionalFormatting>
  <conditionalFormatting sqref="AH4 AH10:AH12 AH34:AH46 AH25:AH32 AH48:AH73 AH15 AH18:AH23">
    <cfRule type="cellIs" dxfId="1699" priority="127" operator="greaterThan">
      <formula>0</formula>
    </cfRule>
  </conditionalFormatting>
  <conditionalFormatting sqref="AH75:AH76 AH81:AH83 AH78">
    <cfRule type="cellIs" dxfId="1698" priority="129" operator="between">
      <formula>0.01</formula>
      <formula>7.99</formula>
    </cfRule>
    <cfRule type="cellIs" dxfId="1697" priority="5238" operator="greaterThanOrEqual">
      <formula>8</formula>
    </cfRule>
  </conditionalFormatting>
  <conditionalFormatting sqref="AH92:AH1048576">
    <cfRule type="cellIs" dxfId="1696" priority="132" operator="between">
      <formula>6</formula>
      <formula>24</formula>
    </cfRule>
    <cfRule type="cellIs" dxfId="1695" priority="134" operator="between">
      <formula>0.01</formula>
      <formula>3</formula>
    </cfRule>
    <cfRule type="cellIs" dxfId="1694" priority="5239" operator="between">
      <formula>4</formula>
      <formula>6</formula>
    </cfRule>
  </conditionalFormatting>
  <conditionalFormatting sqref="AH85:AH90">
    <cfRule type="cellIs" dxfId="1693" priority="121" operator="greaterThan">
      <formula>0</formula>
    </cfRule>
  </conditionalFormatting>
  <conditionalFormatting sqref="AH80">
    <cfRule type="cellIs" dxfId="1692" priority="119" operator="greaterThanOrEqual">
      <formula>8</formula>
    </cfRule>
    <cfRule type="cellIs" dxfId="1691" priority="120" operator="between">
      <formula>0.01</formula>
      <formula>7.99</formula>
    </cfRule>
  </conditionalFormatting>
  <conditionalFormatting sqref="AH79">
    <cfRule type="cellIs" dxfId="1690" priority="117" operator="greaterThanOrEqual">
      <formula>8</formula>
    </cfRule>
    <cfRule type="cellIs" dxfId="1689" priority="118" operator="between">
      <formula>0.01</formula>
      <formula>7.99</formula>
    </cfRule>
  </conditionalFormatting>
  <conditionalFormatting sqref="AH77">
    <cfRule type="cellIs" dxfId="1688" priority="115" operator="greaterThanOrEqual">
      <formula>8</formula>
    </cfRule>
    <cfRule type="cellIs" dxfId="1687" priority="116" operator="between">
      <formula>0.01</formula>
      <formula>7.99</formula>
    </cfRule>
  </conditionalFormatting>
  <conditionalFormatting sqref="AH5">
    <cfRule type="expression" dxfId="1686" priority="114">
      <formula>CELL("row")=ROW()</formula>
    </cfRule>
  </conditionalFormatting>
  <conditionalFormatting sqref="AH5">
    <cfRule type="cellIs" dxfId="1685" priority="113" operator="greaterThan">
      <formula>0</formula>
    </cfRule>
  </conditionalFormatting>
  <conditionalFormatting sqref="AH47">
    <cfRule type="expression" dxfId="1684" priority="111">
      <formula>CELL("row")=ROW()</formula>
    </cfRule>
    <cfRule type="expression" dxfId="1683" priority="111">
      <formula>$A47&lt;&gt;""</formula>
    </cfRule>
  </conditionalFormatting>
  <conditionalFormatting sqref="AH47">
    <cfRule type="cellIs" dxfId="1682" priority="5240" operator="greaterThan">
      <formula>0</formula>
    </cfRule>
  </conditionalFormatting>
  <conditionalFormatting sqref="AH33">
    <cfRule type="expression" dxfId="1681" priority="108">
      <formula>CELL("row")=ROW()</formula>
    </cfRule>
    <cfRule type="expression" dxfId="1680" priority="108">
      <formula>$A33&lt;&gt;""</formula>
    </cfRule>
  </conditionalFormatting>
  <conditionalFormatting sqref="AH33">
    <cfRule type="cellIs" dxfId="1679" priority="5241" operator="greaterThan">
      <formula>0</formula>
    </cfRule>
  </conditionalFormatting>
  <conditionalFormatting sqref="AH6">
    <cfRule type="expression" dxfId="1678" priority="106">
      <formula>CELL("row")=ROW()</formula>
    </cfRule>
  </conditionalFormatting>
  <conditionalFormatting sqref="AH6">
    <cfRule type="cellIs" dxfId="1677" priority="105" operator="greaterThan">
      <formula>0</formula>
    </cfRule>
  </conditionalFormatting>
  <conditionalFormatting sqref="AH7">
    <cfRule type="cellIs" dxfId="1676" priority="104" operator="greaterThan">
      <formula>0</formula>
    </cfRule>
  </conditionalFormatting>
  <conditionalFormatting sqref="AH7">
    <cfRule type="expression" dxfId="1675" priority="103">
      <formula>CELL("row")=ROW()</formula>
    </cfRule>
  </conditionalFormatting>
  <conditionalFormatting sqref="AH8">
    <cfRule type="expression" dxfId="1674" priority="102">
      <formula>CELL("row")=ROW()</formula>
    </cfRule>
  </conditionalFormatting>
  <conditionalFormatting sqref="AH8">
    <cfRule type="cellIs" dxfId="1673" priority="101" operator="greaterThan">
      <formula>0</formula>
    </cfRule>
  </conditionalFormatting>
  <conditionalFormatting sqref="AH9">
    <cfRule type="cellIs" dxfId="1672" priority="100" operator="greaterThan">
      <formula>0</formula>
    </cfRule>
  </conditionalFormatting>
  <conditionalFormatting sqref="AH9">
    <cfRule type="expression" dxfId="1671" priority="99">
      <formula>CELL("row")=ROW()</formula>
    </cfRule>
  </conditionalFormatting>
  <conditionalFormatting sqref="AH24">
    <cfRule type="expression" dxfId="1670" priority="97">
      <formula>CELL("row")=ROW()</formula>
    </cfRule>
    <cfRule type="expression" dxfId="1669" priority="97">
      <formula>$A24&lt;&gt;""</formula>
    </cfRule>
  </conditionalFormatting>
  <conditionalFormatting sqref="AH24">
    <cfRule type="cellIs" dxfId="1668" priority="96" operator="greaterThan">
      <formula>0</formula>
    </cfRule>
  </conditionalFormatting>
  <conditionalFormatting sqref="AH13">
    <cfRule type="expression" dxfId="1667" priority="94">
      <formula>CELL("row")=ROW()</formula>
    </cfRule>
    <cfRule type="expression" dxfId="1666" priority="94">
      <formula>$A13&lt;&gt;""</formula>
    </cfRule>
  </conditionalFormatting>
  <conditionalFormatting sqref="AH13">
    <cfRule type="cellIs" dxfId="1665" priority="93" operator="greaterThan">
      <formula>0</formula>
    </cfRule>
  </conditionalFormatting>
  <conditionalFormatting sqref="G17">
    <cfRule type="cellIs" dxfId="1664" priority="78" operator="equal">
      <formula>"重要不紧急"</formula>
    </cfRule>
    <cfRule type="cellIs" dxfId="1663" priority="79" operator="equal">
      <formula>"重要且紧急"</formula>
    </cfRule>
    <cfRule type="cellIs" dxfId="1662" priority="80" operator="equal">
      <formula>"紧急不重要"</formula>
    </cfRule>
  </conditionalFormatting>
  <conditionalFormatting sqref="L17">
    <cfRule type="containsText" dxfId="1661" priority="81" operator="containsText" text="进行中">
      <formula>NOT(ISERROR(SEARCH("进行中",L17)))</formula>
    </cfRule>
    <cfRule type="containsText" dxfId="1660" priority="82" operator="containsText" text="延迟">
      <formula>NOT(ISERROR(SEARCH("延迟",L17)))</formula>
    </cfRule>
    <cfRule type="containsText" dxfId="1659" priority="83" operator="containsText" text="已完成">
      <formula>NOT(ISERROR(SEARCH("已完成",L17)))</formula>
    </cfRule>
    <cfRule type="containsText" dxfId="1658" priority="84" operator="containsText" text="已中止">
      <formula>NOT(ISERROR(SEARCH("已中止",L17)))</formula>
    </cfRule>
  </conditionalFormatting>
  <conditionalFormatting sqref="M17">
    <cfRule type="dataBar" priority="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{C2CD4A2B-F67B-476E-A7F7-5ABC7B7FE01E}</x14:id>
        </ext>
      </extLst>
    </cfRule>
    <cfRule type="dataBar" priority="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{9ABD46CC-509E-4F7C-83E3-057A151E7F64}</x14:id>
        </ext>
      </extLst>
    </cfRule>
  </conditionalFormatting>
  <conditionalFormatting sqref="A17:AF17 AM17:AN17">
    <cfRule type="expression" dxfId="1657" priority="75">
      <formula>CELL("row")=ROW()</formula>
    </cfRule>
    <cfRule type="expression" dxfId="1656" priority="76">
      <formula>$A17&lt;&gt;""</formula>
    </cfRule>
  </conditionalFormatting>
  <conditionalFormatting sqref="N17:AF17 AM17">
    <cfRule type="cellIs" dxfId="1655" priority="77" operator="greaterThan">
      <formula>0</formula>
    </cfRule>
  </conditionalFormatting>
  <conditionalFormatting sqref="AL17">
    <cfRule type="expression" dxfId="1654" priority="70">
      <formula>CELL("row")=ROW()</formula>
    </cfRule>
    <cfRule type="expression" dxfId="1653" priority="71">
      <formula>$A17&lt;&gt;""</formula>
    </cfRule>
  </conditionalFormatting>
  <conditionalFormatting sqref="AL17">
    <cfRule type="cellIs" dxfId="1652" priority="72" operator="greaterThan">
      <formula>0</formula>
    </cfRule>
  </conditionalFormatting>
  <conditionalFormatting sqref="AK17">
    <cfRule type="expression" dxfId="1651" priority="67">
      <formula>CELL("row")=ROW()</formula>
    </cfRule>
    <cfRule type="expression" dxfId="1650" priority="68">
      <formula>$A17&lt;&gt;""</formula>
    </cfRule>
  </conditionalFormatting>
  <conditionalFormatting sqref="AK17">
    <cfRule type="cellIs" dxfId="1649" priority="69" operator="greaterThan">
      <formula>0</formula>
    </cfRule>
  </conditionalFormatting>
  <conditionalFormatting sqref="AG17">
    <cfRule type="expression" dxfId="1648" priority="64">
      <formula>CELL("row")=ROW()</formula>
    </cfRule>
    <cfRule type="expression" dxfId="1647" priority="65">
      <formula>$A17&lt;&gt;""</formula>
    </cfRule>
  </conditionalFormatting>
  <conditionalFormatting sqref="AG17">
    <cfRule type="cellIs" dxfId="1646" priority="66" operator="greaterThan">
      <formula>0</formula>
    </cfRule>
  </conditionalFormatting>
  <conditionalFormatting sqref="AJ17">
    <cfRule type="expression" dxfId="1645" priority="63">
      <formula>CELL("row")=ROW()</formula>
    </cfRule>
  </conditionalFormatting>
  <conditionalFormatting sqref="AJ17">
    <cfRule type="cellIs" dxfId="1644" priority="62" operator="greaterThan">
      <formula>0</formula>
    </cfRule>
  </conditionalFormatting>
  <conditionalFormatting sqref="AI17">
    <cfRule type="expression" dxfId="1643" priority="61">
      <formula>CELL("row")=ROW()</formula>
    </cfRule>
  </conditionalFormatting>
  <conditionalFormatting sqref="AI17">
    <cfRule type="cellIs" dxfId="1642" priority="60" operator="greaterThan">
      <formula>0</formula>
    </cfRule>
  </conditionalFormatting>
  <conditionalFormatting sqref="AH17">
    <cfRule type="expression" dxfId="1641" priority="59">
      <formula>CELL("row")=ROW()</formula>
    </cfRule>
  </conditionalFormatting>
  <conditionalFormatting sqref="AH17">
    <cfRule type="cellIs" dxfId="1640" priority="58" operator="greaterThan">
      <formula>0</formula>
    </cfRule>
  </conditionalFormatting>
  <conditionalFormatting sqref="G14">
    <cfRule type="cellIs" dxfId="1639" priority="48" operator="equal">
      <formula>"重要不紧急"</formula>
    </cfRule>
    <cfRule type="cellIs" dxfId="1638" priority="49" operator="equal">
      <formula>"重要且紧急"</formula>
    </cfRule>
    <cfRule type="cellIs" dxfId="1637" priority="50" operator="equal">
      <formula>"紧急不重要"</formula>
    </cfRule>
  </conditionalFormatting>
  <conditionalFormatting sqref="L14">
    <cfRule type="containsText" dxfId="1636" priority="51" operator="containsText" text="进行中">
      <formula>NOT(ISERROR(SEARCH("进行中",L14)))</formula>
    </cfRule>
    <cfRule type="containsText" dxfId="1635" priority="52" operator="containsText" text="延迟">
      <formula>NOT(ISERROR(SEARCH("延迟",L14)))</formula>
    </cfRule>
    <cfRule type="containsText" dxfId="1634" priority="53" operator="containsText" text="已完成">
      <formula>NOT(ISERROR(SEARCH("已完成",L14)))</formula>
    </cfRule>
    <cfRule type="containsText" dxfId="1633" priority="54" operator="containsText" text="已中止">
      <formula>NOT(ISERROR(SEARCH("已中止",L14)))</formula>
    </cfRule>
  </conditionalFormatting>
  <conditionalFormatting sqref="M14">
    <cfRule type="dataBar" priority="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{D28CBB19-B46F-4889-8B2E-2378BBAB08E2}</x14:id>
        </ext>
      </extLst>
    </cfRule>
    <cfRule type="dataBar" priority="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{3E33390A-5104-42AC-AE89-DB7568B20BE1}</x14:id>
        </ext>
      </extLst>
    </cfRule>
  </conditionalFormatting>
  <conditionalFormatting sqref="A14:AF14 AM14:AN14">
    <cfRule type="expression" dxfId="1632" priority="45">
      <formula>CELL("row")=ROW()</formula>
    </cfRule>
    <cfRule type="expression" dxfId="1631" priority="46">
      <formula>$A14&lt;&gt;""</formula>
    </cfRule>
  </conditionalFormatting>
  <conditionalFormatting sqref="N14:AF14 AM14">
    <cfRule type="cellIs" dxfId="1630" priority="47" operator="greaterThan">
      <formula>0</formula>
    </cfRule>
  </conditionalFormatting>
  <conditionalFormatting sqref="AL14">
    <cfRule type="expression" dxfId="1629" priority="40">
      <formula>CELL("row")=ROW()</formula>
    </cfRule>
    <cfRule type="expression" dxfId="1628" priority="41">
      <formula>$A14&lt;&gt;""</formula>
    </cfRule>
  </conditionalFormatting>
  <conditionalFormatting sqref="AL14">
    <cfRule type="cellIs" dxfId="1627" priority="42" operator="greaterThan">
      <formula>0</formula>
    </cfRule>
  </conditionalFormatting>
  <conditionalFormatting sqref="AK14">
    <cfRule type="expression" dxfId="1626" priority="37">
      <formula>CELL("row")=ROW()</formula>
    </cfRule>
    <cfRule type="expression" dxfId="1625" priority="38">
      <formula>$A14&lt;&gt;""</formula>
    </cfRule>
  </conditionalFormatting>
  <conditionalFormatting sqref="AK14">
    <cfRule type="cellIs" dxfId="1624" priority="39" operator="greaterThan">
      <formula>0</formula>
    </cfRule>
  </conditionalFormatting>
  <conditionalFormatting sqref="AG14">
    <cfRule type="expression" dxfId="1623" priority="34">
      <formula>CELL("row")=ROW()</formula>
    </cfRule>
    <cfRule type="expression" dxfId="1622" priority="35">
      <formula>$A14&lt;&gt;""</formula>
    </cfRule>
  </conditionalFormatting>
  <conditionalFormatting sqref="AG14">
    <cfRule type="cellIs" dxfId="1621" priority="36" operator="greaterThan">
      <formula>0</formula>
    </cfRule>
  </conditionalFormatting>
  <conditionalFormatting sqref="AJ14">
    <cfRule type="expression" dxfId="1620" priority="33">
      <formula>CELL("row")=ROW()</formula>
    </cfRule>
  </conditionalFormatting>
  <conditionalFormatting sqref="AJ14">
    <cfRule type="cellIs" dxfId="1619" priority="32" operator="greaterThan">
      <formula>0</formula>
    </cfRule>
  </conditionalFormatting>
  <conditionalFormatting sqref="AI14">
    <cfRule type="expression" dxfId="1618" priority="31">
      <formula>CELL("row")=ROW()</formula>
    </cfRule>
  </conditionalFormatting>
  <conditionalFormatting sqref="AI14">
    <cfRule type="cellIs" dxfId="1617" priority="30" operator="greaterThan">
      <formula>0</formula>
    </cfRule>
  </conditionalFormatting>
  <conditionalFormatting sqref="AH14">
    <cfRule type="expression" dxfId="1616" priority="29">
      <formula>CELL("row")=ROW()</formula>
    </cfRule>
  </conditionalFormatting>
  <conditionalFormatting sqref="AH14">
    <cfRule type="cellIs" dxfId="1615" priority="28" operator="greaterThan">
      <formula>0</formula>
    </cfRule>
  </conditionalFormatting>
  <conditionalFormatting sqref="G16">
    <cfRule type="cellIs" dxfId="1614" priority="21" operator="equal">
      <formula>"重要不紧急"</formula>
    </cfRule>
    <cfRule type="cellIs" dxfId="1613" priority="22" operator="equal">
      <formula>"重要且紧急"</formula>
    </cfRule>
    <cfRule type="cellIs" dxfId="1612" priority="23" operator="equal">
      <formula>"紧急不重要"</formula>
    </cfRule>
  </conditionalFormatting>
  <conditionalFormatting sqref="L16">
    <cfRule type="containsText" dxfId="1611" priority="24" operator="containsText" text="进行中">
      <formula>NOT(ISERROR(SEARCH("进行中",L16)))</formula>
    </cfRule>
    <cfRule type="containsText" dxfId="1610" priority="25" operator="containsText" text="延迟">
      <formula>NOT(ISERROR(SEARCH("延迟",L16)))</formula>
    </cfRule>
    <cfRule type="containsText" dxfId="1609" priority="26" operator="containsText" text="已完成">
      <formula>NOT(ISERROR(SEARCH("已完成",L16)))</formula>
    </cfRule>
    <cfRule type="containsText" dxfId="1608" priority="27" operator="containsText" text="已中止">
      <formula>NOT(ISERROR(SEARCH("已中止",L16)))</formula>
    </cfRule>
  </conditionalFormatting>
  <conditionalFormatting sqref="M16">
    <cfRule type="dataBar" priority="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{AC6C0953-14FD-4D09-9255-C7D6C41B2ED1}</x14:id>
        </ext>
      </extLst>
    </cfRule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{AB53ED0D-B2F9-4B22-9EF3-071BE616E43A}</x14:id>
        </ext>
      </extLst>
    </cfRule>
  </conditionalFormatting>
  <conditionalFormatting sqref="A16:AF16 AM16:AN16">
    <cfRule type="expression" dxfId="1607" priority="18">
      <formula>CELL("row")=ROW()</formula>
    </cfRule>
    <cfRule type="expression" dxfId="1606" priority="19">
      <formula>$A16&lt;&gt;""</formula>
    </cfRule>
  </conditionalFormatting>
  <conditionalFormatting sqref="N16:AF16 AM16">
    <cfRule type="cellIs" dxfId="1605" priority="20" operator="greaterThan">
      <formula>0</formula>
    </cfRule>
  </conditionalFormatting>
  <conditionalFormatting sqref="AL16">
    <cfRule type="expression" dxfId="1604" priority="13">
      <formula>CELL("row")=ROW()</formula>
    </cfRule>
    <cfRule type="expression" dxfId="1603" priority="14">
      <formula>$A16&lt;&gt;""</formula>
    </cfRule>
  </conditionalFormatting>
  <conditionalFormatting sqref="AL16">
    <cfRule type="cellIs" dxfId="1602" priority="15" operator="greaterThan">
      <formula>0</formula>
    </cfRule>
  </conditionalFormatting>
  <conditionalFormatting sqref="AK16">
    <cfRule type="expression" dxfId="1601" priority="10">
      <formula>CELL("row")=ROW()</formula>
    </cfRule>
    <cfRule type="expression" dxfId="1600" priority="11">
      <formula>$A16&lt;&gt;""</formula>
    </cfRule>
  </conditionalFormatting>
  <conditionalFormatting sqref="AK16">
    <cfRule type="cellIs" dxfId="1599" priority="12" operator="greaterThan">
      <formula>0</formula>
    </cfRule>
  </conditionalFormatting>
  <conditionalFormatting sqref="AG16">
    <cfRule type="expression" dxfId="1598" priority="7">
      <formula>CELL("row")=ROW()</formula>
    </cfRule>
    <cfRule type="expression" dxfId="1597" priority="8">
      <formula>$A16&lt;&gt;""</formula>
    </cfRule>
  </conditionalFormatting>
  <conditionalFormatting sqref="AG16">
    <cfRule type="cellIs" dxfId="1596" priority="9" operator="greaterThan">
      <formula>0</formula>
    </cfRule>
  </conditionalFormatting>
  <conditionalFormatting sqref="AJ16">
    <cfRule type="expression" dxfId="1595" priority="6">
      <formula>CELL("row")=ROW()</formula>
    </cfRule>
  </conditionalFormatting>
  <conditionalFormatting sqref="AJ16">
    <cfRule type="cellIs" dxfId="1594" priority="5" operator="greaterThan">
      <formula>0</formula>
    </cfRule>
  </conditionalFormatting>
  <conditionalFormatting sqref="AI16">
    <cfRule type="expression" dxfId="1593" priority="4">
      <formula>CELL("row")=ROW()</formula>
    </cfRule>
  </conditionalFormatting>
  <conditionalFormatting sqref="AI16">
    <cfRule type="cellIs" dxfId="1592" priority="3" operator="greaterThan">
      <formula>0</formula>
    </cfRule>
  </conditionalFormatting>
  <conditionalFormatting sqref="AH16">
    <cfRule type="expression" dxfId="1591" priority="2">
      <formula>CELL("row")=ROW()</formula>
    </cfRule>
  </conditionalFormatting>
  <conditionalFormatting sqref="AH16">
    <cfRule type="cellIs" dxfId="1590" priority="1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C90681-6181-446C-B25B-1220584F7C8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AFD8B8B-A339-4A50-8282-F664E991D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M49:M73 M10:M12 M4 M34:M46 M25:M32 M15 M18:M23</xm:sqref>
        </x14:conditionalFormatting>
        <x14:conditionalFormatting xmlns:xm="http://schemas.microsoft.com/office/excel/2006/main">
          <x14:cfRule type="dataBar" id="{3A087996-9E0F-4456-AA17-4EA46A84CFD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B3C5E8-9DA7-436C-ACC6-5188C34C2E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7C7B67ED-6907-461F-B627-C607B5B322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7577E7-B94F-48DA-8DC9-A058503101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47FFFD9A-DC75-4A73-89BE-875F566F0AD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401FB75-EAF0-461B-BC91-B3D1D4B7A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94A6E6ED-9BDB-443A-9D6A-5C52A9B91C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D88E21-DFBB-4DE3-85FE-56B2B84497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8E74570C-D062-4522-AA06-C6FBC604458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8CC89D2-DDC9-4EE6-B16C-604786F566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82C96EF4-9CA8-45FE-9895-D2F5E04089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54BC03-369A-4BF3-9C3C-5DD2BD2CD4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9B21C1EA-EABA-472F-BA79-8DBBB47212A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9820AA1-A52A-467B-9FDE-51831DCA8B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B3551607-8922-4274-9042-222BCA06179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40703F6-12BA-4C47-9978-03483F189C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513F9634-1DFA-43EF-A325-BAD4FEC0BFB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F903B49-3F00-4DC6-860D-5B5C8226C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A307230A-C363-4887-A808-3B9F5F6F017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80EDF35-EFFD-4077-B53F-329966911B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M48</xm:sqref>
        </x14:conditionalFormatting>
        <x14:conditionalFormatting xmlns:xm="http://schemas.microsoft.com/office/excel/2006/main">
          <x14:cfRule type="dataBar" id="{C2CD4A2B-F67B-476E-A7F7-5ABC7B7FE0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ABD46CC-509E-4F7C-83E3-057A151E7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D28CBB19-B46F-4889-8B2E-2378BBAB08E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E33390A-5104-42AC-AE89-DB7568B20B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AC6C0953-14FD-4D09-9255-C7D6C41B2ED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B53ED0D-B2F9-4B22-9EF3-071BE616E4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expression" priority="627" id="{036422F5-3EEF-4098-A05F-D5439969BE9D}">
            <xm:f>'Sprint#32'!$A7&lt;&gt;""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A5:J5 M5:AY5</xm:sqref>
        </x14:conditionalFormatting>
        <x14:conditionalFormatting xmlns:xm="http://schemas.microsoft.com/office/excel/2006/main">
          <x14:cfRule type="expression" priority="552" id="{69098277-8F42-42AC-B5E4-4F02C361029B}">
            <xm:f>'Sprint#32'!$A23&lt;&gt;""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D7:D8 A6:C6 E6:J6 M6:AY6</xm:sqref>
        </x14:conditionalFormatting>
        <x14:conditionalFormatting xmlns:xm="http://schemas.microsoft.com/office/excel/2006/main">
          <x14:cfRule type="expression" priority="516" id="{2F8DD47B-72A6-42E7-8183-B01CA406FAF0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A7:C7 E7:J7 M7:AY7</xm:sqref>
        </x14:conditionalFormatting>
        <x14:conditionalFormatting xmlns:xm="http://schemas.microsoft.com/office/excel/2006/main">
          <x14:cfRule type="expression" priority="499" id="{C5005D4D-117C-47C9-B1DF-0B3C20045B04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E8</xm:sqref>
        </x14:conditionalFormatting>
        <x14:conditionalFormatting xmlns:xm="http://schemas.microsoft.com/office/excel/2006/main">
          <x14:cfRule type="expression" priority="497" id="{FD54795F-DA7B-49C8-8BBA-D324CA0063C1}">
            <xm:f>'Sprint#32'!$A19&lt;&gt;""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A8:C8 F8:J8 M8:AY8</xm:sqref>
        </x14:conditionalFormatting>
        <x14:conditionalFormatting xmlns:xm="http://schemas.microsoft.com/office/excel/2006/main">
          <x14:cfRule type="expression" priority="488" id="{A5410F55-0F94-4900-820B-C57AD263D16C}">
            <xm:f>'Sprint#32'!$A19&lt;&gt;""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A9:J9 M9:AY9</xm:sqref>
        </x14:conditionalFormatting>
        <x14:conditionalFormatting xmlns:xm="http://schemas.microsoft.com/office/excel/2006/main">
          <x14:cfRule type="expression" priority="5140" id="{69098277-8F42-42AC-B5E4-4F02C361029B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2000-000000000000}">
          <x14:formula1>
            <xm:f>Data!$I$2:$I$7</xm:f>
          </x14:formula1>
          <xm:sqref>L33 L47:L48</xm:sqref>
        </x14:dataValidation>
        <x14:dataValidation type="list" allowBlank="1" showInputMessage="1" showErrorMessage="1" xr:uid="{00000000-0002-0000-2000-000001000000}">
          <x14:formula1>
            <xm:f>Data!$H$2:$H$6</xm:f>
          </x14:formula1>
          <xm:sqref>G4:G73</xm:sqref>
        </x14:dataValidation>
        <x14:dataValidation type="list" allowBlank="1" showInputMessage="1" showErrorMessage="1" xr:uid="{00000000-0002-0000-2000-000002000000}">
          <x14:formula1>
            <xm:f>Data!$J$2:$J$10</xm:f>
          </x14:formula1>
          <xm:sqref>F4:F73</xm:sqref>
        </x14:dataValidation>
        <x14:dataValidation type="list" allowBlank="1" showInputMessage="1" showErrorMessage="1" xr:uid="{00000000-0002-0000-2000-000003000000}">
          <x14:formula1>
            <xm:f>Data!$A$2:$A$25</xm:f>
          </x14:formula1>
          <xm:sqref>D4:D73</xm:sqref>
        </x14:dataValidation>
        <x14:dataValidation type="list" allowBlank="1" showInputMessage="1" showErrorMessage="1" xr:uid="{00000000-0002-0000-2000-000004000000}">
          <x14:formula1>
            <xm:f>Data!$I:$I</xm:f>
          </x14:formula1>
          <xm:sqref>L49:L1048576 L1:L32 L34:L46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F672"/>
  <sheetViews>
    <sheetView zoomScale="115" zoomScaleNormal="115" workbookViewId="0">
      <pane xSplit="6" ySplit="3" topLeftCell="J88" activePane="bottomRight" state="frozen"/>
      <selection pane="topRight" activeCell="G1" sqref="G1"/>
      <selection pane="bottomLeft" activeCell="A4" sqref="A4"/>
      <selection pane="bottomRight" activeCell="F79" sqref="F79"/>
    </sheetView>
  </sheetViews>
  <sheetFormatPr defaultColWidth="9" defaultRowHeight="14.25"/>
  <cols>
    <col min="1" max="1" width="5.25" style="438" customWidth="1"/>
    <col min="2" max="2" width="4.75" style="438" customWidth="1"/>
    <col min="3" max="3" width="4.25" style="440" customWidth="1"/>
    <col min="4" max="4" width="8.25" style="438" customWidth="1"/>
    <col min="5" max="5" width="37.625" style="438" customWidth="1"/>
    <col min="6" max="6" width="11.375" style="440" customWidth="1"/>
    <col min="7" max="7" width="10.375" style="438" customWidth="1"/>
    <col min="8" max="8" width="9.625" style="438" customWidth="1"/>
    <col min="9" max="9" width="10.5" style="438" customWidth="1"/>
    <col min="10" max="10" width="5.25" style="474" customWidth="1"/>
    <col min="11" max="11" width="5.375" style="474" customWidth="1"/>
    <col min="12" max="12" width="6.875" style="438" customWidth="1"/>
    <col min="13" max="13" width="5.875" style="438" customWidth="1"/>
    <col min="14" max="18" width="3.125" style="473" customWidth="1"/>
    <col min="19" max="20" width="3.125" style="473" hidden="1" customWidth="1"/>
    <col min="21" max="24" width="3.125" style="473" customWidth="1"/>
    <col min="25" max="25" width="3.375" style="473" bestFit="1" customWidth="1"/>
    <col min="26" max="27" width="3.375" style="473" hidden="1" customWidth="1"/>
    <col min="28" max="30" width="3.125" style="473" customWidth="1"/>
    <col min="31" max="31" width="3" style="473" customWidth="1"/>
    <col min="32" max="32" width="3.5" style="473" bestFit="1" customWidth="1"/>
    <col min="33" max="34" width="3.5" style="473" hidden="1" customWidth="1"/>
    <col min="35" max="36" width="3.5" style="473" bestFit="1" customWidth="1"/>
    <col min="37" max="39" width="3.125" style="473" customWidth="1"/>
    <col min="40" max="40" width="37.75" style="438" customWidth="1"/>
    <col min="41" max="47" width="15.625" style="438" customWidth="1"/>
    <col min="48" max="49" width="19.875" style="438" customWidth="1"/>
    <col min="50" max="50" width="6.75" style="438" customWidth="1"/>
    <col min="51" max="51" width="8.25" style="438" customWidth="1"/>
    <col min="52" max="53" width="10.875" style="438" customWidth="1"/>
    <col min="54" max="54" width="5.25" style="438" customWidth="1"/>
    <col min="55" max="16384" width="9" style="438"/>
  </cols>
  <sheetData>
    <row r="1" spans="1:58" s="1" customFormat="1">
      <c r="A1" s="6" t="s">
        <v>186</v>
      </c>
      <c r="B1" s="7" t="s">
        <v>1910</v>
      </c>
      <c r="C1" s="8"/>
      <c r="D1" s="7"/>
      <c r="F1" s="9"/>
      <c r="G1" s="6" t="s">
        <v>69</v>
      </c>
      <c r="H1" s="10">
        <v>43304</v>
      </c>
      <c r="I1" s="10">
        <v>43330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15"/>
    </row>
    <row r="2" spans="1:58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23</v>
      </c>
      <c r="O2" s="470">
        <f t="shared" ref="O2:AM2" si="0">DAY($H$1+(COLUMN(O2)-COLUMN($N$2)))</f>
        <v>24</v>
      </c>
      <c r="P2" s="470">
        <f t="shared" si="0"/>
        <v>25</v>
      </c>
      <c r="Q2" s="470">
        <f t="shared" si="0"/>
        <v>26</v>
      </c>
      <c r="R2" s="470">
        <f t="shared" si="0"/>
        <v>27</v>
      </c>
      <c r="S2" s="470">
        <f t="shared" si="0"/>
        <v>28</v>
      </c>
      <c r="T2" s="470">
        <f t="shared" si="0"/>
        <v>29</v>
      </c>
      <c r="U2" s="470">
        <f t="shared" si="0"/>
        <v>30</v>
      </c>
      <c r="V2" s="470">
        <f t="shared" si="0"/>
        <v>31</v>
      </c>
      <c r="W2" s="470">
        <f t="shared" si="0"/>
        <v>1</v>
      </c>
      <c r="X2" s="470">
        <f t="shared" si="0"/>
        <v>2</v>
      </c>
      <c r="Y2" s="470">
        <f t="shared" si="0"/>
        <v>3</v>
      </c>
      <c r="Z2" s="470">
        <f t="shared" si="0"/>
        <v>4</v>
      </c>
      <c r="AA2" s="470">
        <f t="shared" si="0"/>
        <v>5</v>
      </c>
      <c r="AB2" s="470">
        <f t="shared" si="0"/>
        <v>6</v>
      </c>
      <c r="AC2" s="470">
        <f t="shared" si="0"/>
        <v>7</v>
      </c>
      <c r="AD2" s="470">
        <f t="shared" si="0"/>
        <v>8</v>
      </c>
      <c r="AE2" s="470">
        <f t="shared" si="0"/>
        <v>9</v>
      </c>
      <c r="AF2" s="470">
        <f t="shared" si="0"/>
        <v>10</v>
      </c>
      <c r="AG2" s="470">
        <f t="shared" si="0"/>
        <v>11</v>
      </c>
      <c r="AH2" s="470">
        <f t="shared" si="0"/>
        <v>12</v>
      </c>
      <c r="AI2" s="470">
        <f t="shared" si="0"/>
        <v>13</v>
      </c>
      <c r="AJ2" s="470">
        <f t="shared" si="0"/>
        <v>14</v>
      </c>
      <c r="AK2" s="470">
        <f t="shared" si="0"/>
        <v>15</v>
      </c>
      <c r="AL2" s="470">
        <f t="shared" si="0"/>
        <v>16</v>
      </c>
      <c r="AM2" s="470">
        <f t="shared" si="0"/>
        <v>17</v>
      </c>
      <c r="AN2" s="527" t="s">
        <v>6</v>
      </c>
      <c r="AO2" s="438"/>
      <c r="AP2" s="438"/>
      <c r="AQ2" s="438"/>
      <c r="AR2" s="438"/>
      <c r="AS2" s="438"/>
      <c r="AT2" s="438"/>
      <c r="AU2" s="438"/>
      <c r="AV2" s="438"/>
      <c r="AW2" s="438"/>
      <c r="AX2" s="438"/>
    </row>
    <row r="3" spans="1:58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一</v>
      </c>
      <c r="O3" s="471" t="str">
        <f t="shared" ref="O3:AM3" si="1">MID("一二三四五六日",WEEKDAY($H$1+(COLUMN(O2)-COLUMN($N$2)),2),1)</f>
        <v>二</v>
      </c>
      <c r="P3" s="471" t="str">
        <f t="shared" si="1"/>
        <v>三</v>
      </c>
      <c r="Q3" s="471" t="str">
        <f t="shared" si="1"/>
        <v>四</v>
      </c>
      <c r="R3" s="471" t="str">
        <f t="shared" si="1"/>
        <v>五</v>
      </c>
      <c r="S3" s="471" t="str">
        <f t="shared" si="1"/>
        <v>六</v>
      </c>
      <c r="T3" s="471" t="str">
        <f t="shared" si="1"/>
        <v>日</v>
      </c>
      <c r="U3" s="471" t="str">
        <f t="shared" si="1"/>
        <v>一</v>
      </c>
      <c r="V3" s="471" t="str">
        <f t="shared" si="1"/>
        <v>二</v>
      </c>
      <c r="W3" s="471" t="str">
        <f t="shared" si="1"/>
        <v>三</v>
      </c>
      <c r="X3" s="471" t="str">
        <f t="shared" si="1"/>
        <v>四</v>
      </c>
      <c r="Y3" s="471" t="str">
        <f t="shared" si="1"/>
        <v>五</v>
      </c>
      <c r="Z3" s="471" t="str">
        <f t="shared" si="1"/>
        <v>六</v>
      </c>
      <c r="AA3" s="471" t="str">
        <f t="shared" si="1"/>
        <v>日</v>
      </c>
      <c r="AB3" s="471" t="str">
        <f t="shared" si="1"/>
        <v>一</v>
      </c>
      <c r="AC3" s="471" t="str">
        <f t="shared" si="1"/>
        <v>二</v>
      </c>
      <c r="AD3" s="471" t="str">
        <f t="shared" ref="AD3:AJ3" si="2">MID("一二三四五六日",WEEKDAY($H$1+(COLUMN(AD2)-COLUMN($N$2)),2),1)</f>
        <v>三</v>
      </c>
      <c r="AE3" s="471" t="str">
        <f t="shared" si="2"/>
        <v>四</v>
      </c>
      <c r="AF3" s="471" t="str">
        <f t="shared" ref="AF3:AI3" si="3">MID("一二三四五六日",WEEKDAY($H$1+(COLUMN(AF2)-COLUMN($N$2)),2),1)</f>
        <v>五</v>
      </c>
      <c r="AG3" s="471" t="str">
        <f t="shared" si="3"/>
        <v>六</v>
      </c>
      <c r="AH3" s="471" t="str">
        <f t="shared" si="3"/>
        <v>日</v>
      </c>
      <c r="AI3" s="471" t="str">
        <f t="shared" si="3"/>
        <v>一</v>
      </c>
      <c r="AJ3" s="471" t="str">
        <f t="shared" si="2"/>
        <v>二</v>
      </c>
      <c r="AK3" s="471" t="str">
        <f t="shared" si="1"/>
        <v>三</v>
      </c>
      <c r="AL3" s="471" t="str">
        <f t="shared" si="1"/>
        <v>四</v>
      </c>
      <c r="AM3" s="471" t="str">
        <f t="shared" si="1"/>
        <v>五</v>
      </c>
      <c r="AN3" s="527"/>
      <c r="AO3" s="438"/>
      <c r="AP3" s="438"/>
      <c r="AQ3" s="438"/>
      <c r="AR3" s="438"/>
      <c r="AS3" s="438"/>
      <c r="AT3" s="438"/>
      <c r="AU3" s="438"/>
      <c r="AV3" s="438"/>
      <c r="AW3" s="438"/>
      <c r="AX3" s="438"/>
    </row>
    <row r="4" spans="1:58">
      <c r="A4" s="24" t="s">
        <v>1679</v>
      </c>
      <c r="B4" s="441" t="str">
        <f>IF(A4="","",IFERROR(VLOOKUP(A4,Story!C:D,2,FALSE),""))</f>
        <v>自定义界面布局面板</v>
      </c>
      <c r="C4" s="445"/>
      <c r="D4" s="443"/>
      <c r="E4" s="441"/>
      <c r="F4" s="445"/>
      <c r="G4" s="443"/>
      <c r="H4" s="444" t="str">
        <f t="shared" ref="H4:H88" si="4">IF(E4="","",$H$1)</f>
        <v/>
      </c>
      <c r="I4" s="444" t="str">
        <f t="shared" ref="I4:I86" si="5">IF(E4="","",IF(H4+J4/8&gt;$I$1,$I$1,H4+J4/8))</f>
        <v/>
      </c>
      <c r="J4" s="476"/>
      <c r="K4" s="476">
        <f t="shared" ref="K4:K86" si="6">SUM(N4:AM4)</f>
        <v>0</v>
      </c>
      <c r="L4" s="443" t="s">
        <v>18</v>
      </c>
      <c r="M4" s="442">
        <f t="shared" ref="M4:M87" si="7">IF(L4="未开始",0,IF(L4="已完成",1, 0.1))</f>
        <v>0</v>
      </c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72"/>
      <c r="AH4" s="472"/>
      <c r="AI4" s="472"/>
      <c r="AJ4" s="472"/>
      <c r="AK4" s="472"/>
      <c r="AL4" s="472"/>
      <c r="AM4" s="472"/>
      <c r="AN4" s="441"/>
    </row>
    <row r="5" spans="1:58" s="446" customFormat="1">
      <c r="A5" s="443"/>
      <c r="B5" s="441" t="str">
        <f>IF(A5="","",IFERROR(VLOOKUP(A5,Story!C:D,2,FALSE),""))</f>
        <v/>
      </c>
      <c r="C5" s="445"/>
      <c r="D5" s="443" t="s">
        <v>335</v>
      </c>
      <c r="E5" s="441" t="s">
        <v>1835</v>
      </c>
      <c r="F5" s="445" t="s">
        <v>82</v>
      </c>
      <c r="G5" s="443" t="s">
        <v>194</v>
      </c>
      <c r="H5" s="444">
        <f t="shared" si="4"/>
        <v>43304</v>
      </c>
      <c r="I5" s="444">
        <f t="shared" si="5"/>
        <v>43305.5</v>
      </c>
      <c r="J5" s="476">
        <v>12</v>
      </c>
      <c r="K5" s="476">
        <f>SUM(N5:AM5)</f>
        <v>0</v>
      </c>
      <c r="L5" s="443" t="s">
        <v>195</v>
      </c>
      <c r="M5" s="442">
        <f t="shared" si="7"/>
        <v>0.1</v>
      </c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72"/>
      <c r="AH5" s="472"/>
      <c r="AI5" s="472"/>
      <c r="AJ5" s="472"/>
      <c r="AK5" s="472"/>
      <c r="AL5" s="472"/>
      <c r="AM5" s="472"/>
      <c r="AN5" s="472"/>
      <c r="AO5" s="472"/>
      <c r="AP5" s="472"/>
      <c r="AQ5" s="472"/>
      <c r="AR5" s="472"/>
      <c r="AS5" s="472"/>
      <c r="AT5" s="472"/>
      <c r="AU5" s="472"/>
      <c r="AV5" s="472"/>
      <c r="AW5" s="472"/>
      <c r="AX5" s="472"/>
      <c r="AY5" s="472"/>
      <c r="AZ5" s="472"/>
      <c r="BA5" s="472"/>
      <c r="BB5" s="472"/>
      <c r="BC5" s="472"/>
      <c r="BD5" s="472"/>
      <c r="BE5" s="472"/>
      <c r="BF5" s="441"/>
    </row>
    <row r="6" spans="1:58" s="446" customFormat="1">
      <c r="A6" s="443"/>
      <c r="B6" s="441" t="str">
        <f>IF(A6="","",IFERROR(VLOOKUP(A6,Story!C:D,2,FALSE),""))</f>
        <v/>
      </c>
      <c r="C6" s="445"/>
      <c r="D6" s="443" t="s">
        <v>899</v>
      </c>
      <c r="E6" s="441" t="s">
        <v>1972</v>
      </c>
      <c r="F6" s="445"/>
      <c r="G6" s="443" t="s">
        <v>218</v>
      </c>
      <c r="H6" s="444">
        <f t="shared" si="4"/>
        <v>43304</v>
      </c>
      <c r="I6" s="444">
        <f t="shared" si="5"/>
        <v>43304.375</v>
      </c>
      <c r="J6" s="476">
        <v>3</v>
      </c>
      <c r="K6" s="476">
        <f t="shared" si="6"/>
        <v>0</v>
      </c>
      <c r="L6" s="443" t="s">
        <v>9</v>
      </c>
      <c r="M6" s="442">
        <f t="shared" si="7"/>
        <v>1</v>
      </c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72"/>
      <c r="AH6" s="472"/>
      <c r="AI6" s="472"/>
      <c r="AJ6" s="472"/>
      <c r="AK6" s="472"/>
      <c r="AL6" s="472"/>
      <c r="AM6" s="472"/>
      <c r="AN6" s="441"/>
    </row>
    <row r="7" spans="1:58" s="446" customFormat="1">
      <c r="A7" s="443"/>
      <c r="B7" s="441" t="str">
        <f>IF(A7="","",IFERROR(VLOOKUP(A7,Story!C:D,2,FALSE),""))</f>
        <v/>
      </c>
      <c r="C7" s="445"/>
      <c r="D7" s="443" t="s">
        <v>196</v>
      </c>
      <c r="E7" s="447" t="s">
        <v>1974</v>
      </c>
      <c r="F7" s="445" t="s">
        <v>1591</v>
      </c>
      <c r="G7" s="443" t="s">
        <v>194</v>
      </c>
      <c r="H7" s="444">
        <f t="shared" si="4"/>
        <v>43304</v>
      </c>
      <c r="I7" s="444">
        <f t="shared" si="5"/>
        <v>43307</v>
      </c>
      <c r="J7" s="476">
        <v>24</v>
      </c>
      <c r="K7" s="476">
        <f t="shared" si="6"/>
        <v>25</v>
      </c>
      <c r="L7" s="443" t="s">
        <v>9</v>
      </c>
      <c r="M7" s="442">
        <f t="shared" si="7"/>
        <v>1</v>
      </c>
      <c r="N7" s="472"/>
      <c r="O7" s="472"/>
      <c r="P7" s="472"/>
      <c r="Q7" s="472"/>
      <c r="R7" s="472"/>
      <c r="S7" s="472"/>
      <c r="T7" s="472"/>
      <c r="U7" s="472">
        <v>8</v>
      </c>
      <c r="V7" s="472">
        <v>6</v>
      </c>
      <c r="W7" s="472">
        <v>6</v>
      </c>
      <c r="X7" s="472">
        <v>5</v>
      </c>
      <c r="Y7" s="472"/>
      <c r="Z7" s="472"/>
      <c r="AA7" s="472"/>
      <c r="AB7" s="472"/>
      <c r="AC7" s="472"/>
      <c r="AD7" s="472"/>
      <c r="AE7" s="472"/>
      <c r="AF7" s="472"/>
      <c r="AG7" s="472"/>
      <c r="AH7" s="472"/>
      <c r="AI7" s="472"/>
      <c r="AJ7" s="472"/>
      <c r="AK7" s="472"/>
      <c r="AL7" s="472"/>
      <c r="AM7" s="472"/>
      <c r="AN7" s="441"/>
    </row>
    <row r="8" spans="1:58" s="446" customFormat="1">
      <c r="A8" s="443"/>
      <c r="B8" s="441" t="str">
        <f>IF(A8="","",IFERROR(VLOOKUP(A8,Story!C:D,2,FALSE),""))</f>
        <v/>
      </c>
      <c r="C8" s="445"/>
      <c r="D8" s="443" t="s">
        <v>196</v>
      </c>
      <c r="E8" s="447" t="s">
        <v>1977</v>
      </c>
      <c r="F8" s="445" t="s">
        <v>1591</v>
      </c>
      <c r="G8" s="443" t="s">
        <v>194</v>
      </c>
      <c r="H8" s="444">
        <f t="shared" ref="H8" si="8">IF(E8="","",$H$1)</f>
        <v>43304</v>
      </c>
      <c r="I8" s="444">
        <f t="shared" ref="I8" si="9">IF(E8="","",IF(H8+J8/8&gt;$I$1,$I$1,H8+J8/8))</f>
        <v>43304</v>
      </c>
      <c r="J8" s="476"/>
      <c r="K8" s="476">
        <f>SUM(N8:AM8)</f>
        <v>3</v>
      </c>
      <c r="L8" s="443" t="s">
        <v>9</v>
      </c>
      <c r="M8" s="442">
        <f t="shared" ref="M8" si="10">IF(L8="未开始",0,IF(L8="已完成",1, 0.1))</f>
        <v>1</v>
      </c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>
        <v>3</v>
      </c>
      <c r="Y8" s="472"/>
      <c r="Z8" s="472"/>
      <c r="AA8" s="472"/>
      <c r="AB8" s="472"/>
      <c r="AC8" s="472"/>
      <c r="AD8" s="472"/>
      <c r="AE8" s="472"/>
      <c r="AF8" s="472"/>
      <c r="AG8" s="472"/>
      <c r="AH8" s="472"/>
      <c r="AI8" s="472"/>
      <c r="AJ8" s="472"/>
      <c r="AK8" s="472"/>
      <c r="AL8" s="472"/>
      <c r="AM8" s="472"/>
      <c r="AN8" s="441"/>
    </row>
    <row r="9" spans="1:58" s="446" customFormat="1">
      <c r="A9" s="443"/>
      <c r="B9" s="441" t="str">
        <f>IF(A9="","",IFERROR(VLOOKUP(A9,Story!C:D,2,FALSE),""))</f>
        <v/>
      </c>
      <c r="C9" s="445"/>
      <c r="D9" s="443" t="s">
        <v>196</v>
      </c>
      <c r="E9" s="447" t="s">
        <v>1940</v>
      </c>
      <c r="F9" s="445" t="s">
        <v>1591</v>
      </c>
      <c r="G9" s="443" t="s">
        <v>194</v>
      </c>
      <c r="H9" s="444">
        <f t="shared" ref="H9" si="11">IF(E9="","",$H$1)</f>
        <v>43304</v>
      </c>
      <c r="I9" s="444">
        <f t="shared" ref="I9" si="12">IF(E9="","",IF(H9+J9/8&gt;$I$1,$I$1,H9+J9/8))</f>
        <v>43305.25</v>
      </c>
      <c r="J9" s="476">
        <v>10</v>
      </c>
      <c r="K9" s="476">
        <f t="shared" ref="K9" si="13">SUM(N9:AM9)</f>
        <v>6</v>
      </c>
      <c r="L9" s="443" t="s">
        <v>9</v>
      </c>
      <c r="M9" s="442">
        <f t="shared" ref="M9" si="14">IF(L9="未开始",0,IF(L9="已完成",1, 0.1))</f>
        <v>1</v>
      </c>
      <c r="N9" s="472">
        <v>6</v>
      </c>
      <c r="O9" s="472"/>
      <c r="P9" s="472"/>
      <c r="Q9" s="472"/>
      <c r="R9" s="472"/>
      <c r="S9" s="472"/>
      <c r="T9" s="472"/>
      <c r="U9" s="472"/>
      <c r="V9" s="472"/>
      <c r="W9" s="472"/>
      <c r="X9" s="472"/>
      <c r="Y9" s="472"/>
      <c r="Z9" s="472"/>
      <c r="AA9" s="472"/>
      <c r="AB9" s="472"/>
      <c r="AC9" s="472"/>
      <c r="AD9" s="472"/>
      <c r="AE9" s="472"/>
      <c r="AF9" s="472"/>
      <c r="AG9" s="472"/>
      <c r="AH9" s="472"/>
      <c r="AI9" s="472"/>
      <c r="AJ9" s="472"/>
      <c r="AK9" s="472"/>
      <c r="AL9" s="472"/>
      <c r="AM9" s="472"/>
      <c r="AN9" s="441"/>
    </row>
    <row r="10" spans="1:58" s="446" customFormat="1">
      <c r="A10" s="443"/>
      <c r="B10" s="441" t="str">
        <f>IF(A10="","",IFERROR(VLOOKUP(A10,Story!C:D,2,FALSE),""))</f>
        <v/>
      </c>
      <c r="C10" s="445"/>
      <c r="D10" s="443" t="s">
        <v>196</v>
      </c>
      <c r="E10" s="447" t="s">
        <v>1941</v>
      </c>
      <c r="F10" s="445" t="s">
        <v>1591</v>
      </c>
      <c r="G10" s="443" t="s">
        <v>194</v>
      </c>
      <c r="H10" s="444">
        <f t="shared" ref="H10:H11" si="15">IF(E10="","",$H$1)</f>
        <v>43304</v>
      </c>
      <c r="I10" s="444">
        <f t="shared" ref="I10:I11" si="16">IF(E10="","",IF(H10+J10/8&gt;$I$1,$I$1,H10+J10/8))</f>
        <v>43307</v>
      </c>
      <c r="J10" s="476">
        <v>24</v>
      </c>
      <c r="K10" s="476">
        <f t="shared" ref="K10:K11" si="17">SUM(N10:AM10)</f>
        <v>21</v>
      </c>
      <c r="L10" s="443" t="s">
        <v>9</v>
      </c>
      <c r="M10" s="442">
        <f t="shared" ref="M10:M11" si="18">IF(L10="未开始",0,IF(L10="已完成",1, 0.1))</f>
        <v>1</v>
      </c>
      <c r="N10" s="472"/>
      <c r="O10" s="472">
        <v>5</v>
      </c>
      <c r="P10" s="472">
        <v>8</v>
      </c>
      <c r="Q10" s="472">
        <v>8</v>
      </c>
      <c r="R10" s="472"/>
      <c r="S10" s="472"/>
      <c r="T10" s="472"/>
      <c r="U10" s="472"/>
      <c r="V10" s="472"/>
      <c r="W10" s="472"/>
      <c r="X10" s="472"/>
      <c r="Y10" s="472"/>
      <c r="Z10" s="472"/>
      <c r="AA10" s="472"/>
      <c r="AB10" s="472"/>
      <c r="AC10" s="472"/>
      <c r="AD10" s="472"/>
      <c r="AE10" s="472"/>
      <c r="AF10" s="472"/>
      <c r="AG10" s="472"/>
      <c r="AH10" s="472"/>
      <c r="AI10" s="472"/>
      <c r="AJ10" s="472"/>
      <c r="AK10" s="472"/>
      <c r="AL10" s="472"/>
      <c r="AM10" s="472"/>
      <c r="AN10" s="441"/>
    </row>
    <row r="11" spans="1:58" s="446" customFormat="1">
      <c r="A11" s="443"/>
      <c r="B11" s="441" t="str">
        <f>IF(A11="","",IFERROR(VLOOKUP(A11,Story!C:D,2,FALSE),""))</f>
        <v/>
      </c>
      <c r="C11" s="445"/>
      <c r="D11" s="443" t="s">
        <v>196</v>
      </c>
      <c r="E11" s="447" t="s">
        <v>1942</v>
      </c>
      <c r="F11" s="445" t="s">
        <v>1591</v>
      </c>
      <c r="G11" s="443" t="s">
        <v>194</v>
      </c>
      <c r="H11" s="444">
        <f t="shared" si="15"/>
        <v>43304</v>
      </c>
      <c r="I11" s="444">
        <f t="shared" si="16"/>
        <v>43305</v>
      </c>
      <c r="J11" s="476">
        <v>8</v>
      </c>
      <c r="K11" s="476">
        <f t="shared" si="17"/>
        <v>8</v>
      </c>
      <c r="L11" s="443" t="s">
        <v>9</v>
      </c>
      <c r="M11" s="442">
        <f t="shared" si="18"/>
        <v>1</v>
      </c>
      <c r="N11" s="472"/>
      <c r="O11" s="472"/>
      <c r="P11" s="472"/>
      <c r="Q11" s="472"/>
      <c r="R11" s="472">
        <v>8</v>
      </c>
      <c r="S11" s="472"/>
      <c r="T11" s="472"/>
      <c r="U11" s="472"/>
      <c r="V11" s="472"/>
      <c r="W11" s="472"/>
      <c r="X11" s="472"/>
      <c r="Y11" s="472"/>
      <c r="Z11" s="472"/>
      <c r="AA11" s="472"/>
      <c r="AB11" s="472"/>
      <c r="AC11" s="472"/>
      <c r="AD11" s="472"/>
      <c r="AE11" s="472"/>
      <c r="AF11" s="472"/>
      <c r="AG11" s="472"/>
      <c r="AH11" s="472"/>
      <c r="AI11" s="472"/>
      <c r="AJ11" s="472"/>
      <c r="AK11" s="472"/>
      <c r="AL11" s="472"/>
      <c r="AM11" s="472"/>
      <c r="AN11" s="441"/>
    </row>
    <row r="12" spans="1:58" s="446" customFormat="1">
      <c r="A12" s="443"/>
      <c r="B12" s="441" t="str">
        <f>IF(A12="","",IFERROR(VLOOKUP(A12,Story!C:D,2,FALSE),""))</f>
        <v/>
      </c>
      <c r="C12" s="445"/>
      <c r="D12" s="443" t="s">
        <v>235</v>
      </c>
      <c r="E12" s="441" t="s">
        <v>1950</v>
      </c>
      <c r="F12" s="445" t="s">
        <v>77</v>
      </c>
      <c r="G12" s="443"/>
      <c r="H12" s="444">
        <f t="shared" si="4"/>
        <v>43304</v>
      </c>
      <c r="I12" s="444">
        <f t="shared" si="5"/>
        <v>43307</v>
      </c>
      <c r="J12" s="476">
        <v>24</v>
      </c>
      <c r="K12" s="476">
        <f t="shared" si="6"/>
        <v>19</v>
      </c>
      <c r="L12" s="443" t="s">
        <v>9</v>
      </c>
      <c r="M12" s="442">
        <f t="shared" si="7"/>
        <v>1</v>
      </c>
      <c r="N12" s="472"/>
      <c r="O12" s="472"/>
      <c r="P12" s="472">
        <v>8</v>
      </c>
      <c r="Q12" s="472">
        <v>8</v>
      </c>
      <c r="R12" s="472">
        <v>3</v>
      </c>
      <c r="S12" s="472"/>
      <c r="T12" s="472"/>
      <c r="U12" s="472"/>
      <c r="V12" s="472"/>
      <c r="W12" s="472"/>
      <c r="X12" s="472"/>
      <c r="Y12" s="472"/>
      <c r="Z12" s="472"/>
      <c r="AA12" s="472"/>
      <c r="AB12" s="472"/>
      <c r="AC12" s="472"/>
      <c r="AD12" s="472"/>
      <c r="AE12" s="472"/>
      <c r="AF12" s="472"/>
      <c r="AG12" s="472"/>
      <c r="AH12" s="472"/>
      <c r="AI12" s="472"/>
      <c r="AJ12" s="472"/>
      <c r="AK12" s="472"/>
      <c r="AL12" s="472"/>
      <c r="AM12" s="472"/>
      <c r="AN12" s="441"/>
    </row>
    <row r="13" spans="1:58" s="446" customFormat="1">
      <c r="A13" s="443"/>
      <c r="B13" s="441" t="str">
        <f>IF(A13="","",IFERROR(VLOOKUP(A13,Story!C:D,2,FALSE),""))</f>
        <v/>
      </c>
      <c r="C13" s="445"/>
      <c r="D13" s="443" t="s">
        <v>560</v>
      </c>
      <c r="E13" s="441" t="s">
        <v>1960</v>
      </c>
      <c r="F13" s="445" t="s">
        <v>1677</v>
      </c>
      <c r="G13" s="443"/>
      <c r="H13" s="444">
        <f t="shared" ref="H13:H19" si="19">IF(E13="","",$H$1)</f>
        <v>43304</v>
      </c>
      <c r="I13" s="444">
        <f t="shared" ref="I13:I19" si="20">IF(E13="","",IF(H13+J13/8&gt;$I$1,$I$1,H13+J13/8))</f>
        <v>43307</v>
      </c>
      <c r="J13" s="476">
        <v>24</v>
      </c>
      <c r="K13" s="476">
        <f t="shared" ref="K13:K19" si="21">SUM(N13:AM13)</f>
        <v>12</v>
      </c>
      <c r="L13" s="443" t="s">
        <v>9</v>
      </c>
      <c r="M13" s="442">
        <f t="shared" ref="M13:M19" si="22">IF(L13="未开始",0,IF(L13="已完成",1, 0.1))</f>
        <v>1</v>
      </c>
      <c r="N13" s="472"/>
      <c r="O13" s="472"/>
      <c r="P13" s="472"/>
      <c r="Q13" s="472"/>
      <c r="R13" s="472"/>
      <c r="S13" s="472"/>
      <c r="T13" s="472"/>
      <c r="U13" s="472"/>
      <c r="V13" s="472">
        <v>6</v>
      </c>
      <c r="W13" s="472">
        <v>6</v>
      </c>
      <c r="X13" s="472"/>
      <c r="Y13" s="472"/>
      <c r="Z13" s="472"/>
      <c r="AA13" s="472"/>
      <c r="AB13" s="472"/>
      <c r="AC13" s="472"/>
      <c r="AD13" s="472"/>
      <c r="AE13" s="472"/>
      <c r="AF13" s="472"/>
      <c r="AG13" s="472"/>
      <c r="AH13" s="472"/>
      <c r="AI13" s="472"/>
      <c r="AJ13" s="472"/>
      <c r="AK13" s="472"/>
      <c r="AL13" s="472"/>
      <c r="AM13" s="472"/>
      <c r="AN13" s="441"/>
    </row>
    <row r="14" spans="1:58" s="446" customFormat="1">
      <c r="A14" s="443"/>
      <c r="B14" s="441" t="str">
        <f>IF(A14="","",IFERROR(VLOOKUP(A14,Story!C:D,2,FALSE),""))</f>
        <v/>
      </c>
      <c r="C14" s="445"/>
      <c r="D14" s="443" t="s">
        <v>560</v>
      </c>
      <c r="E14" s="441" t="s">
        <v>1993</v>
      </c>
      <c r="F14" s="445" t="s">
        <v>1591</v>
      </c>
      <c r="G14" s="443"/>
      <c r="H14" s="444">
        <f t="shared" si="19"/>
        <v>43304</v>
      </c>
      <c r="I14" s="444">
        <f t="shared" si="20"/>
        <v>43304</v>
      </c>
      <c r="J14" s="476"/>
      <c r="K14" s="476">
        <f t="shared" si="21"/>
        <v>16</v>
      </c>
      <c r="L14" s="443" t="s">
        <v>9</v>
      </c>
      <c r="M14" s="442">
        <f t="shared" si="22"/>
        <v>1</v>
      </c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>
        <v>8</v>
      </c>
      <c r="AF14" s="472">
        <v>8</v>
      </c>
      <c r="AG14" s="472"/>
      <c r="AH14" s="472"/>
      <c r="AI14" s="472"/>
      <c r="AJ14" s="472"/>
      <c r="AK14" s="472"/>
      <c r="AL14" s="472"/>
      <c r="AM14" s="472"/>
      <c r="AN14" s="441"/>
    </row>
    <row r="15" spans="1:58" s="446" customFormat="1">
      <c r="A15" s="443"/>
      <c r="B15" s="441"/>
      <c r="C15" s="445"/>
      <c r="D15" s="443" t="s">
        <v>196</v>
      </c>
      <c r="E15" s="441" t="s">
        <v>1998</v>
      </c>
      <c r="F15" s="445" t="s">
        <v>1591</v>
      </c>
      <c r="G15" s="443"/>
      <c r="H15" s="444"/>
      <c r="I15" s="444"/>
      <c r="J15" s="476"/>
      <c r="K15" s="476"/>
      <c r="L15" s="443" t="s">
        <v>9</v>
      </c>
      <c r="M15" s="442"/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72"/>
      <c r="AH15" s="472"/>
      <c r="AI15" s="472">
        <v>8</v>
      </c>
      <c r="AJ15" s="472">
        <v>8</v>
      </c>
      <c r="AK15" s="472"/>
      <c r="AL15" s="472"/>
      <c r="AM15" s="472"/>
      <c r="AN15" s="441"/>
    </row>
    <row r="16" spans="1:58" s="446" customFormat="1">
      <c r="A16" s="443"/>
      <c r="B16" s="441"/>
      <c r="C16" s="445"/>
      <c r="D16" s="443" t="s">
        <v>196</v>
      </c>
      <c r="E16" s="441" t="s">
        <v>1999</v>
      </c>
      <c r="F16" s="445" t="s">
        <v>1591</v>
      </c>
      <c r="G16" s="443"/>
      <c r="H16" s="444"/>
      <c r="I16" s="444"/>
      <c r="J16" s="476"/>
      <c r="K16" s="476"/>
      <c r="L16" s="443" t="s">
        <v>9</v>
      </c>
      <c r="M16" s="442"/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472"/>
      <c r="AH16" s="472"/>
      <c r="AI16" s="472"/>
      <c r="AJ16" s="472"/>
      <c r="AK16" s="472">
        <v>8</v>
      </c>
      <c r="AL16" s="472">
        <v>8</v>
      </c>
      <c r="AM16" s="472">
        <v>8</v>
      </c>
      <c r="AN16" s="441"/>
    </row>
    <row r="17" spans="1:47" s="446" customFormat="1">
      <c r="A17" s="443"/>
      <c r="B17" s="441" t="str">
        <f>IF(A17="","",IFERROR(VLOOKUP(A17,Story!C:D,2,FALSE),""))</f>
        <v/>
      </c>
      <c r="C17" s="445"/>
      <c r="D17" s="443" t="s">
        <v>560</v>
      </c>
      <c r="E17" s="441" t="s">
        <v>1994</v>
      </c>
      <c r="F17" s="445" t="s">
        <v>1591</v>
      </c>
      <c r="G17" s="443"/>
      <c r="H17" s="444">
        <f t="shared" si="19"/>
        <v>43304</v>
      </c>
      <c r="I17" s="444">
        <f t="shared" si="20"/>
        <v>43304</v>
      </c>
      <c r="J17" s="476"/>
      <c r="K17" s="476">
        <f t="shared" si="21"/>
        <v>0</v>
      </c>
      <c r="L17" s="443" t="s">
        <v>9</v>
      </c>
      <c r="M17" s="442">
        <f t="shared" si="22"/>
        <v>1</v>
      </c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/>
      <c r="AE17" s="472"/>
      <c r="AF17" s="472"/>
      <c r="AG17" s="472"/>
      <c r="AH17" s="472"/>
      <c r="AI17" s="472"/>
      <c r="AJ17" s="472"/>
      <c r="AK17" s="472"/>
      <c r="AL17" s="472"/>
      <c r="AM17" s="472"/>
      <c r="AN17" s="441"/>
    </row>
    <row r="18" spans="1:47" s="446" customFormat="1">
      <c r="A18" s="443"/>
      <c r="B18" s="441" t="str">
        <f>IF(A18="","",IFERROR(VLOOKUP(A18,Story!C:D,2,FALSE),""))</f>
        <v/>
      </c>
      <c r="C18" s="445"/>
      <c r="D18" s="443" t="s">
        <v>560</v>
      </c>
      <c r="E18" s="441" t="s">
        <v>1990</v>
      </c>
      <c r="F18" s="445" t="s">
        <v>1591</v>
      </c>
      <c r="G18" s="443"/>
      <c r="H18" s="444">
        <f t="shared" si="19"/>
        <v>43304</v>
      </c>
      <c r="I18" s="444">
        <f t="shared" si="20"/>
        <v>43304</v>
      </c>
      <c r="J18" s="476"/>
      <c r="K18" s="476">
        <f t="shared" si="21"/>
        <v>0</v>
      </c>
      <c r="L18" s="443" t="s">
        <v>9</v>
      </c>
      <c r="M18" s="442">
        <f t="shared" si="22"/>
        <v>1</v>
      </c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72"/>
      <c r="AH18" s="472"/>
      <c r="AI18" s="472"/>
      <c r="AJ18" s="472"/>
      <c r="AK18" s="472"/>
      <c r="AL18" s="472"/>
      <c r="AM18" s="472"/>
      <c r="AN18" s="441"/>
    </row>
    <row r="19" spans="1:47" s="446" customFormat="1">
      <c r="A19" s="443"/>
      <c r="B19" s="441" t="str">
        <f>IF(A19="","",IFERROR(VLOOKUP(A19,Story!C:D,2,FALSE),""))</f>
        <v/>
      </c>
      <c r="C19" s="445"/>
      <c r="D19" s="443" t="s">
        <v>560</v>
      </c>
      <c r="E19" s="441" t="s">
        <v>1991</v>
      </c>
      <c r="F19" s="445"/>
      <c r="G19" s="443"/>
      <c r="H19" s="444">
        <f t="shared" si="19"/>
        <v>43304</v>
      </c>
      <c r="I19" s="444">
        <f t="shared" si="20"/>
        <v>43304</v>
      </c>
      <c r="J19" s="476"/>
      <c r="K19" s="476">
        <f t="shared" si="21"/>
        <v>0</v>
      </c>
      <c r="L19" s="443" t="s">
        <v>195</v>
      </c>
      <c r="M19" s="442">
        <f t="shared" si="22"/>
        <v>0.1</v>
      </c>
      <c r="N19" s="472"/>
      <c r="O19" s="472"/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/>
      <c r="AC19" s="472"/>
      <c r="AD19" s="472"/>
      <c r="AE19" s="472"/>
      <c r="AF19" s="472"/>
      <c r="AG19" s="472"/>
      <c r="AH19" s="472"/>
      <c r="AI19" s="472"/>
      <c r="AJ19" s="472"/>
      <c r="AK19" s="472"/>
      <c r="AL19" s="472"/>
      <c r="AM19" s="472"/>
      <c r="AN19" s="441"/>
    </row>
    <row r="20" spans="1:47" s="446" customFormat="1">
      <c r="A20" s="443"/>
      <c r="B20" s="441" t="str">
        <f>IF(A20="","",IFERROR(VLOOKUP(A20,Story!C:D,2,FALSE),""))</f>
        <v/>
      </c>
      <c r="C20" s="445"/>
      <c r="D20" s="443" t="s">
        <v>1959</v>
      </c>
      <c r="E20" s="441" t="s">
        <v>1992</v>
      </c>
      <c r="F20" s="445" t="s">
        <v>1677</v>
      </c>
      <c r="G20" s="443"/>
      <c r="H20" s="444">
        <f t="shared" si="4"/>
        <v>43304</v>
      </c>
      <c r="I20" s="444">
        <f t="shared" si="5"/>
        <v>43304</v>
      </c>
      <c r="J20" s="476"/>
      <c r="K20" s="476">
        <f t="shared" si="6"/>
        <v>32</v>
      </c>
      <c r="L20" s="443" t="s">
        <v>9</v>
      </c>
      <c r="M20" s="442">
        <f t="shared" si="7"/>
        <v>1</v>
      </c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2"/>
      <c r="Z20" s="472"/>
      <c r="AA20" s="472"/>
      <c r="AB20" s="472"/>
      <c r="AC20" s="472"/>
      <c r="AD20" s="472"/>
      <c r="AE20" s="472">
        <v>8</v>
      </c>
      <c r="AF20" s="472">
        <v>8</v>
      </c>
      <c r="AG20" s="472"/>
      <c r="AH20" s="472"/>
      <c r="AI20" s="472">
        <v>8</v>
      </c>
      <c r="AJ20" s="472">
        <v>8</v>
      </c>
      <c r="AK20" s="472"/>
      <c r="AL20" s="472"/>
      <c r="AM20" s="472"/>
      <c r="AN20" s="441"/>
    </row>
    <row r="21" spans="1:47" s="446" customFormat="1">
      <c r="A21" s="24" t="s">
        <v>1890</v>
      </c>
      <c r="B21" s="441" t="str">
        <f>IF(A21="","",IFERROR(VLOOKUP(A21,Story!C:D,2,FALSE),""))</f>
        <v>布局面板QGaphics调整为QWidget</v>
      </c>
      <c r="C21" s="445"/>
      <c r="D21" s="443"/>
      <c r="E21" s="441"/>
      <c r="F21" s="445"/>
      <c r="G21" s="443"/>
      <c r="H21" s="444" t="str">
        <f t="shared" si="4"/>
        <v/>
      </c>
      <c r="I21" s="444" t="str">
        <f t="shared" si="5"/>
        <v/>
      </c>
      <c r="J21" s="476"/>
      <c r="K21" s="476">
        <f t="shared" si="6"/>
        <v>0</v>
      </c>
      <c r="L21" s="443" t="s">
        <v>18</v>
      </c>
      <c r="M21" s="442">
        <f t="shared" si="7"/>
        <v>0</v>
      </c>
      <c r="N21" s="472"/>
      <c r="O21" s="472"/>
      <c r="P21" s="472"/>
      <c r="Q21" s="472"/>
      <c r="R21" s="472"/>
      <c r="S21" s="472"/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72"/>
      <c r="AH21" s="472"/>
      <c r="AI21" s="472"/>
      <c r="AJ21" s="472"/>
      <c r="AK21" s="472"/>
      <c r="AL21" s="472"/>
      <c r="AM21" s="472"/>
      <c r="AN21" s="441"/>
    </row>
    <row r="22" spans="1:47" s="446" customFormat="1">
      <c r="A22" s="443"/>
      <c r="B22" s="441" t="str">
        <f>IF(A22="","",IFERROR(VLOOKUP(A22,Story!C:D,2,FALSE),""))</f>
        <v/>
      </c>
      <c r="C22" s="445"/>
      <c r="D22" s="443" t="s">
        <v>196</v>
      </c>
      <c r="E22" s="441" t="s">
        <v>1896</v>
      </c>
      <c r="F22" s="445" t="s">
        <v>1677</v>
      </c>
      <c r="G22" s="443" t="s">
        <v>194</v>
      </c>
      <c r="H22" s="444">
        <f t="shared" si="4"/>
        <v>43304</v>
      </c>
      <c r="I22" s="444">
        <f t="shared" si="5"/>
        <v>43309</v>
      </c>
      <c r="J22" s="476">
        <v>40</v>
      </c>
      <c r="K22" s="476">
        <f t="shared" ref="K22:K24" si="23">SUM(N22:AT22)</f>
        <v>40</v>
      </c>
      <c r="L22" s="443" t="s">
        <v>9</v>
      </c>
      <c r="M22" s="442">
        <f t="shared" si="7"/>
        <v>1</v>
      </c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>
        <v>8</v>
      </c>
      <c r="Y22" s="472">
        <v>8</v>
      </c>
      <c r="Z22" s="472"/>
      <c r="AA22" s="472"/>
      <c r="AB22" s="472">
        <v>8</v>
      </c>
      <c r="AC22" s="472">
        <v>8</v>
      </c>
      <c r="AD22" s="472">
        <v>8</v>
      </c>
      <c r="AE22" s="472"/>
      <c r="AF22" s="472"/>
      <c r="AG22" s="472"/>
      <c r="AH22" s="472"/>
      <c r="AI22" s="472"/>
      <c r="AJ22" s="472"/>
      <c r="AK22" s="472"/>
      <c r="AL22" s="472"/>
      <c r="AM22" s="472"/>
      <c r="AN22" s="472"/>
      <c r="AO22" s="472"/>
      <c r="AP22" s="472"/>
      <c r="AQ22" s="472"/>
      <c r="AR22" s="472"/>
      <c r="AS22" s="472"/>
      <c r="AT22" s="472"/>
      <c r="AU22" s="441"/>
    </row>
    <row r="23" spans="1:47" s="446" customFormat="1">
      <c r="A23" s="443"/>
      <c r="B23" s="441" t="str">
        <f>IF(A23="","",IFERROR(VLOOKUP(A23,Story!C:D,2,FALSE),""))</f>
        <v/>
      </c>
      <c r="C23" s="445"/>
      <c r="D23" s="443" t="s">
        <v>196</v>
      </c>
      <c r="E23" s="441" t="s">
        <v>1983</v>
      </c>
      <c r="F23" s="445" t="s">
        <v>1591</v>
      </c>
      <c r="G23" s="443" t="s">
        <v>194</v>
      </c>
      <c r="H23" s="444">
        <f t="shared" ref="H23" si="24">IF(E23="","",$H$1)</f>
        <v>43304</v>
      </c>
      <c r="I23" s="444">
        <f t="shared" ref="I23" si="25">IF(E23="","",IF(H23+J23/8&gt;$I$1,$I$1,H23+J23/8))</f>
        <v>43304</v>
      </c>
      <c r="J23" s="476"/>
      <c r="K23" s="476"/>
      <c r="L23" s="443" t="s">
        <v>9</v>
      </c>
      <c r="M23" s="442">
        <f t="shared" ref="M23" si="26">IF(L23="未开始",0,IF(L23="已完成",1, 0.1))</f>
        <v>1</v>
      </c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>
        <v>8</v>
      </c>
      <c r="Z23" s="472"/>
      <c r="AA23" s="472"/>
      <c r="AB23" s="472">
        <v>8</v>
      </c>
      <c r="AC23" s="472">
        <v>8</v>
      </c>
      <c r="AD23" s="472">
        <v>8</v>
      </c>
      <c r="AE23" s="472"/>
      <c r="AF23" s="472"/>
      <c r="AG23" s="472"/>
      <c r="AH23" s="472"/>
      <c r="AI23" s="472"/>
      <c r="AJ23" s="472"/>
      <c r="AK23" s="472"/>
      <c r="AL23" s="472"/>
      <c r="AM23" s="472"/>
      <c r="AN23" s="472"/>
      <c r="AO23" s="472"/>
      <c r="AP23" s="472"/>
      <c r="AQ23" s="472"/>
      <c r="AR23" s="472"/>
      <c r="AS23" s="472"/>
      <c r="AT23" s="472"/>
      <c r="AU23" s="441"/>
    </row>
    <row r="24" spans="1:47" s="446" customFormat="1">
      <c r="A24" s="443"/>
      <c r="B24" s="441" t="str">
        <f>IF(A24="","",IFERROR(VLOOKUP(A24,Story!C:D,2,FALSE),""))</f>
        <v/>
      </c>
      <c r="C24" s="445"/>
      <c r="D24" s="443" t="s">
        <v>196</v>
      </c>
      <c r="E24" s="441" t="s">
        <v>1907</v>
      </c>
      <c r="F24" s="445" t="s">
        <v>1677</v>
      </c>
      <c r="G24" s="443" t="s">
        <v>194</v>
      </c>
      <c r="H24" s="444">
        <f t="shared" si="4"/>
        <v>43304</v>
      </c>
      <c r="I24" s="444">
        <f t="shared" si="5"/>
        <v>43309</v>
      </c>
      <c r="J24" s="476">
        <v>40</v>
      </c>
      <c r="K24" s="476">
        <f t="shared" si="23"/>
        <v>40</v>
      </c>
      <c r="L24" s="443" t="s">
        <v>9</v>
      </c>
      <c r="M24" s="442">
        <f t="shared" si="7"/>
        <v>1</v>
      </c>
      <c r="N24" s="472">
        <v>7</v>
      </c>
      <c r="O24" s="472">
        <v>5</v>
      </c>
      <c r="P24" s="472">
        <v>8</v>
      </c>
      <c r="Q24" s="472">
        <v>8</v>
      </c>
      <c r="R24" s="472">
        <v>6</v>
      </c>
      <c r="S24" s="472"/>
      <c r="T24" s="472"/>
      <c r="U24" s="472">
        <v>6</v>
      </c>
      <c r="V24" s="472"/>
      <c r="W24" s="472"/>
      <c r="X24" s="472"/>
      <c r="Y24" s="472"/>
      <c r="Z24" s="472"/>
      <c r="AA24" s="472"/>
      <c r="AB24" s="472"/>
      <c r="AC24" s="472"/>
      <c r="AD24" s="472"/>
      <c r="AE24" s="472"/>
      <c r="AF24" s="472"/>
      <c r="AG24" s="472"/>
      <c r="AH24" s="472"/>
      <c r="AI24" s="472"/>
      <c r="AJ24" s="472"/>
      <c r="AK24" s="472"/>
      <c r="AL24" s="472"/>
      <c r="AM24" s="472"/>
      <c r="AN24" s="472"/>
      <c r="AO24" s="472"/>
      <c r="AP24" s="472"/>
      <c r="AQ24" s="472"/>
      <c r="AR24" s="472"/>
      <c r="AS24" s="472"/>
      <c r="AT24" s="472"/>
      <c r="AU24" s="441"/>
    </row>
    <row r="25" spans="1:47" s="446" customFormat="1">
      <c r="A25" s="443"/>
      <c r="B25" s="441" t="str">
        <f>IF(A25="","",IFERROR(VLOOKUP(A25,Story!C:D,2,FALSE),""))</f>
        <v/>
      </c>
      <c r="C25" s="445"/>
      <c r="D25" s="443"/>
      <c r="E25" s="441"/>
      <c r="F25" s="445"/>
      <c r="G25" s="443"/>
      <c r="H25" s="444" t="str">
        <f t="shared" si="4"/>
        <v/>
      </c>
      <c r="I25" s="444" t="str">
        <f t="shared" si="5"/>
        <v/>
      </c>
      <c r="J25" s="476"/>
      <c r="K25" s="476">
        <f t="shared" si="6"/>
        <v>0</v>
      </c>
      <c r="L25" s="443" t="s">
        <v>18</v>
      </c>
      <c r="M25" s="442">
        <f t="shared" si="7"/>
        <v>0</v>
      </c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72"/>
      <c r="AH25" s="472"/>
      <c r="AI25" s="472"/>
      <c r="AJ25" s="472"/>
      <c r="AK25" s="472"/>
      <c r="AL25" s="472"/>
      <c r="AM25" s="472"/>
      <c r="AN25" s="441"/>
    </row>
    <row r="26" spans="1:47" s="446" customFormat="1">
      <c r="A26" s="24" t="s">
        <v>1924</v>
      </c>
      <c r="B26" s="441" t="str">
        <f>IF(A26="","",IFERROR(VLOOKUP(A26,Story!C:D,2,FALSE),""))</f>
        <v>自定义界面通用扩展</v>
      </c>
      <c r="C26" s="445"/>
      <c r="D26" s="443"/>
      <c r="E26" s="441"/>
      <c r="F26" s="445"/>
      <c r="G26" s="443"/>
      <c r="H26" s="444" t="str">
        <f t="shared" si="4"/>
        <v/>
      </c>
      <c r="I26" s="444" t="str">
        <f t="shared" si="5"/>
        <v/>
      </c>
      <c r="J26" s="476"/>
      <c r="K26" s="476">
        <f t="shared" si="6"/>
        <v>0</v>
      </c>
      <c r="L26" s="443" t="s">
        <v>18</v>
      </c>
      <c r="M26" s="442">
        <f t="shared" si="7"/>
        <v>0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472"/>
      <c r="AI26" s="472"/>
      <c r="AJ26" s="472"/>
      <c r="AK26" s="472"/>
      <c r="AL26" s="472"/>
      <c r="AM26" s="472"/>
      <c r="AN26" s="441"/>
    </row>
    <row r="27" spans="1:47" s="446" customFormat="1">
      <c r="A27" s="443"/>
      <c r="B27" s="441" t="str">
        <f>IF(A27="","",IFERROR(VLOOKUP(A27,Story!C:D,2,FALSE),""))</f>
        <v/>
      </c>
      <c r="C27" s="445"/>
      <c r="D27" s="443" t="s">
        <v>335</v>
      </c>
      <c r="E27" s="441" t="s">
        <v>1976</v>
      </c>
      <c r="F27" s="445" t="s">
        <v>82</v>
      </c>
      <c r="G27" s="443" t="s">
        <v>218</v>
      </c>
      <c r="H27" s="444">
        <f>IF(E27="","",$H$1)</f>
        <v>43304</v>
      </c>
      <c r="I27" s="444">
        <f>IF(E27="","",IF(H27+J27/8&gt;$I$1,$I$1,H27+J27/8))</f>
        <v>43305.5</v>
      </c>
      <c r="J27" s="476">
        <v>12</v>
      </c>
      <c r="K27" s="476">
        <f>SUM(N27:AM27)</f>
        <v>2</v>
      </c>
      <c r="L27" s="443" t="s">
        <v>9</v>
      </c>
      <c r="M27" s="442">
        <f>IF(L27="未开始",0,IF(L27="已完成",1, 0.1))</f>
        <v>1</v>
      </c>
      <c r="N27" s="472"/>
      <c r="O27" s="472"/>
      <c r="P27" s="472"/>
      <c r="Q27" s="472"/>
      <c r="R27" s="472"/>
      <c r="S27" s="472"/>
      <c r="T27" s="472"/>
      <c r="U27" s="472"/>
      <c r="V27" s="472"/>
      <c r="W27" s="472">
        <v>2</v>
      </c>
      <c r="X27" s="472"/>
      <c r="Y27" s="472"/>
      <c r="Z27" s="472"/>
      <c r="AA27" s="472"/>
      <c r="AB27" s="472"/>
      <c r="AC27" s="472"/>
      <c r="AD27" s="472"/>
      <c r="AE27" s="472"/>
      <c r="AF27" s="472"/>
      <c r="AG27" s="472"/>
      <c r="AH27" s="472"/>
      <c r="AI27" s="472"/>
      <c r="AJ27" s="472"/>
      <c r="AK27" s="472"/>
      <c r="AL27" s="472"/>
      <c r="AM27" s="472"/>
      <c r="AN27" s="441"/>
    </row>
    <row r="28" spans="1:47" s="446" customFormat="1">
      <c r="A28" s="443"/>
      <c r="B28" s="441" t="str">
        <f>IF(A28="","",IFERROR(VLOOKUP(A28,Story!C:D,2,FALSE),""))</f>
        <v/>
      </c>
      <c r="C28" s="445"/>
      <c r="D28" s="443" t="s">
        <v>326</v>
      </c>
      <c r="E28" s="441" t="s">
        <v>1927</v>
      </c>
      <c r="F28" s="445"/>
      <c r="G28" s="443"/>
      <c r="H28" s="444">
        <f t="shared" si="4"/>
        <v>43304</v>
      </c>
      <c r="I28" s="444">
        <f t="shared" si="5"/>
        <v>43307</v>
      </c>
      <c r="J28" s="476">
        <v>24</v>
      </c>
      <c r="K28" s="476">
        <f t="shared" si="6"/>
        <v>0</v>
      </c>
      <c r="L28" s="443" t="s">
        <v>195</v>
      </c>
      <c r="M28" s="442">
        <f t="shared" si="7"/>
        <v>0.1</v>
      </c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72"/>
      <c r="AH28" s="472"/>
      <c r="AI28" s="472"/>
      <c r="AJ28" s="472"/>
      <c r="AK28" s="472"/>
      <c r="AL28" s="472"/>
      <c r="AM28" s="472"/>
      <c r="AN28" s="441"/>
    </row>
    <row r="29" spans="1:47" s="446" customFormat="1">
      <c r="A29" s="443"/>
      <c r="B29" s="441" t="str">
        <f>IF(A29="","",IFERROR(VLOOKUP(A29,Story!C:D,2,FALSE),""))</f>
        <v/>
      </c>
      <c r="C29" s="445"/>
      <c r="D29" s="443"/>
      <c r="E29" s="441"/>
      <c r="F29" s="445"/>
      <c r="G29" s="443"/>
      <c r="H29" s="444" t="str">
        <f t="shared" si="4"/>
        <v/>
      </c>
      <c r="I29" s="444" t="str">
        <f t="shared" si="5"/>
        <v/>
      </c>
      <c r="J29" s="476"/>
      <c r="K29" s="476">
        <f t="shared" si="6"/>
        <v>0</v>
      </c>
      <c r="L29" s="443" t="s">
        <v>18</v>
      </c>
      <c r="M29" s="442">
        <f t="shared" si="7"/>
        <v>0</v>
      </c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72"/>
      <c r="AH29" s="472"/>
      <c r="AI29" s="472"/>
      <c r="AJ29" s="472"/>
      <c r="AK29" s="472"/>
      <c r="AL29" s="472"/>
      <c r="AM29" s="472"/>
      <c r="AN29" s="441"/>
    </row>
    <row r="30" spans="1:47" s="446" customFormat="1">
      <c r="A30" s="24" t="s">
        <v>1819</v>
      </c>
      <c r="B30" s="441" t="str">
        <f>IF(A30="","",IFERROR(VLOOKUP(A30,Story!C:D,2,FALSE),""))</f>
        <v>框架 - 插件管理器</v>
      </c>
      <c r="C30" s="445"/>
      <c r="D30" s="443"/>
      <c r="E30" s="441"/>
      <c r="F30" s="445"/>
      <c r="G30" s="443"/>
      <c r="H30" s="444" t="str">
        <f t="shared" si="4"/>
        <v/>
      </c>
      <c r="I30" s="444" t="str">
        <f t="shared" si="5"/>
        <v/>
      </c>
      <c r="J30" s="476"/>
      <c r="K30" s="476">
        <f t="shared" si="6"/>
        <v>0</v>
      </c>
      <c r="L30" s="443" t="s">
        <v>18</v>
      </c>
      <c r="M30" s="442">
        <f t="shared" si="7"/>
        <v>0</v>
      </c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72"/>
      <c r="AH30" s="472"/>
      <c r="AI30" s="472"/>
      <c r="AJ30" s="472"/>
      <c r="AK30" s="472"/>
      <c r="AL30" s="472"/>
      <c r="AM30" s="472"/>
      <c r="AN30" s="441"/>
    </row>
    <row r="31" spans="1:47" s="446" customFormat="1">
      <c r="A31" s="443"/>
      <c r="B31" s="441" t="str">
        <f>IF(A31="","",IFERROR(VLOOKUP(A31,Story!C:D,2,FALSE),""))</f>
        <v/>
      </c>
      <c r="C31" s="445"/>
      <c r="D31" s="443" t="s">
        <v>196</v>
      </c>
      <c r="E31" s="441" t="s">
        <v>1897</v>
      </c>
      <c r="F31" s="445" t="s">
        <v>77</v>
      </c>
      <c r="G31" s="443" t="s">
        <v>194</v>
      </c>
      <c r="H31" s="444">
        <f t="shared" si="4"/>
        <v>43304</v>
      </c>
      <c r="I31" s="444">
        <f t="shared" si="5"/>
        <v>43308</v>
      </c>
      <c r="J31" s="476">
        <v>32</v>
      </c>
      <c r="K31" s="476">
        <f t="shared" ref="K31" si="27">SUM(N31:AT31)</f>
        <v>0</v>
      </c>
      <c r="L31" s="443" t="s">
        <v>334</v>
      </c>
      <c r="M31" s="442">
        <f t="shared" si="7"/>
        <v>0.1</v>
      </c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72"/>
      <c r="AH31" s="472"/>
      <c r="AI31" s="472"/>
      <c r="AJ31" s="472"/>
      <c r="AK31" s="472"/>
      <c r="AL31" s="472"/>
      <c r="AM31" s="472"/>
      <c r="AN31" s="472"/>
      <c r="AO31" s="472"/>
      <c r="AP31" s="472"/>
      <c r="AQ31" s="472"/>
      <c r="AR31" s="472"/>
      <c r="AS31" s="472"/>
      <c r="AT31" s="472"/>
      <c r="AU31" s="441"/>
    </row>
    <row r="32" spans="1:47" s="446" customFormat="1">
      <c r="A32" s="443"/>
      <c r="B32" s="441" t="str">
        <f>IF(A32="","",IFERROR(VLOOKUP(A32,Story!C:D,2,FALSE),""))</f>
        <v/>
      </c>
      <c r="C32" s="445"/>
      <c r="D32" s="443" t="s">
        <v>196</v>
      </c>
      <c r="E32" s="441" t="s">
        <v>1957</v>
      </c>
      <c r="F32" s="445"/>
      <c r="G32" s="443"/>
      <c r="H32" s="444">
        <f t="shared" si="4"/>
        <v>43304</v>
      </c>
      <c r="I32" s="444">
        <f t="shared" si="5"/>
        <v>43307</v>
      </c>
      <c r="J32" s="476">
        <v>24</v>
      </c>
      <c r="K32" s="476">
        <f t="shared" si="6"/>
        <v>0</v>
      </c>
      <c r="L32" s="443" t="s">
        <v>334</v>
      </c>
      <c r="M32" s="442">
        <f t="shared" si="7"/>
        <v>0.1</v>
      </c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72"/>
      <c r="AH32" s="472"/>
      <c r="AI32" s="472"/>
      <c r="AJ32" s="472"/>
      <c r="AK32" s="472"/>
      <c r="AL32" s="472"/>
      <c r="AM32" s="472"/>
      <c r="AN32" s="441"/>
    </row>
    <row r="33" spans="1:58" s="446" customFormat="1">
      <c r="A33" s="443"/>
      <c r="B33" s="441" t="str">
        <f>IF(A33="","",IFERROR(VLOOKUP(A33,Story!C:D,2,FALSE),""))</f>
        <v/>
      </c>
      <c r="C33" s="445"/>
      <c r="D33" s="443"/>
      <c r="E33" s="441"/>
      <c r="F33" s="445"/>
      <c r="G33" s="443"/>
      <c r="H33" s="444" t="str">
        <f t="shared" si="4"/>
        <v/>
      </c>
      <c r="I33" s="444" t="str">
        <f t="shared" si="5"/>
        <v/>
      </c>
      <c r="J33" s="476"/>
      <c r="K33" s="476">
        <f t="shared" si="6"/>
        <v>0</v>
      </c>
      <c r="L33" s="443" t="s">
        <v>18</v>
      </c>
      <c r="M33" s="442">
        <f t="shared" si="7"/>
        <v>0</v>
      </c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41"/>
    </row>
    <row r="34" spans="1:58" s="446" customFormat="1">
      <c r="A34" s="24" t="s">
        <v>1815</v>
      </c>
      <c r="B34" s="441" t="str">
        <f>IF(A34="","",IFERROR(VLOOKUP(A34,Story!C:D,2,FALSE),""))</f>
        <v>多进程插件-bug fixing</v>
      </c>
      <c r="C34" s="445"/>
      <c r="D34" s="443"/>
      <c r="E34" s="441"/>
      <c r="F34" s="445"/>
      <c r="G34" s="443"/>
      <c r="H34" s="444" t="str">
        <f t="shared" si="4"/>
        <v/>
      </c>
      <c r="I34" s="444" t="str">
        <f t="shared" si="5"/>
        <v/>
      </c>
      <c r="J34" s="476"/>
      <c r="K34" s="476">
        <f t="shared" si="6"/>
        <v>0</v>
      </c>
      <c r="L34" s="443" t="s">
        <v>18</v>
      </c>
      <c r="M34" s="442">
        <f t="shared" si="7"/>
        <v>0</v>
      </c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/>
      <c r="AG34" s="472"/>
      <c r="AH34" s="472"/>
      <c r="AI34" s="472"/>
      <c r="AJ34" s="472"/>
      <c r="AK34" s="472"/>
      <c r="AL34" s="472"/>
      <c r="AM34" s="472"/>
      <c r="AN34" s="441"/>
    </row>
    <row r="35" spans="1:58" s="446" customFormat="1">
      <c r="A35" s="443"/>
      <c r="B35" s="441" t="str">
        <f>IF(A35="","",IFERROR(VLOOKUP(A35,Story!C:D,2,FALSE),""))</f>
        <v/>
      </c>
      <c r="C35" s="445"/>
      <c r="D35" s="443" t="s">
        <v>223</v>
      </c>
      <c r="E35" s="441" t="s">
        <v>1978</v>
      </c>
      <c r="F35" s="445" t="s">
        <v>59</v>
      </c>
      <c r="G35" s="443"/>
      <c r="H35" s="444">
        <f t="shared" si="4"/>
        <v>43304</v>
      </c>
      <c r="I35" s="444">
        <f t="shared" si="5"/>
        <v>43304</v>
      </c>
      <c r="J35" s="476"/>
      <c r="K35" s="476">
        <f t="shared" si="6"/>
        <v>6</v>
      </c>
      <c r="L35" s="443" t="s">
        <v>9</v>
      </c>
      <c r="M35" s="442">
        <f t="shared" si="7"/>
        <v>1</v>
      </c>
      <c r="N35" s="472"/>
      <c r="O35" s="472"/>
      <c r="P35" s="472"/>
      <c r="Q35" s="472"/>
      <c r="R35" s="472"/>
      <c r="S35" s="472"/>
      <c r="T35" s="472"/>
      <c r="U35" s="472"/>
      <c r="V35" s="472"/>
      <c r="W35" s="472"/>
      <c r="X35" s="472">
        <v>6</v>
      </c>
      <c r="Y35" s="472"/>
      <c r="Z35" s="472"/>
      <c r="AA35" s="472"/>
      <c r="AB35" s="472"/>
      <c r="AC35" s="472"/>
      <c r="AD35" s="472"/>
      <c r="AE35" s="472"/>
      <c r="AF35" s="472"/>
      <c r="AG35" s="472"/>
      <c r="AH35" s="472"/>
      <c r="AI35" s="472"/>
      <c r="AJ35" s="472"/>
      <c r="AK35" s="472"/>
      <c r="AL35" s="472"/>
      <c r="AM35" s="472"/>
      <c r="AN35" s="441"/>
    </row>
    <row r="36" spans="1:58" s="446" customFormat="1">
      <c r="A36" s="24" t="s">
        <v>724</v>
      </c>
      <c r="B36" s="441" t="str">
        <f>IF(A36="","",IFERROR(VLOOKUP(A36,Story!C:D,2,FALSE),""))</f>
        <v>扩展点文件编辑器</v>
      </c>
      <c r="C36" s="445"/>
      <c r="D36" s="443"/>
      <c r="E36" s="441"/>
      <c r="F36" s="445"/>
      <c r="G36" s="443"/>
      <c r="H36" s="444" t="str">
        <f t="shared" si="4"/>
        <v/>
      </c>
      <c r="I36" s="444" t="str">
        <f t="shared" si="5"/>
        <v/>
      </c>
      <c r="J36" s="476"/>
      <c r="K36" s="476">
        <f t="shared" si="6"/>
        <v>0</v>
      </c>
      <c r="L36" s="443" t="s">
        <v>18</v>
      </c>
      <c r="M36" s="442">
        <f t="shared" si="7"/>
        <v>0</v>
      </c>
      <c r="N36" s="472"/>
      <c r="O36" s="472"/>
      <c r="P36" s="472"/>
      <c r="Q36" s="472"/>
      <c r="R36" s="472"/>
      <c r="S36" s="472"/>
      <c r="T36" s="472"/>
      <c r="U36" s="472"/>
      <c r="V36" s="472"/>
      <c r="W36" s="472"/>
      <c r="X36" s="472"/>
      <c r="Y36" s="472"/>
      <c r="Z36" s="472"/>
      <c r="AA36" s="472"/>
      <c r="AB36" s="472"/>
      <c r="AC36" s="472"/>
      <c r="AD36" s="472"/>
      <c r="AE36" s="472"/>
      <c r="AF36" s="472"/>
      <c r="AG36" s="472"/>
      <c r="AH36" s="472"/>
      <c r="AI36" s="472"/>
      <c r="AJ36" s="472"/>
      <c r="AK36" s="472"/>
      <c r="AL36" s="472"/>
      <c r="AM36" s="472"/>
      <c r="AN36" s="441"/>
    </row>
    <row r="37" spans="1:58" s="446" customFormat="1">
      <c r="A37" s="443"/>
      <c r="B37" s="441" t="str">
        <f>IF(A37="","",IFERROR(VLOOKUP(A37,Story!C:D,2,FALSE),""))</f>
        <v/>
      </c>
      <c r="C37" s="445"/>
      <c r="D37" s="443" t="s">
        <v>1497</v>
      </c>
      <c r="E37" s="441" t="s">
        <v>1980</v>
      </c>
      <c r="F37" s="445" t="s">
        <v>59</v>
      </c>
      <c r="G37" s="443"/>
      <c r="H37" s="444">
        <f t="shared" si="4"/>
        <v>43304</v>
      </c>
      <c r="I37" s="444">
        <f t="shared" si="5"/>
        <v>43304</v>
      </c>
      <c r="J37" s="476"/>
      <c r="K37" s="476">
        <f t="shared" si="6"/>
        <v>12</v>
      </c>
      <c r="L37" s="443" t="s">
        <v>9</v>
      </c>
      <c r="M37" s="442">
        <f t="shared" si="7"/>
        <v>1</v>
      </c>
      <c r="N37" s="472"/>
      <c r="O37" s="472"/>
      <c r="P37" s="472"/>
      <c r="Q37" s="472"/>
      <c r="R37" s="472"/>
      <c r="S37" s="472"/>
      <c r="T37" s="472"/>
      <c r="U37" s="472"/>
      <c r="V37" s="472">
        <v>6</v>
      </c>
      <c r="W37" s="472">
        <v>6</v>
      </c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41"/>
    </row>
    <row r="38" spans="1:58" s="446" customFormat="1">
      <c r="A38" s="24" t="s">
        <v>593</v>
      </c>
      <c r="B38" s="441" t="str">
        <f>IF(A38="","",IFERROR(VLOOKUP(A38,Story!C:D,2,FALSE),""))</f>
        <v>主界面状态清理</v>
      </c>
      <c r="C38" s="445"/>
      <c r="D38" s="443"/>
      <c r="E38" s="441"/>
      <c r="F38" s="445"/>
      <c r="G38" s="443"/>
      <c r="H38" s="444" t="str">
        <f t="shared" ref="H38:H41" si="28">IF(E38="","",$H$1)</f>
        <v/>
      </c>
      <c r="I38" s="444" t="str">
        <f t="shared" ref="I38:I41" si="29">IF(E38="","",IF(H38+J38/8&gt;$I$1,$I$1,H38+J38/8))</f>
        <v/>
      </c>
      <c r="J38" s="476"/>
      <c r="K38" s="476">
        <f t="shared" ref="K38:K40" si="30">SUM(N38:AM38)</f>
        <v>0</v>
      </c>
      <c r="L38" s="443"/>
      <c r="M38" s="442">
        <v>0</v>
      </c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/>
      <c r="Y38" s="472"/>
      <c r="Z38" s="472"/>
      <c r="AA38" s="472"/>
      <c r="AB38" s="472"/>
      <c r="AC38" s="472"/>
      <c r="AD38" s="472"/>
      <c r="AE38" s="472"/>
      <c r="AF38" s="472"/>
      <c r="AG38" s="472"/>
      <c r="AH38" s="472"/>
      <c r="AI38" s="472"/>
      <c r="AJ38" s="472"/>
      <c r="AK38" s="472"/>
      <c r="AL38" s="472"/>
      <c r="AM38" s="472"/>
      <c r="AN38" s="441"/>
    </row>
    <row r="39" spans="1:58" s="446" customFormat="1">
      <c r="A39" s="443"/>
      <c r="B39" s="441" t="str">
        <f>IF(A39="","",IFERROR(VLOOKUP(A39,Story!C:D,2,FALSE),""))</f>
        <v/>
      </c>
      <c r="C39" s="445"/>
      <c r="D39" s="443" t="s">
        <v>1497</v>
      </c>
      <c r="E39" s="441" t="s">
        <v>1981</v>
      </c>
      <c r="F39" s="445" t="s">
        <v>59</v>
      </c>
      <c r="G39" s="443"/>
      <c r="H39" s="444">
        <f t="shared" si="28"/>
        <v>43304</v>
      </c>
      <c r="I39" s="444">
        <f t="shared" si="29"/>
        <v>43304</v>
      </c>
      <c r="J39" s="476"/>
      <c r="K39" s="476">
        <f t="shared" si="30"/>
        <v>2.5</v>
      </c>
      <c r="L39" s="443" t="s">
        <v>9</v>
      </c>
      <c r="M39" s="442">
        <v>0</v>
      </c>
      <c r="N39" s="472"/>
      <c r="O39" s="472"/>
      <c r="P39" s="472"/>
      <c r="Q39" s="472"/>
      <c r="R39" s="472"/>
      <c r="S39" s="472"/>
      <c r="T39" s="472"/>
      <c r="U39" s="472">
        <v>2.5</v>
      </c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72"/>
      <c r="AH39" s="472"/>
      <c r="AI39" s="472"/>
      <c r="AJ39" s="472"/>
      <c r="AK39" s="472"/>
      <c r="AL39" s="472"/>
      <c r="AM39" s="472"/>
      <c r="AN39" s="441"/>
    </row>
    <row r="40" spans="1:58" s="446" customFormat="1">
      <c r="A40" s="443"/>
      <c r="B40" s="441" t="str">
        <f>IF(A40="","",IFERROR(VLOOKUP(A40,Story!C:D,2,FALSE),""))</f>
        <v/>
      </c>
      <c r="C40" s="445"/>
      <c r="D40" s="443"/>
      <c r="E40" s="441"/>
      <c r="F40" s="445"/>
      <c r="G40" s="443"/>
      <c r="H40" s="444" t="str">
        <f t="shared" si="28"/>
        <v/>
      </c>
      <c r="I40" s="444" t="str">
        <f t="shared" si="29"/>
        <v/>
      </c>
      <c r="J40" s="476"/>
      <c r="K40" s="476">
        <f t="shared" si="30"/>
        <v>0</v>
      </c>
      <c r="L40" s="443"/>
      <c r="M40" s="442">
        <v>0</v>
      </c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72"/>
      <c r="AH40" s="472"/>
      <c r="AI40" s="472"/>
      <c r="AJ40" s="472"/>
      <c r="AK40" s="472"/>
      <c r="AL40" s="472"/>
      <c r="AM40" s="472"/>
      <c r="AN40" s="441"/>
    </row>
    <row r="41" spans="1:58" s="446" customFormat="1">
      <c r="A41" s="443"/>
      <c r="B41" s="441" t="str">
        <f>IF(A41="","",IFERROR(VLOOKUP(A41,Story!C:D,2,FALSE),""))</f>
        <v/>
      </c>
      <c r="C41" s="445"/>
      <c r="D41" s="443"/>
      <c r="E41" s="441"/>
      <c r="F41" s="445"/>
      <c r="G41" s="443"/>
      <c r="H41" s="444" t="str">
        <f t="shared" si="28"/>
        <v/>
      </c>
      <c r="I41" s="444" t="str">
        <f t="shared" si="29"/>
        <v/>
      </c>
      <c r="J41" s="476"/>
      <c r="K41" s="476">
        <f t="shared" si="6"/>
        <v>0</v>
      </c>
      <c r="L41" s="443" t="s">
        <v>18</v>
      </c>
      <c r="M41" s="442">
        <f t="shared" si="7"/>
        <v>0</v>
      </c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72"/>
      <c r="AH41" s="472"/>
      <c r="AI41" s="472"/>
      <c r="AJ41" s="472"/>
      <c r="AK41" s="472"/>
      <c r="AL41" s="472"/>
      <c r="AM41" s="472"/>
      <c r="AN41" s="441"/>
    </row>
    <row r="42" spans="1:58" s="446" customFormat="1">
      <c r="A42" s="24" t="s">
        <v>1697</v>
      </c>
      <c r="B42" s="441" t="str">
        <f>IF(A42="","",IFERROR(VLOOKUP(A42,Story!C:D,2,FALSE),""))</f>
        <v>自定义界面设计文档</v>
      </c>
      <c r="C42" s="445"/>
      <c r="D42" s="443"/>
      <c r="E42" s="441"/>
      <c r="F42" s="445"/>
      <c r="G42" s="443"/>
      <c r="H42" s="444" t="str">
        <f t="shared" si="4"/>
        <v/>
      </c>
      <c r="I42" s="444" t="str">
        <f t="shared" si="5"/>
        <v/>
      </c>
      <c r="J42" s="476"/>
      <c r="K42" s="476">
        <f t="shared" si="6"/>
        <v>0</v>
      </c>
      <c r="L42" s="443" t="s">
        <v>18</v>
      </c>
      <c r="M42" s="442">
        <f t="shared" si="7"/>
        <v>0</v>
      </c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72"/>
      <c r="AH42" s="472"/>
      <c r="AI42" s="472"/>
      <c r="AJ42" s="472"/>
      <c r="AK42" s="472"/>
      <c r="AL42" s="472"/>
      <c r="AM42" s="472"/>
      <c r="AN42" s="441"/>
    </row>
    <row r="43" spans="1:58" s="446" customFormat="1">
      <c r="A43" s="443"/>
      <c r="B43" s="441" t="str">
        <f>IF(A43="","",IFERROR(VLOOKUP(A43,Story!C:D,2,FALSE),""))</f>
        <v/>
      </c>
      <c r="C43" s="445"/>
      <c r="D43" s="443" t="s">
        <v>204</v>
      </c>
      <c r="E43" s="441" t="s">
        <v>1720</v>
      </c>
      <c r="F43" s="445"/>
      <c r="G43" s="443" t="s">
        <v>210</v>
      </c>
      <c r="H43" s="444">
        <f>IF(E43="","",'Sprint#32'!$H$1)</f>
        <v>43222</v>
      </c>
      <c r="I43" s="444">
        <f>IF(E43="","",IF(H43+J43/8&gt;'Sprint#32'!$I$1,'Sprint#32'!$I$1,H43+J43/8))</f>
        <v>43225</v>
      </c>
      <c r="J43" s="476">
        <v>24</v>
      </c>
      <c r="K43" s="476">
        <f>SUM(N43:AM43)</f>
        <v>0</v>
      </c>
      <c r="L43" s="443" t="s">
        <v>248</v>
      </c>
      <c r="M43" s="442">
        <f>IF(L43="未开始",0,IF(L43="已完成",1, 0.1))</f>
        <v>0.1</v>
      </c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72"/>
      <c r="AH43" s="472"/>
      <c r="AI43" s="472"/>
      <c r="AJ43" s="472"/>
      <c r="AK43" s="472"/>
      <c r="AL43" s="472"/>
      <c r="AM43" s="472"/>
      <c r="AN43" s="472"/>
      <c r="AO43" s="472"/>
      <c r="AP43" s="472"/>
      <c r="AQ43" s="472"/>
      <c r="AR43" s="472"/>
      <c r="AS43" s="472"/>
      <c r="AT43" s="472"/>
      <c r="AU43" s="472"/>
      <c r="AV43" s="472"/>
      <c r="AW43" s="472"/>
      <c r="AX43" s="472"/>
      <c r="AY43" s="472"/>
      <c r="AZ43" s="472"/>
      <c r="BA43" s="472"/>
      <c r="BB43" s="472"/>
      <c r="BC43" s="472"/>
      <c r="BD43" s="472"/>
      <c r="BE43" s="472"/>
      <c r="BF43" s="441"/>
    </row>
    <row r="44" spans="1:58" s="446" customFormat="1">
      <c r="A44" s="443"/>
      <c r="B44" s="441" t="str">
        <f>IF(A44="","",IFERROR(VLOOKUP(A44,Story!C:D,2,FALSE),""))</f>
        <v/>
      </c>
      <c r="C44" s="445"/>
      <c r="D44" s="443" t="s">
        <v>231</v>
      </c>
      <c r="E44" s="441" t="s">
        <v>1928</v>
      </c>
      <c r="F44" s="445"/>
      <c r="G44" s="443"/>
      <c r="H44" s="444">
        <f t="shared" si="4"/>
        <v>43304</v>
      </c>
      <c r="I44" s="444">
        <f t="shared" si="5"/>
        <v>43304</v>
      </c>
      <c r="J44" s="476"/>
      <c r="K44" s="476">
        <f t="shared" si="6"/>
        <v>0</v>
      </c>
      <c r="L44" s="443" t="s">
        <v>195</v>
      </c>
      <c r="M44" s="442">
        <f t="shared" si="7"/>
        <v>0.1</v>
      </c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72"/>
      <c r="AH44" s="472"/>
      <c r="AI44" s="472"/>
      <c r="AJ44" s="472"/>
      <c r="AK44" s="472"/>
      <c r="AL44" s="472"/>
      <c r="AM44" s="472"/>
      <c r="AN44" s="441"/>
    </row>
    <row r="45" spans="1:58" s="446" customFormat="1">
      <c r="A45" s="443"/>
      <c r="B45" s="441" t="str">
        <f>IF(A45="","",IFERROR(VLOOKUP(A45,Story!C:D,2,FALSE),""))</f>
        <v/>
      </c>
      <c r="C45" s="445"/>
      <c r="D45" s="443" t="s">
        <v>231</v>
      </c>
      <c r="E45" s="441" t="s">
        <v>1902</v>
      </c>
      <c r="F45" s="445" t="s">
        <v>233</v>
      </c>
      <c r="G45" s="443" t="s">
        <v>194</v>
      </c>
      <c r="H45" s="444">
        <f t="shared" si="4"/>
        <v>43304</v>
      </c>
      <c r="I45" s="444">
        <f t="shared" si="5"/>
        <v>43305</v>
      </c>
      <c r="J45" s="476">
        <v>8</v>
      </c>
      <c r="K45" s="476">
        <f t="shared" si="6"/>
        <v>7</v>
      </c>
      <c r="L45" s="443" t="s">
        <v>9</v>
      </c>
      <c r="M45" s="442">
        <f t="shared" si="7"/>
        <v>1</v>
      </c>
      <c r="N45" s="472"/>
      <c r="O45" s="472"/>
      <c r="P45" s="472"/>
      <c r="Q45" s="472"/>
      <c r="R45" s="472">
        <v>7</v>
      </c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72"/>
      <c r="AH45" s="472"/>
      <c r="AI45" s="472"/>
      <c r="AJ45" s="472"/>
      <c r="AK45" s="472"/>
      <c r="AL45" s="472"/>
      <c r="AM45" s="472"/>
      <c r="AN45" s="441"/>
    </row>
    <row r="46" spans="1:58" s="446" customFormat="1">
      <c r="A46" s="443"/>
      <c r="B46" s="441" t="str">
        <f>IF(A46="","",IFERROR(VLOOKUP(A46,Story!C:D,2,FALSE),""))</f>
        <v/>
      </c>
      <c r="C46" s="445"/>
      <c r="D46" s="443" t="s">
        <v>204</v>
      </c>
      <c r="E46" s="441" t="s">
        <v>1965</v>
      </c>
      <c r="F46" s="445" t="s">
        <v>233</v>
      </c>
      <c r="G46" s="443" t="s">
        <v>194</v>
      </c>
      <c r="H46" s="444">
        <f t="shared" si="4"/>
        <v>43304</v>
      </c>
      <c r="I46" s="444">
        <f t="shared" si="5"/>
        <v>43304.25</v>
      </c>
      <c r="J46" s="476">
        <v>2</v>
      </c>
      <c r="K46" s="476">
        <f t="shared" si="6"/>
        <v>1</v>
      </c>
      <c r="L46" s="443" t="s">
        <v>9</v>
      </c>
      <c r="M46" s="442">
        <f t="shared" si="7"/>
        <v>1</v>
      </c>
      <c r="N46" s="472"/>
      <c r="O46" s="472">
        <v>1</v>
      </c>
      <c r="P46" s="472"/>
      <c r="Q46" s="472"/>
      <c r="R46" s="472"/>
      <c r="S46" s="472"/>
      <c r="T46" s="472"/>
      <c r="U46" s="472"/>
      <c r="V46" s="472"/>
      <c r="W46" s="472"/>
      <c r="X46" s="472"/>
      <c r="Y46" s="472"/>
      <c r="Z46" s="472"/>
      <c r="AA46" s="472"/>
      <c r="AB46" s="472"/>
      <c r="AC46" s="472"/>
      <c r="AD46" s="472"/>
      <c r="AE46" s="472"/>
      <c r="AF46" s="472"/>
      <c r="AG46" s="472"/>
      <c r="AH46" s="472"/>
      <c r="AI46" s="472"/>
      <c r="AJ46" s="472"/>
      <c r="AK46" s="472"/>
      <c r="AL46" s="472"/>
      <c r="AM46" s="472"/>
      <c r="AN46" s="441"/>
    </row>
    <row r="47" spans="1:58" s="446" customFormat="1">
      <c r="A47" s="443"/>
      <c r="B47" s="441" t="str">
        <f>IF(A47="","",IFERROR(VLOOKUP(A47,Story!C:D,2,FALSE),""))</f>
        <v/>
      </c>
      <c r="C47" s="445"/>
      <c r="D47" s="443" t="s">
        <v>231</v>
      </c>
      <c r="E47" s="441" t="s">
        <v>1958</v>
      </c>
      <c r="F47" s="445" t="s">
        <v>233</v>
      </c>
      <c r="G47" s="443" t="s">
        <v>207</v>
      </c>
      <c r="H47" s="444">
        <f t="shared" si="4"/>
        <v>43304</v>
      </c>
      <c r="I47" s="444">
        <f t="shared" si="5"/>
        <v>43304.5</v>
      </c>
      <c r="J47" s="476">
        <v>4</v>
      </c>
      <c r="K47" s="476">
        <f t="shared" si="6"/>
        <v>0</v>
      </c>
      <c r="L47" s="443" t="s">
        <v>248</v>
      </c>
      <c r="M47" s="442">
        <f t="shared" si="7"/>
        <v>0.1</v>
      </c>
      <c r="N47" s="472"/>
      <c r="O47" s="472"/>
      <c r="P47" s="472"/>
      <c r="Q47" s="472"/>
      <c r="R47" s="472"/>
      <c r="S47" s="472"/>
      <c r="T47" s="472"/>
      <c r="U47" s="472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72"/>
      <c r="AH47" s="472"/>
      <c r="AI47" s="472"/>
      <c r="AJ47" s="472"/>
      <c r="AK47" s="472"/>
      <c r="AL47" s="472"/>
      <c r="AM47" s="472"/>
      <c r="AN47" s="441"/>
    </row>
    <row r="48" spans="1:58" s="446" customFormat="1">
      <c r="A48" s="443"/>
      <c r="B48" s="441" t="str">
        <f>IF(A48="","",IFERROR(VLOOKUP(A48,Story!C:D,2,FALSE),""))</f>
        <v/>
      </c>
      <c r="C48" s="445"/>
      <c r="D48" s="443" t="s">
        <v>254</v>
      </c>
      <c r="E48" s="441" t="s">
        <v>1968</v>
      </c>
      <c r="F48" s="445" t="s">
        <v>233</v>
      </c>
      <c r="G48" s="443" t="s">
        <v>194</v>
      </c>
      <c r="H48" s="444">
        <f t="shared" ref="H48:H50" si="31">IF(E48="","",$H$1)</f>
        <v>43304</v>
      </c>
      <c r="I48" s="444">
        <f t="shared" ref="I48:I50" si="32">IF(E48="","",IF(H48+J48/8&gt;$I$1,$I$1,H48+J48/8))</f>
        <v>43306</v>
      </c>
      <c r="J48" s="476">
        <v>16</v>
      </c>
      <c r="K48" s="476">
        <f t="shared" ref="K48:K50" si="33">SUM(N48:AM48)</f>
        <v>40</v>
      </c>
      <c r="L48" s="443" t="s">
        <v>9</v>
      </c>
      <c r="M48" s="442">
        <f t="shared" ref="M48:M50" si="34">IF(L48="未开始",0,IF(L48="已完成",1, 0.1))</f>
        <v>1</v>
      </c>
      <c r="N48" s="472"/>
      <c r="O48" s="472"/>
      <c r="P48" s="472"/>
      <c r="Q48" s="472"/>
      <c r="R48" s="472"/>
      <c r="S48" s="472"/>
      <c r="T48" s="472"/>
      <c r="U48" s="472"/>
      <c r="V48" s="472"/>
      <c r="W48" s="472">
        <v>2</v>
      </c>
      <c r="X48" s="472">
        <v>8</v>
      </c>
      <c r="Y48" s="472">
        <v>8</v>
      </c>
      <c r="Z48" s="472"/>
      <c r="AA48" s="472"/>
      <c r="AB48" s="472">
        <v>6</v>
      </c>
      <c r="AC48" s="472">
        <v>8</v>
      </c>
      <c r="AD48" s="472">
        <v>8</v>
      </c>
      <c r="AE48" s="472"/>
      <c r="AF48" s="472"/>
      <c r="AG48" s="472"/>
      <c r="AH48" s="472"/>
      <c r="AI48" s="472"/>
      <c r="AJ48" s="472"/>
      <c r="AK48" s="472"/>
      <c r="AL48" s="472"/>
      <c r="AM48" s="472"/>
      <c r="AN48" s="441"/>
    </row>
    <row r="49" spans="1:47" s="446" customFormat="1">
      <c r="A49" s="443"/>
      <c r="B49" s="441" t="str">
        <f>IF(A49="","",IFERROR(VLOOKUP(A49,Story!C:D,2,FALSE),""))</f>
        <v/>
      </c>
      <c r="C49" s="445"/>
      <c r="D49" s="443" t="s">
        <v>231</v>
      </c>
      <c r="E49" s="441" t="s">
        <v>1967</v>
      </c>
      <c r="F49" s="445" t="s">
        <v>233</v>
      </c>
      <c r="G49" s="443" t="s">
        <v>194</v>
      </c>
      <c r="H49" s="444">
        <f t="shared" si="31"/>
        <v>43304</v>
      </c>
      <c r="I49" s="444">
        <f t="shared" si="32"/>
        <v>43304</v>
      </c>
      <c r="J49" s="476"/>
      <c r="K49" s="476">
        <f t="shared" si="33"/>
        <v>16</v>
      </c>
      <c r="L49" s="443" t="s">
        <v>9</v>
      </c>
      <c r="M49" s="442">
        <f t="shared" si="34"/>
        <v>1</v>
      </c>
      <c r="N49" s="472"/>
      <c r="O49" s="472"/>
      <c r="P49" s="472"/>
      <c r="Q49" s="472"/>
      <c r="R49" s="472"/>
      <c r="S49" s="472"/>
      <c r="T49" s="472"/>
      <c r="U49" s="472"/>
      <c r="V49" s="472"/>
      <c r="W49" s="472">
        <v>3</v>
      </c>
      <c r="X49" s="472"/>
      <c r="Y49" s="472"/>
      <c r="Z49" s="472"/>
      <c r="AA49" s="472"/>
      <c r="AB49" s="472"/>
      <c r="AC49" s="472"/>
      <c r="AD49" s="472"/>
      <c r="AE49" s="472">
        <v>8</v>
      </c>
      <c r="AF49" s="472"/>
      <c r="AG49" s="472"/>
      <c r="AH49" s="472"/>
      <c r="AI49" s="472"/>
      <c r="AJ49" s="472"/>
      <c r="AK49" s="472"/>
      <c r="AL49" s="472">
        <v>2</v>
      </c>
      <c r="AM49" s="472">
        <v>3</v>
      </c>
      <c r="AN49" s="441"/>
    </row>
    <row r="50" spans="1:47" s="446" customFormat="1">
      <c r="A50" s="443"/>
      <c r="B50" s="441" t="str">
        <f>IF(A50="","",IFERROR(VLOOKUP(A50,Story!C:D,2,FALSE),""))</f>
        <v/>
      </c>
      <c r="C50" s="445"/>
      <c r="D50" s="443" t="s">
        <v>254</v>
      </c>
      <c r="E50" s="441" t="s">
        <v>367</v>
      </c>
      <c r="F50" s="445" t="s">
        <v>233</v>
      </c>
      <c r="G50" s="443" t="s">
        <v>194</v>
      </c>
      <c r="H50" s="444">
        <f t="shared" si="31"/>
        <v>43304</v>
      </c>
      <c r="I50" s="444">
        <f t="shared" si="32"/>
        <v>43308</v>
      </c>
      <c r="J50" s="476">
        <v>32</v>
      </c>
      <c r="K50" s="476">
        <f t="shared" si="33"/>
        <v>6.5</v>
      </c>
      <c r="L50" s="443" t="s">
        <v>248</v>
      </c>
      <c r="M50" s="442">
        <f t="shared" si="34"/>
        <v>0.1</v>
      </c>
      <c r="N50" s="472"/>
      <c r="O50" s="472"/>
      <c r="P50" s="472"/>
      <c r="Q50" s="472"/>
      <c r="R50" s="472"/>
      <c r="S50" s="472"/>
      <c r="T50" s="472"/>
      <c r="U50" s="472"/>
      <c r="V50" s="472"/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72"/>
      <c r="AH50" s="472"/>
      <c r="AI50" s="472">
        <v>0.5</v>
      </c>
      <c r="AJ50" s="472"/>
      <c r="AK50" s="472">
        <v>2</v>
      </c>
      <c r="AL50" s="472">
        <v>2</v>
      </c>
      <c r="AM50" s="472">
        <v>2</v>
      </c>
      <c r="AN50" s="441"/>
    </row>
    <row r="51" spans="1:47" s="446" customFormat="1">
      <c r="A51" s="443"/>
      <c r="B51" s="441" t="str">
        <f>IF(A51="","",IFERROR(VLOOKUP(A51,Story!C:D,2,FALSE),""))</f>
        <v/>
      </c>
      <c r="C51" s="445"/>
      <c r="D51" s="443" t="s">
        <v>204</v>
      </c>
      <c r="E51" s="441" t="s">
        <v>1966</v>
      </c>
      <c r="F51" s="445" t="s">
        <v>233</v>
      </c>
      <c r="G51" s="443" t="s">
        <v>194</v>
      </c>
      <c r="H51" s="444">
        <f t="shared" si="4"/>
        <v>43304</v>
      </c>
      <c r="I51" s="444">
        <f t="shared" si="5"/>
        <v>43304.5</v>
      </c>
      <c r="J51" s="476">
        <v>4</v>
      </c>
      <c r="K51" s="476">
        <f t="shared" si="6"/>
        <v>2</v>
      </c>
      <c r="L51" s="443" t="s">
        <v>9</v>
      </c>
      <c r="M51" s="442">
        <f t="shared" si="7"/>
        <v>1</v>
      </c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>
        <v>2</v>
      </c>
      <c r="AC51" s="472"/>
      <c r="AD51" s="472"/>
      <c r="AE51" s="472"/>
      <c r="AF51" s="472"/>
      <c r="AG51" s="472"/>
      <c r="AH51" s="472"/>
      <c r="AI51" s="472"/>
      <c r="AJ51" s="472"/>
      <c r="AK51" s="472"/>
      <c r="AL51" s="472"/>
      <c r="AM51" s="472"/>
      <c r="AN51" s="441"/>
    </row>
    <row r="52" spans="1:47" s="446" customFormat="1">
      <c r="A52" s="443"/>
      <c r="B52" s="441" t="str">
        <f>IF(A52="","",IFERROR(VLOOKUP(A52,Story!C:D,2,FALSE),""))</f>
        <v/>
      </c>
      <c r="C52" s="445"/>
      <c r="D52" s="443"/>
      <c r="E52" s="441"/>
      <c r="F52" s="445"/>
      <c r="G52" s="443"/>
      <c r="H52" s="444" t="str">
        <f t="shared" si="4"/>
        <v/>
      </c>
      <c r="I52" s="444" t="str">
        <f t="shared" si="5"/>
        <v/>
      </c>
      <c r="J52" s="476"/>
      <c r="K52" s="476">
        <f t="shared" si="6"/>
        <v>0</v>
      </c>
      <c r="L52" s="443" t="s">
        <v>18</v>
      </c>
      <c r="M52" s="442">
        <f t="shared" si="7"/>
        <v>0</v>
      </c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72"/>
      <c r="AH52" s="472"/>
      <c r="AI52" s="472"/>
      <c r="AJ52" s="472"/>
      <c r="AK52" s="472"/>
      <c r="AL52" s="472"/>
      <c r="AM52" s="472"/>
      <c r="AN52" s="441"/>
    </row>
    <row r="53" spans="1:47" s="446" customFormat="1">
      <c r="A53" s="11" t="s">
        <v>122</v>
      </c>
      <c r="B53" s="441" t="str">
        <f>IF(A53="","",IFERROR(VLOOKUP(A53,Story!C:D,2,FALSE),""))</f>
        <v>需求讨论会议</v>
      </c>
      <c r="C53" s="445"/>
      <c r="D53" s="443"/>
      <c r="E53" s="441"/>
      <c r="F53" s="445"/>
      <c r="G53" s="443"/>
      <c r="H53" s="444" t="str">
        <f t="shared" si="4"/>
        <v/>
      </c>
      <c r="I53" s="444" t="str">
        <f t="shared" si="5"/>
        <v/>
      </c>
      <c r="J53" s="476"/>
      <c r="K53" s="476">
        <f t="shared" si="6"/>
        <v>0</v>
      </c>
      <c r="L53" s="443" t="s">
        <v>18</v>
      </c>
      <c r="M53" s="442">
        <f t="shared" si="7"/>
        <v>0</v>
      </c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72"/>
      <c r="AH53" s="472"/>
      <c r="AI53" s="472"/>
      <c r="AJ53" s="472"/>
      <c r="AK53" s="472"/>
      <c r="AL53" s="472"/>
      <c r="AM53" s="472"/>
      <c r="AN53" s="441"/>
    </row>
    <row r="54" spans="1:47" s="446" customFormat="1">
      <c r="A54" s="443"/>
      <c r="B54" s="441" t="str">
        <f>IF(A54="","",IFERROR(VLOOKUP(A54,Story!C:D,2,FALSE),""))</f>
        <v/>
      </c>
      <c r="C54" s="445"/>
      <c r="D54" s="443" t="s">
        <v>219</v>
      </c>
      <c r="E54" s="441" t="s">
        <v>1887</v>
      </c>
      <c r="F54" s="445"/>
      <c r="G54" s="443" t="s">
        <v>332</v>
      </c>
      <c r="H54" s="444">
        <f t="shared" si="4"/>
        <v>43304</v>
      </c>
      <c r="I54" s="444">
        <f t="shared" si="5"/>
        <v>43304.75</v>
      </c>
      <c r="J54" s="476">
        <v>6</v>
      </c>
      <c r="K54" s="476"/>
      <c r="L54" s="443" t="s">
        <v>248</v>
      </c>
      <c r="M54" s="442"/>
      <c r="N54" s="472"/>
      <c r="O54" s="472"/>
      <c r="P54" s="472"/>
      <c r="Q54" s="472"/>
      <c r="R54" s="472"/>
      <c r="S54" s="472"/>
      <c r="T54" s="472"/>
      <c r="U54" s="472"/>
      <c r="V54" s="472"/>
      <c r="W54" s="472"/>
      <c r="X54" s="472"/>
      <c r="Y54" s="472"/>
      <c r="Z54" s="472"/>
      <c r="AA54" s="472"/>
      <c r="AB54" s="472"/>
      <c r="AC54" s="472"/>
      <c r="AD54" s="472"/>
      <c r="AE54" s="472"/>
      <c r="AF54" s="472"/>
      <c r="AG54" s="472"/>
      <c r="AH54" s="472"/>
      <c r="AI54" s="472"/>
      <c r="AJ54" s="472"/>
      <c r="AK54" s="472"/>
      <c r="AL54" s="472"/>
      <c r="AM54" s="472"/>
      <c r="AN54" s="472"/>
      <c r="AO54" s="472"/>
      <c r="AP54" s="472"/>
      <c r="AQ54" s="472"/>
      <c r="AR54" s="472"/>
      <c r="AS54" s="472"/>
      <c r="AT54" s="472"/>
      <c r="AU54" s="441"/>
    </row>
    <row r="55" spans="1:47" s="446" customFormat="1">
      <c r="A55" s="443"/>
      <c r="B55" s="441" t="str">
        <f>IF(A55="","",IFERROR(VLOOKUP(A55,Story!C:D,2,FALSE),""))</f>
        <v/>
      </c>
      <c r="C55" s="445"/>
      <c r="D55" s="443" t="s">
        <v>335</v>
      </c>
      <c r="E55" s="441" t="s">
        <v>1922</v>
      </c>
      <c r="F55" s="445" t="s">
        <v>82</v>
      </c>
      <c r="G55" s="443"/>
      <c r="H55" s="444">
        <f t="shared" si="4"/>
        <v>43304</v>
      </c>
      <c r="I55" s="444">
        <f t="shared" si="5"/>
        <v>43304.75</v>
      </c>
      <c r="J55" s="476">
        <v>6</v>
      </c>
      <c r="K55" s="476">
        <f t="shared" si="6"/>
        <v>0</v>
      </c>
      <c r="L55" s="443" t="s">
        <v>248</v>
      </c>
      <c r="M55" s="442">
        <f t="shared" si="7"/>
        <v>0.1</v>
      </c>
      <c r="N55" s="472"/>
      <c r="O55" s="472"/>
      <c r="P55" s="472"/>
      <c r="Q55" s="472"/>
      <c r="R55" s="472"/>
      <c r="S55" s="472"/>
      <c r="T55" s="472"/>
      <c r="U55" s="472"/>
      <c r="V55" s="472"/>
      <c r="W55" s="472"/>
      <c r="X55" s="472"/>
      <c r="Y55" s="472"/>
      <c r="Z55" s="472"/>
      <c r="AA55" s="472"/>
      <c r="AB55" s="472"/>
      <c r="AC55" s="472"/>
      <c r="AD55" s="472"/>
      <c r="AE55" s="472"/>
      <c r="AF55" s="472"/>
      <c r="AG55" s="472"/>
      <c r="AH55" s="472"/>
      <c r="AI55" s="472"/>
      <c r="AJ55" s="472"/>
      <c r="AK55" s="472"/>
      <c r="AL55" s="472"/>
      <c r="AM55" s="472"/>
      <c r="AN55" s="441"/>
    </row>
    <row r="57" spans="1:47" s="446" customFormat="1">
      <c r="A57" s="443"/>
      <c r="B57" s="441" t="str">
        <f>IF(A57="","",IFERROR(VLOOKUP(A57,Story!C:D,2,FALSE),""))</f>
        <v/>
      </c>
      <c r="C57" s="445"/>
      <c r="D57" s="443"/>
      <c r="E57" s="441"/>
      <c r="F57" s="445"/>
      <c r="G57" s="443"/>
      <c r="H57" s="444" t="str">
        <f t="shared" si="4"/>
        <v/>
      </c>
      <c r="I57" s="444" t="str">
        <f t="shared" si="5"/>
        <v/>
      </c>
      <c r="J57" s="476"/>
      <c r="K57" s="476">
        <f t="shared" si="6"/>
        <v>0</v>
      </c>
      <c r="L57" s="443" t="s">
        <v>18</v>
      </c>
      <c r="M57" s="442">
        <f t="shared" si="7"/>
        <v>0</v>
      </c>
      <c r="N57" s="472"/>
      <c r="O57" s="472"/>
      <c r="P57" s="472"/>
      <c r="Q57" s="472"/>
      <c r="R57" s="472"/>
      <c r="S57" s="472"/>
      <c r="T57" s="472"/>
      <c r="U57" s="472"/>
      <c r="V57" s="472"/>
      <c r="W57" s="472"/>
      <c r="X57" s="472"/>
      <c r="Y57" s="472"/>
      <c r="Z57" s="472"/>
      <c r="AA57" s="472"/>
      <c r="AB57" s="472"/>
      <c r="AC57" s="472"/>
      <c r="AD57" s="472"/>
      <c r="AE57" s="472"/>
      <c r="AF57" s="472"/>
      <c r="AG57" s="472"/>
      <c r="AH57" s="472"/>
      <c r="AI57" s="472"/>
      <c r="AJ57" s="472"/>
      <c r="AK57" s="472"/>
      <c r="AL57" s="472"/>
      <c r="AM57" s="472"/>
      <c r="AN57" s="441"/>
    </row>
    <row r="58" spans="1:47" s="446" customFormat="1">
      <c r="A58" s="443" t="s">
        <v>1943</v>
      </c>
      <c r="B58" s="441" t="str">
        <f>IF(A58="","",IFERROR(VLOOKUP(A58,Story!C:D,2,FALSE),""))</f>
        <v>QxPlugin产品框架外扩展学习</v>
      </c>
      <c r="C58" s="445"/>
      <c r="D58" s="443"/>
      <c r="E58" s="441"/>
      <c r="F58" s="445"/>
      <c r="G58" s="443"/>
      <c r="H58" s="444" t="str">
        <f t="shared" si="4"/>
        <v/>
      </c>
      <c r="I58" s="444" t="str">
        <f t="shared" si="5"/>
        <v/>
      </c>
      <c r="J58" s="476"/>
      <c r="K58" s="476">
        <f t="shared" si="6"/>
        <v>0</v>
      </c>
      <c r="L58" s="443" t="s">
        <v>18</v>
      </c>
      <c r="M58" s="442">
        <f t="shared" si="7"/>
        <v>0</v>
      </c>
      <c r="N58" s="472"/>
      <c r="O58" s="472"/>
      <c r="P58" s="472"/>
      <c r="Q58" s="472"/>
      <c r="R58" s="472"/>
      <c r="S58" s="472"/>
      <c r="T58" s="472"/>
      <c r="U58" s="472"/>
      <c r="V58" s="472"/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472"/>
      <c r="AH58" s="472"/>
      <c r="AI58" s="472"/>
      <c r="AJ58" s="472"/>
      <c r="AK58" s="472"/>
      <c r="AL58" s="472"/>
      <c r="AM58" s="472"/>
      <c r="AN58" s="441"/>
    </row>
    <row r="59" spans="1:47" s="446" customFormat="1">
      <c r="A59" s="443"/>
      <c r="B59" s="441" t="str">
        <f>IF(A59="","",IFERROR(VLOOKUP(A59,Story!C:D,2,FALSE),""))</f>
        <v/>
      </c>
      <c r="C59" s="445"/>
      <c r="D59" s="443" t="s">
        <v>196</v>
      </c>
      <c r="E59" s="441" t="s">
        <v>1944</v>
      </c>
      <c r="F59" s="445" t="s">
        <v>233</v>
      </c>
      <c r="G59" s="443" t="s">
        <v>332</v>
      </c>
      <c r="H59" s="444">
        <f t="shared" si="4"/>
        <v>43304</v>
      </c>
      <c r="I59" s="444">
        <f t="shared" si="5"/>
        <v>43306</v>
      </c>
      <c r="J59" s="476">
        <v>16</v>
      </c>
      <c r="K59" s="476">
        <f t="shared" si="6"/>
        <v>13</v>
      </c>
      <c r="L59" s="443" t="s">
        <v>248</v>
      </c>
      <c r="M59" s="442">
        <f t="shared" si="7"/>
        <v>0.1</v>
      </c>
      <c r="N59" s="472">
        <v>6</v>
      </c>
      <c r="O59" s="472">
        <v>7</v>
      </c>
      <c r="P59" s="472"/>
      <c r="Q59" s="472"/>
      <c r="R59" s="472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2"/>
      <c r="AE59" s="472"/>
      <c r="AF59" s="472"/>
      <c r="AG59" s="472"/>
      <c r="AH59" s="472"/>
      <c r="AI59" s="472"/>
      <c r="AJ59" s="472"/>
      <c r="AK59" s="472"/>
      <c r="AL59" s="472"/>
      <c r="AM59" s="472"/>
      <c r="AN59" s="441"/>
    </row>
    <row r="60" spans="1:47" s="446" customFormat="1">
      <c r="A60" s="443"/>
      <c r="B60" s="441" t="str">
        <f>IF(A60="","",IFERROR(VLOOKUP(A60,Story!C:D,2,FALSE),""))</f>
        <v/>
      </c>
      <c r="C60" s="445"/>
      <c r="D60" s="443" t="s">
        <v>196</v>
      </c>
      <c r="E60" s="441" t="s">
        <v>1962</v>
      </c>
      <c r="F60" s="445" t="s">
        <v>233</v>
      </c>
      <c r="G60" s="443" t="s">
        <v>332</v>
      </c>
      <c r="H60" s="444">
        <f t="shared" si="4"/>
        <v>43304</v>
      </c>
      <c r="I60" s="444">
        <f t="shared" si="5"/>
        <v>43307.5</v>
      </c>
      <c r="J60" s="476">
        <v>28</v>
      </c>
      <c r="K60" s="476">
        <f t="shared" si="6"/>
        <v>24</v>
      </c>
      <c r="L60" s="443" t="s">
        <v>248</v>
      </c>
      <c r="M60" s="442">
        <f t="shared" si="7"/>
        <v>0.1</v>
      </c>
      <c r="N60" s="472"/>
      <c r="O60" s="472"/>
      <c r="P60" s="472">
        <v>8</v>
      </c>
      <c r="Q60" s="472"/>
      <c r="R60" s="472"/>
      <c r="S60" s="472"/>
      <c r="T60" s="472"/>
      <c r="U60" s="472">
        <v>8</v>
      </c>
      <c r="V60" s="472"/>
      <c r="W60" s="472"/>
      <c r="X60" s="472"/>
      <c r="Y60" s="472"/>
      <c r="Z60" s="472"/>
      <c r="AA60" s="472"/>
      <c r="AB60" s="472"/>
      <c r="AC60" s="472"/>
      <c r="AD60" s="472"/>
      <c r="AE60" s="472"/>
      <c r="AF60" s="472">
        <v>8</v>
      </c>
      <c r="AG60" s="472"/>
      <c r="AH60" s="472"/>
      <c r="AI60" s="472"/>
      <c r="AJ60" s="472"/>
      <c r="AK60" s="472"/>
      <c r="AL60" s="472"/>
      <c r="AM60" s="472"/>
      <c r="AN60" s="441"/>
    </row>
    <row r="61" spans="1:47" s="446" customFormat="1">
      <c r="A61" s="443"/>
      <c r="B61" s="441" t="str">
        <f>IF(A61="","",IFERROR(VLOOKUP(A61,Story!C:D,2,FALSE),""))</f>
        <v/>
      </c>
      <c r="C61" s="445"/>
      <c r="D61" s="443" t="s">
        <v>196</v>
      </c>
      <c r="E61" s="441" t="s">
        <v>1945</v>
      </c>
      <c r="F61" s="445"/>
      <c r="G61" s="443" t="s">
        <v>332</v>
      </c>
      <c r="H61" s="444">
        <f t="shared" ref="H61:H63" si="35">IF(E61="","",$H$1)</f>
        <v>43304</v>
      </c>
      <c r="I61" s="444">
        <f t="shared" ref="I61:I63" si="36">IF(E61="","",IF(H61+J61/8&gt;$I$1,$I$1,H61+J61/8))</f>
        <v>43306</v>
      </c>
      <c r="J61" s="476">
        <v>16</v>
      </c>
      <c r="K61" s="476">
        <f t="shared" ref="K61:K63" si="37">SUM(N61:AM61)</f>
        <v>0</v>
      </c>
      <c r="L61" s="443" t="s">
        <v>18</v>
      </c>
      <c r="M61" s="442">
        <f t="shared" ref="M61:M63" si="38">IF(L61="未开始",0,IF(L61="已完成",1, 0.1))</f>
        <v>0</v>
      </c>
      <c r="N61" s="472"/>
      <c r="O61" s="472"/>
      <c r="P61" s="472"/>
      <c r="Q61" s="472"/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/>
      <c r="AD61" s="472"/>
      <c r="AE61" s="472"/>
      <c r="AF61" s="472"/>
      <c r="AG61" s="472"/>
      <c r="AH61" s="472"/>
      <c r="AI61" s="472"/>
      <c r="AJ61" s="472"/>
      <c r="AK61" s="472"/>
      <c r="AL61" s="472"/>
      <c r="AM61" s="472"/>
      <c r="AN61" s="441"/>
    </row>
    <row r="62" spans="1:47" s="446" customFormat="1">
      <c r="A62" s="443"/>
      <c r="B62" s="441" t="str">
        <f>IF(A62="","",IFERROR(VLOOKUP(A62,Story!C:D,2,FALSE),""))</f>
        <v/>
      </c>
      <c r="C62" s="445"/>
      <c r="D62" s="443" t="s">
        <v>196</v>
      </c>
      <c r="E62" s="441" t="s">
        <v>1963</v>
      </c>
      <c r="F62" s="445"/>
      <c r="G62" s="443" t="s">
        <v>332</v>
      </c>
      <c r="H62" s="444">
        <f t="shared" si="35"/>
        <v>43304</v>
      </c>
      <c r="I62" s="444">
        <f t="shared" si="36"/>
        <v>43305</v>
      </c>
      <c r="J62" s="476">
        <v>8</v>
      </c>
      <c r="K62" s="476">
        <f t="shared" si="37"/>
        <v>0</v>
      </c>
      <c r="L62" s="443" t="s">
        <v>18</v>
      </c>
      <c r="M62" s="442">
        <f t="shared" si="38"/>
        <v>0</v>
      </c>
      <c r="N62" s="472"/>
      <c r="O62" s="472"/>
      <c r="P62" s="472"/>
      <c r="Q62" s="472"/>
      <c r="R62" s="472"/>
      <c r="S62" s="472"/>
      <c r="T62" s="472"/>
      <c r="U62" s="472"/>
      <c r="V62" s="472"/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72"/>
      <c r="AH62" s="472"/>
      <c r="AI62" s="472"/>
      <c r="AJ62" s="472"/>
      <c r="AK62" s="472"/>
      <c r="AL62" s="472"/>
      <c r="AM62" s="472"/>
      <c r="AN62" s="441"/>
    </row>
    <row r="63" spans="1:47" s="446" customFormat="1">
      <c r="A63" s="443"/>
      <c r="B63" s="441" t="str">
        <f>IF(A63="","",IFERROR(VLOOKUP(A63,Story!C:D,2,FALSE),""))</f>
        <v/>
      </c>
      <c r="C63" s="445"/>
      <c r="D63" s="443" t="s">
        <v>196</v>
      </c>
      <c r="E63" s="441" t="s">
        <v>1964</v>
      </c>
      <c r="F63" s="445"/>
      <c r="G63" s="443" t="s">
        <v>332</v>
      </c>
      <c r="H63" s="444">
        <f t="shared" si="35"/>
        <v>43304</v>
      </c>
      <c r="I63" s="444">
        <f t="shared" si="36"/>
        <v>43306</v>
      </c>
      <c r="J63" s="476">
        <v>16</v>
      </c>
      <c r="K63" s="476">
        <f t="shared" si="37"/>
        <v>0</v>
      </c>
      <c r="L63" s="443" t="s">
        <v>18</v>
      </c>
      <c r="M63" s="442">
        <f t="shared" si="38"/>
        <v>0</v>
      </c>
      <c r="N63" s="472"/>
      <c r="O63" s="472"/>
      <c r="P63" s="472"/>
      <c r="Q63" s="472"/>
      <c r="R63" s="472"/>
      <c r="S63" s="472"/>
      <c r="T63" s="472"/>
      <c r="U63" s="472"/>
      <c r="V63" s="472"/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72"/>
      <c r="AH63" s="472"/>
      <c r="AI63" s="472"/>
      <c r="AJ63" s="472"/>
      <c r="AK63" s="472"/>
      <c r="AL63" s="472"/>
      <c r="AM63" s="472"/>
      <c r="AN63" s="441"/>
    </row>
    <row r="64" spans="1:47">
      <c r="A64" s="24" t="s">
        <v>384</v>
      </c>
      <c r="B64" s="441" t="str">
        <f>IF(A64="","",IFERROR(VLOOKUP(A64,Story!C:D,2,FALSE),""))</f>
        <v>实现进程插件注册服务和引用服务</v>
      </c>
      <c r="C64" s="445"/>
      <c r="D64" s="443"/>
      <c r="E64" s="441"/>
      <c r="F64" s="445"/>
      <c r="G64" s="443"/>
      <c r="H64" s="444" t="str">
        <f t="shared" si="4"/>
        <v/>
      </c>
      <c r="I64" s="444" t="str">
        <f t="shared" si="5"/>
        <v/>
      </c>
      <c r="J64" s="476"/>
      <c r="K64" s="476">
        <f t="shared" si="6"/>
        <v>0</v>
      </c>
      <c r="L64" s="443" t="s">
        <v>18</v>
      </c>
      <c r="M64" s="442">
        <f t="shared" si="7"/>
        <v>0</v>
      </c>
      <c r="N64" s="472"/>
      <c r="O64" s="472"/>
      <c r="P64" s="472"/>
      <c r="Q64" s="472"/>
      <c r="R64" s="472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2"/>
      <c r="AE64" s="472"/>
      <c r="AF64" s="472"/>
      <c r="AG64" s="472"/>
      <c r="AH64" s="472"/>
      <c r="AI64" s="472"/>
      <c r="AJ64" s="472"/>
      <c r="AK64" s="472"/>
      <c r="AL64" s="472"/>
      <c r="AM64" s="472"/>
      <c r="AN64" s="441"/>
    </row>
    <row r="65" spans="1:58">
      <c r="A65" s="443"/>
      <c r="B65" s="441" t="str">
        <f>IF(A65="","",IFERROR(VLOOKUP(A65,Story!C:D,2,FALSE),""))</f>
        <v/>
      </c>
      <c r="C65" s="445"/>
      <c r="D65" s="443" t="s">
        <v>196</v>
      </c>
      <c r="E65" s="438" t="s">
        <v>1726</v>
      </c>
      <c r="F65" s="445" t="s">
        <v>59</v>
      </c>
      <c r="G65" s="443" t="s">
        <v>218</v>
      </c>
      <c r="H65" s="444">
        <f>IF('Sprint# 33'!E20="","",'Sprint#32'!$H$1)</f>
        <v>43222</v>
      </c>
      <c r="I65" s="444">
        <f>IF('Sprint# 33'!E20="","",IF(H65+J65/8&gt;'Sprint#32'!$I$1,'Sprint#32'!$I$1,H65+J65/8))</f>
        <v>43227</v>
      </c>
      <c r="J65" s="476">
        <v>40</v>
      </c>
      <c r="K65" s="476">
        <f>SUM(N65:AM65)</f>
        <v>0</v>
      </c>
      <c r="L65" s="443" t="s">
        <v>334</v>
      </c>
      <c r="M65" s="442">
        <f>IF(L65="未开始",0,IF(L65="已完成",1, 0.1))</f>
        <v>0.1</v>
      </c>
      <c r="N65" s="472"/>
      <c r="O65" s="472"/>
      <c r="P65" s="472"/>
      <c r="Q65" s="472"/>
      <c r="R65" s="472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2"/>
      <c r="AE65" s="472"/>
      <c r="AF65" s="472"/>
      <c r="AG65" s="472"/>
      <c r="AH65" s="472"/>
      <c r="AI65" s="472"/>
      <c r="AJ65" s="472"/>
      <c r="AK65" s="472"/>
      <c r="AL65" s="472"/>
      <c r="AM65" s="472"/>
      <c r="AN65" s="472"/>
      <c r="AO65" s="472"/>
      <c r="AP65" s="472"/>
      <c r="AQ65" s="472"/>
      <c r="AR65" s="472"/>
      <c r="AS65" s="472"/>
      <c r="AT65" s="472"/>
      <c r="AU65" s="472"/>
      <c r="AV65" s="472"/>
      <c r="AW65" s="472"/>
      <c r="AX65" s="472"/>
      <c r="AY65" s="472"/>
      <c r="AZ65" s="472"/>
      <c r="BA65" s="472"/>
      <c r="BB65" s="472"/>
      <c r="BC65" s="472"/>
      <c r="BD65" s="472"/>
      <c r="BE65" s="472"/>
      <c r="BF65" s="441"/>
    </row>
    <row r="66" spans="1:58">
      <c r="A66" s="443"/>
      <c r="B66" s="441" t="str">
        <f>IF(A66="","",IFERROR(VLOOKUP(A66,Story!C:D,2,FALSE),""))</f>
        <v/>
      </c>
      <c r="C66" s="445"/>
      <c r="D66" s="443"/>
      <c r="E66" s="441"/>
      <c r="F66" s="445"/>
      <c r="G66" s="443"/>
      <c r="H66" s="444" t="str">
        <f t="shared" si="4"/>
        <v/>
      </c>
      <c r="I66" s="444" t="str">
        <f t="shared" si="5"/>
        <v/>
      </c>
      <c r="J66" s="476"/>
      <c r="K66" s="476">
        <f t="shared" si="6"/>
        <v>0</v>
      </c>
      <c r="L66" s="443" t="s">
        <v>18</v>
      </c>
      <c r="M66" s="442">
        <f t="shared" si="7"/>
        <v>0</v>
      </c>
      <c r="N66" s="472"/>
      <c r="O66" s="472"/>
      <c r="P66" s="472"/>
      <c r="Q66" s="472"/>
      <c r="R66" s="472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2"/>
      <c r="AE66" s="472"/>
      <c r="AF66" s="472"/>
      <c r="AG66" s="472"/>
      <c r="AH66" s="472"/>
      <c r="AI66" s="472"/>
      <c r="AJ66" s="472"/>
      <c r="AK66" s="472"/>
      <c r="AL66" s="472"/>
      <c r="AM66" s="472"/>
      <c r="AN66" s="441"/>
    </row>
    <row r="67" spans="1:58">
      <c r="A67" s="443"/>
      <c r="B67" s="441" t="str">
        <f>IF(A67="","",IFERROR(VLOOKUP(A67,Story!C:D,2,FALSE),""))</f>
        <v/>
      </c>
      <c r="C67" s="445"/>
      <c r="D67" s="443"/>
      <c r="E67" s="441"/>
      <c r="F67" s="445"/>
      <c r="G67" s="443"/>
      <c r="H67" s="444" t="str">
        <f t="shared" si="4"/>
        <v/>
      </c>
      <c r="I67" s="444" t="str">
        <f t="shared" si="5"/>
        <v/>
      </c>
      <c r="J67" s="476"/>
      <c r="K67" s="476">
        <f t="shared" si="6"/>
        <v>0</v>
      </c>
      <c r="L67" s="443" t="s">
        <v>18</v>
      </c>
      <c r="M67" s="442">
        <f t="shared" si="7"/>
        <v>0</v>
      </c>
      <c r="N67" s="472"/>
      <c r="O67" s="472"/>
      <c r="P67" s="472"/>
      <c r="Q67" s="472"/>
      <c r="R67" s="472"/>
      <c r="S67" s="472"/>
      <c r="T67" s="472"/>
      <c r="U67" s="472"/>
      <c r="V67" s="472"/>
      <c r="W67" s="472"/>
      <c r="X67" s="472"/>
      <c r="Y67" s="472"/>
      <c r="Z67" s="472"/>
      <c r="AA67" s="472"/>
      <c r="AB67" s="472"/>
      <c r="AC67" s="472"/>
      <c r="AD67" s="472"/>
      <c r="AE67" s="472"/>
      <c r="AF67" s="472"/>
      <c r="AG67" s="472"/>
      <c r="AH67" s="472"/>
      <c r="AI67" s="472"/>
      <c r="AJ67" s="472"/>
      <c r="AK67" s="472"/>
      <c r="AL67" s="472"/>
      <c r="AM67" s="472"/>
      <c r="AN67" s="441"/>
    </row>
    <row r="68" spans="1:58">
      <c r="A68" s="24" t="s">
        <v>1825</v>
      </c>
      <c r="B68" s="441" t="str">
        <f>IF(A68="","",IFERROR(VLOOKUP(A68,Story!C:D,2,FALSE),""))</f>
        <v>框架 -插件依赖图</v>
      </c>
      <c r="C68" s="445"/>
      <c r="D68" s="443"/>
      <c r="E68" s="441"/>
      <c r="F68" s="445"/>
      <c r="G68" s="443"/>
      <c r="H68" s="444" t="str">
        <f t="shared" si="4"/>
        <v/>
      </c>
      <c r="I68" s="444" t="str">
        <f t="shared" si="5"/>
        <v/>
      </c>
      <c r="J68" s="476"/>
      <c r="K68" s="476">
        <f t="shared" si="6"/>
        <v>0</v>
      </c>
      <c r="L68" s="443" t="s">
        <v>18</v>
      </c>
      <c r="M68" s="442">
        <f t="shared" si="7"/>
        <v>0</v>
      </c>
      <c r="N68" s="472"/>
      <c r="O68" s="472"/>
      <c r="P68" s="472"/>
      <c r="Q68" s="472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2"/>
      <c r="AG68" s="472"/>
      <c r="AH68" s="472"/>
      <c r="AI68" s="472"/>
      <c r="AJ68" s="472"/>
      <c r="AK68" s="472"/>
      <c r="AL68" s="472"/>
      <c r="AM68" s="472"/>
      <c r="AN68" s="441"/>
    </row>
    <row r="69" spans="1:58">
      <c r="A69" s="443"/>
      <c r="B69" s="441" t="str">
        <f>IF(A69="","",IFERROR(VLOOKUP(A69,Story!C:D,2,FALSE),""))</f>
        <v/>
      </c>
      <c r="C69" s="445"/>
      <c r="D69" s="443" t="s">
        <v>279</v>
      </c>
      <c r="E69" s="441" t="s">
        <v>1954</v>
      </c>
      <c r="F69" s="445" t="s">
        <v>77</v>
      </c>
      <c r="G69" s="443"/>
      <c r="H69" s="444">
        <f t="shared" si="4"/>
        <v>43304</v>
      </c>
      <c r="I69" s="444">
        <f t="shared" si="5"/>
        <v>43308</v>
      </c>
      <c r="J69" s="476">
        <v>32</v>
      </c>
      <c r="K69" s="476">
        <f t="shared" si="6"/>
        <v>22</v>
      </c>
      <c r="L69" s="443" t="s">
        <v>9</v>
      </c>
      <c r="M69" s="442">
        <f t="shared" si="7"/>
        <v>1</v>
      </c>
      <c r="N69" s="472"/>
      <c r="O69" s="472"/>
      <c r="P69" s="472"/>
      <c r="Q69" s="472"/>
      <c r="R69" s="472"/>
      <c r="S69" s="472"/>
      <c r="T69" s="472"/>
      <c r="U69" s="472"/>
      <c r="V69" s="472"/>
      <c r="W69" s="472">
        <v>6</v>
      </c>
      <c r="X69" s="472">
        <v>8</v>
      </c>
      <c r="Y69" s="472">
        <v>8</v>
      </c>
      <c r="Z69" s="472"/>
      <c r="AA69" s="472"/>
      <c r="AB69" s="472"/>
      <c r="AC69" s="472"/>
      <c r="AD69" s="472"/>
      <c r="AE69" s="472"/>
      <c r="AF69" s="472"/>
      <c r="AG69" s="472"/>
      <c r="AH69" s="472"/>
      <c r="AI69" s="472"/>
      <c r="AJ69" s="472"/>
      <c r="AK69" s="472"/>
      <c r="AL69" s="472"/>
      <c r="AM69" s="472"/>
      <c r="AN69" s="441"/>
    </row>
    <row r="70" spans="1:58">
      <c r="A70" s="443"/>
      <c r="B70" s="441" t="str">
        <f>IF(A70="","",IFERROR(VLOOKUP(A70,Story!C:D,2,FALSE),""))</f>
        <v/>
      </c>
      <c r="C70" s="445"/>
      <c r="D70" s="443" t="s">
        <v>196</v>
      </c>
      <c r="E70" s="441" t="s">
        <v>1955</v>
      </c>
      <c r="F70" s="445"/>
      <c r="G70" s="443"/>
      <c r="H70" s="444">
        <f t="shared" si="4"/>
        <v>43304</v>
      </c>
      <c r="I70" s="444">
        <f t="shared" si="5"/>
        <v>43307</v>
      </c>
      <c r="J70" s="476">
        <v>24</v>
      </c>
      <c r="K70" s="476">
        <f t="shared" si="6"/>
        <v>0</v>
      </c>
      <c r="L70" s="443" t="s">
        <v>248</v>
      </c>
      <c r="M70" s="442">
        <f t="shared" si="7"/>
        <v>0.1</v>
      </c>
      <c r="N70" s="472"/>
      <c r="O70" s="472"/>
      <c r="P70" s="472"/>
      <c r="Q70" s="472"/>
      <c r="R70" s="472"/>
      <c r="S70" s="472"/>
      <c r="T70" s="472"/>
      <c r="U70" s="472"/>
      <c r="V70" s="472"/>
      <c r="W70" s="472"/>
      <c r="X70" s="472"/>
      <c r="Y70" s="472"/>
      <c r="Z70" s="472"/>
      <c r="AA70" s="472"/>
      <c r="AB70" s="472"/>
      <c r="AC70" s="472"/>
      <c r="AD70" s="472"/>
      <c r="AE70" s="472"/>
      <c r="AF70" s="472"/>
      <c r="AG70" s="472"/>
      <c r="AH70" s="472"/>
      <c r="AI70" s="472"/>
      <c r="AJ70" s="472"/>
      <c r="AK70" s="472"/>
      <c r="AL70" s="472"/>
      <c r="AM70" s="472"/>
      <c r="AN70" s="441"/>
    </row>
    <row r="71" spans="1:58">
      <c r="A71" s="443"/>
      <c r="B71" s="441" t="str">
        <f>IF(A71="","",IFERROR(VLOOKUP(A71,Story!C:D,2,FALSE),""))</f>
        <v/>
      </c>
      <c r="C71" s="445"/>
      <c r="D71" s="443" t="s">
        <v>196</v>
      </c>
      <c r="E71" s="441" t="s">
        <v>1956</v>
      </c>
      <c r="F71" s="445" t="s">
        <v>77</v>
      </c>
      <c r="G71" s="443"/>
      <c r="H71" s="444">
        <f t="shared" ref="H71" si="39">IF(E71="","",$H$1)</f>
        <v>43304</v>
      </c>
      <c r="I71" s="444">
        <f t="shared" ref="I71" si="40">IF(E71="","",IF(H71+J71/8&gt;$I$1,$I$1,H71+J71/8))</f>
        <v>43307</v>
      </c>
      <c r="J71" s="476">
        <v>24</v>
      </c>
      <c r="K71" s="476">
        <f t="shared" ref="K71" si="41">SUM(N71:AM71)</f>
        <v>24</v>
      </c>
      <c r="L71" s="443" t="s">
        <v>248</v>
      </c>
      <c r="M71" s="442">
        <f t="shared" ref="M71" si="42">IF(L71="未开始",0,IF(L71="已完成",1, 0.1))</f>
        <v>0.1</v>
      </c>
      <c r="N71" s="472"/>
      <c r="O71" s="472"/>
      <c r="P71" s="472"/>
      <c r="Q71" s="472"/>
      <c r="R71" s="472"/>
      <c r="S71" s="472"/>
      <c r="T71" s="472"/>
      <c r="U71" s="472"/>
      <c r="V71" s="472"/>
      <c r="W71" s="472"/>
      <c r="X71" s="472"/>
      <c r="Y71" s="472"/>
      <c r="Z71" s="472"/>
      <c r="AA71" s="472"/>
      <c r="AB71" s="472">
        <v>8</v>
      </c>
      <c r="AC71" s="472">
        <v>8</v>
      </c>
      <c r="AD71" s="472">
        <v>8</v>
      </c>
      <c r="AE71" s="472"/>
      <c r="AF71" s="472"/>
      <c r="AG71" s="472"/>
      <c r="AH71" s="472"/>
      <c r="AI71" s="472"/>
      <c r="AJ71" s="472"/>
      <c r="AK71" s="472"/>
      <c r="AL71" s="472"/>
      <c r="AM71" s="472"/>
      <c r="AN71" s="441"/>
    </row>
    <row r="72" spans="1:58">
      <c r="A72" s="443"/>
      <c r="B72" s="441" t="str">
        <f>IF(A72="","",IFERROR(VLOOKUP(A72,Story!C:D,2,FALSE),""))</f>
        <v/>
      </c>
      <c r="C72" s="445"/>
      <c r="D72" s="443" t="s">
        <v>196</v>
      </c>
      <c r="E72" s="441" t="s">
        <v>2000</v>
      </c>
      <c r="F72" s="445" t="s">
        <v>77</v>
      </c>
      <c r="G72" s="443"/>
      <c r="H72" s="444">
        <f t="shared" si="4"/>
        <v>43304</v>
      </c>
      <c r="I72" s="444">
        <f t="shared" si="5"/>
        <v>43307</v>
      </c>
      <c r="J72" s="476">
        <v>24</v>
      </c>
      <c r="K72" s="476">
        <f t="shared" si="6"/>
        <v>56</v>
      </c>
      <c r="L72" s="443" t="s">
        <v>9</v>
      </c>
      <c r="M72" s="442">
        <f t="shared" si="7"/>
        <v>1</v>
      </c>
      <c r="N72" s="472"/>
      <c r="O72" s="472"/>
      <c r="P72" s="472"/>
      <c r="Q72" s="472"/>
      <c r="R72" s="472"/>
      <c r="S72" s="472"/>
      <c r="T72" s="472"/>
      <c r="U72" s="472"/>
      <c r="V72" s="472"/>
      <c r="W72" s="472"/>
      <c r="X72" s="472"/>
      <c r="Y72" s="472"/>
      <c r="Z72" s="472"/>
      <c r="AA72" s="472"/>
      <c r="AB72" s="472"/>
      <c r="AC72" s="472"/>
      <c r="AD72" s="472"/>
      <c r="AE72" s="472">
        <v>8</v>
      </c>
      <c r="AF72" s="472">
        <v>8</v>
      </c>
      <c r="AG72" s="472"/>
      <c r="AH72" s="472"/>
      <c r="AI72" s="472">
        <v>8</v>
      </c>
      <c r="AJ72" s="472">
        <v>8</v>
      </c>
      <c r="AK72" s="472">
        <v>8</v>
      </c>
      <c r="AL72" s="472">
        <v>8</v>
      </c>
      <c r="AM72" s="472">
        <v>8</v>
      </c>
      <c r="AN72" s="441"/>
    </row>
    <row r="73" spans="1:58">
      <c r="A73" s="263" t="s">
        <v>622</v>
      </c>
      <c r="B73" s="441" t="str">
        <f>IF(A73="","",IFERROR(VLOOKUP(A73,Story!C:D,2,FALSE),""))</f>
        <v>公司事务</v>
      </c>
      <c r="C73" s="445"/>
      <c r="D73" s="443"/>
      <c r="E73" s="441"/>
      <c r="F73" s="445"/>
      <c r="G73" s="443"/>
      <c r="H73" s="444" t="str">
        <f t="shared" si="4"/>
        <v/>
      </c>
      <c r="I73" s="444" t="str">
        <f t="shared" si="5"/>
        <v/>
      </c>
      <c r="J73" s="476"/>
      <c r="K73" s="476">
        <f t="shared" si="6"/>
        <v>0</v>
      </c>
      <c r="L73" s="443"/>
      <c r="M73" s="442"/>
      <c r="N73" s="472"/>
      <c r="O73" s="472"/>
      <c r="P73" s="472"/>
      <c r="Q73" s="472"/>
      <c r="R73" s="472"/>
      <c r="S73" s="472"/>
      <c r="T73" s="472"/>
      <c r="U73" s="472"/>
      <c r="V73" s="472"/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472"/>
      <c r="AI73" s="472"/>
      <c r="AJ73" s="472"/>
      <c r="AK73" s="472"/>
      <c r="AL73" s="472"/>
      <c r="AM73" s="472"/>
      <c r="AN73" s="441"/>
    </row>
    <row r="74" spans="1:58" s="446" customFormat="1">
      <c r="A74" s="443"/>
      <c r="B74" s="441" t="str">
        <f>IF(A74="","",IFERROR(VLOOKUP(A74,Story!C:D,2,FALSE),""))</f>
        <v/>
      </c>
      <c r="C74" s="445"/>
      <c r="D74" s="443" t="s">
        <v>335</v>
      </c>
      <c r="E74" s="441" t="s">
        <v>1913</v>
      </c>
      <c r="F74" s="445" t="s">
        <v>77</v>
      </c>
      <c r="G74" s="443"/>
      <c r="H74" s="444">
        <f t="shared" si="4"/>
        <v>43304</v>
      </c>
      <c r="I74" s="444">
        <f t="shared" si="5"/>
        <v>43304.625</v>
      </c>
      <c r="J74" s="476">
        <v>5</v>
      </c>
      <c r="K74" s="476">
        <f t="shared" si="6"/>
        <v>5</v>
      </c>
      <c r="L74" s="443" t="s">
        <v>9</v>
      </c>
      <c r="M74" s="442">
        <f t="shared" si="7"/>
        <v>1</v>
      </c>
      <c r="N74" s="472">
        <v>5</v>
      </c>
      <c r="O74" s="472"/>
      <c r="P74" s="472"/>
      <c r="Q74" s="472"/>
      <c r="R74" s="472"/>
      <c r="S74" s="472"/>
      <c r="T74" s="472"/>
      <c r="U74" s="472"/>
      <c r="V74" s="472"/>
      <c r="W74" s="472"/>
      <c r="X74" s="472"/>
      <c r="Y74" s="472"/>
      <c r="Z74" s="472"/>
      <c r="AA74" s="472"/>
      <c r="AB74" s="472"/>
      <c r="AC74" s="472"/>
      <c r="AD74" s="472"/>
      <c r="AE74" s="472"/>
      <c r="AF74" s="472"/>
      <c r="AG74" s="472"/>
      <c r="AH74" s="472"/>
      <c r="AI74" s="472"/>
      <c r="AJ74" s="472"/>
      <c r="AK74" s="472"/>
      <c r="AL74" s="472"/>
      <c r="AM74" s="472"/>
      <c r="AN74" s="472"/>
      <c r="AO74" s="472"/>
      <c r="AP74" s="472"/>
      <c r="AQ74" s="472"/>
      <c r="AR74" s="472">
        <v>4</v>
      </c>
      <c r="AS74" s="472">
        <v>4</v>
      </c>
      <c r="AT74" s="472">
        <v>8</v>
      </c>
      <c r="AU74" s="441"/>
    </row>
    <row r="75" spans="1:58">
      <c r="A75" s="443"/>
      <c r="B75" s="441" t="str">
        <f>IF(A75="","",IFERROR(VLOOKUP(A75,Story!C:D,2,FALSE),""))</f>
        <v/>
      </c>
      <c r="C75" s="445"/>
      <c r="D75" s="443" t="s">
        <v>235</v>
      </c>
      <c r="E75" s="441" t="s">
        <v>1921</v>
      </c>
      <c r="F75" s="445" t="s">
        <v>82</v>
      </c>
      <c r="G75" s="443"/>
      <c r="H75" s="444">
        <f t="shared" si="4"/>
        <v>43304</v>
      </c>
      <c r="I75" s="444">
        <f t="shared" si="5"/>
        <v>43305.875</v>
      </c>
      <c r="J75" s="476">
        <v>15</v>
      </c>
      <c r="K75" s="476">
        <f t="shared" si="6"/>
        <v>3</v>
      </c>
      <c r="L75" s="443" t="s">
        <v>9</v>
      </c>
      <c r="M75" s="442">
        <f t="shared" si="7"/>
        <v>1</v>
      </c>
      <c r="N75" s="472"/>
      <c r="O75" s="472">
        <v>3</v>
      </c>
      <c r="P75" s="472"/>
      <c r="Q75" s="472"/>
      <c r="R75" s="472"/>
      <c r="S75" s="472"/>
      <c r="T75" s="472"/>
      <c r="U75" s="472"/>
      <c r="V75" s="472"/>
      <c r="W75" s="472"/>
      <c r="X75" s="472"/>
      <c r="Y75" s="472"/>
      <c r="Z75" s="472"/>
      <c r="AA75" s="472"/>
      <c r="AB75" s="472"/>
      <c r="AC75" s="472"/>
      <c r="AD75" s="472"/>
      <c r="AE75" s="472"/>
      <c r="AF75" s="472"/>
      <c r="AG75" s="472"/>
      <c r="AH75" s="472"/>
      <c r="AI75" s="472"/>
      <c r="AJ75" s="472"/>
      <c r="AK75" s="472"/>
      <c r="AL75" s="472"/>
      <c r="AM75" s="472"/>
      <c r="AN75" s="441"/>
    </row>
    <row r="76" spans="1:58">
      <c r="A76" s="443"/>
      <c r="B76" s="441" t="str">
        <f>IF(A76="","",IFERROR(VLOOKUP(A76,Story!C:D,2,FALSE),""))</f>
        <v/>
      </c>
      <c r="C76" s="445"/>
      <c r="D76" s="443" t="s">
        <v>235</v>
      </c>
      <c r="E76" s="441" t="s">
        <v>1929</v>
      </c>
      <c r="F76" s="445" t="s">
        <v>59</v>
      </c>
      <c r="G76" s="443"/>
      <c r="H76" s="444">
        <f t="shared" si="4"/>
        <v>43304</v>
      </c>
      <c r="I76" s="444">
        <f t="shared" si="5"/>
        <v>43304</v>
      </c>
      <c r="J76" s="476"/>
      <c r="K76" s="476">
        <f t="shared" si="6"/>
        <v>0</v>
      </c>
      <c r="L76" s="443" t="s">
        <v>9</v>
      </c>
      <c r="M76" s="442">
        <f t="shared" si="7"/>
        <v>1</v>
      </c>
      <c r="N76" s="472"/>
      <c r="O76" s="472"/>
      <c r="P76" s="472"/>
      <c r="Q76" s="472"/>
      <c r="R76" s="472"/>
      <c r="S76" s="472"/>
      <c r="T76" s="472"/>
      <c r="U76" s="472"/>
      <c r="V76" s="472"/>
      <c r="W76" s="472"/>
      <c r="X76" s="472"/>
      <c r="Y76" s="472"/>
      <c r="Z76" s="472"/>
      <c r="AA76" s="472"/>
      <c r="AB76" s="472"/>
      <c r="AC76" s="472"/>
      <c r="AD76" s="472"/>
      <c r="AE76" s="472"/>
      <c r="AF76" s="472"/>
      <c r="AG76" s="472"/>
      <c r="AH76" s="472"/>
      <c r="AI76" s="472"/>
      <c r="AJ76" s="472"/>
      <c r="AK76" s="472"/>
      <c r="AL76" s="472"/>
      <c r="AM76" s="472"/>
      <c r="AN76" s="441"/>
    </row>
    <row r="77" spans="1:58">
      <c r="A77" s="443"/>
      <c r="B77" s="441" t="str">
        <f>IF(A77="","",IFERROR(VLOOKUP(A77,Story!C:D,2,FALSE),""))</f>
        <v/>
      </c>
      <c r="C77" s="445"/>
      <c r="D77" s="443" t="s">
        <v>235</v>
      </c>
      <c r="E77" s="441" t="s">
        <v>1948</v>
      </c>
      <c r="F77" s="445" t="s">
        <v>233</v>
      </c>
      <c r="G77" s="443"/>
      <c r="H77" s="444">
        <f t="shared" si="4"/>
        <v>43304</v>
      </c>
      <c r="I77" s="444">
        <f t="shared" si="5"/>
        <v>43304</v>
      </c>
      <c r="J77" s="476"/>
      <c r="K77" s="476">
        <f t="shared" si="6"/>
        <v>7</v>
      </c>
      <c r="L77" s="443" t="s">
        <v>9</v>
      </c>
      <c r="M77" s="442">
        <f t="shared" si="7"/>
        <v>1</v>
      </c>
      <c r="N77" s="472"/>
      <c r="O77" s="472"/>
      <c r="P77" s="472"/>
      <c r="Q77" s="472">
        <v>7</v>
      </c>
      <c r="R77" s="472"/>
      <c r="S77" s="472"/>
      <c r="T77" s="472"/>
      <c r="U77" s="472"/>
      <c r="V77" s="472"/>
      <c r="W77" s="472"/>
      <c r="X77" s="472"/>
      <c r="Y77" s="472"/>
      <c r="Z77" s="472"/>
      <c r="AA77" s="472"/>
      <c r="AB77" s="472"/>
      <c r="AC77" s="472"/>
      <c r="AD77" s="472"/>
      <c r="AE77" s="472"/>
      <c r="AF77" s="472"/>
      <c r="AG77" s="472"/>
      <c r="AH77" s="472"/>
      <c r="AI77" s="472"/>
      <c r="AJ77" s="472"/>
      <c r="AK77" s="472"/>
      <c r="AL77" s="472"/>
      <c r="AM77" s="472"/>
      <c r="AN77" s="441"/>
    </row>
    <row r="78" spans="1:58">
      <c r="A78" s="443"/>
      <c r="B78" s="441" t="str">
        <f>IF(A78="","",IFERROR(VLOOKUP(A78,Story!C:D,2,FALSE),""))</f>
        <v/>
      </c>
      <c r="C78" s="445"/>
      <c r="D78" s="443" t="s">
        <v>301</v>
      </c>
      <c r="E78" s="441" t="s">
        <v>1946</v>
      </c>
      <c r="F78" s="445" t="s">
        <v>82</v>
      </c>
      <c r="G78" s="443"/>
      <c r="H78" s="444">
        <f t="shared" si="4"/>
        <v>43304</v>
      </c>
      <c r="I78" s="444">
        <f t="shared" si="5"/>
        <v>43307</v>
      </c>
      <c r="J78" s="476">
        <v>24</v>
      </c>
      <c r="K78" s="476"/>
      <c r="L78" s="443"/>
      <c r="M78" s="442">
        <f t="shared" si="7"/>
        <v>0.1</v>
      </c>
      <c r="N78" s="472">
        <v>2</v>
      </c>
      <c r="O78" s="472"/>
      <c r="P78" s="472"/>
      <c r="Q78" s="472"/>
      <c r="R78" s="472"/>
      <c r="S78" s="472"/>
      <c r="T78" s="472"/>
      <c r="U78" s="472"/>
      <c r="V78" s="472"/>
      <c r="W78" s="472"/>
      <c r="X78" s="472"/>
      <c r="Y78" s="472"/>
      <c r="Z78" s="472"/>
      <c r="AA78" s="472"/>
      <c r="AB78" s="472"/>
      <c r="AC78" s="472"/>
      <c r="AD78" s="472"/>
      <c r="AE78" s="472"/>
      <c r="AF78" s="472"/>
      <c r="AG78" s="472"/>
      <c r="AH78" s="472"/>
      <c r="AI78" s="472"/>
      <c r="AJ78" s="472"/>
      <c r="AK78" s="472"/>
      <c r="AL78" s="472"/>
      <c r="AM78" s="472"/>
      <c r="AN78" s="441"/>
    </row>
    <row r="79" spans="1:58">
      <c r="A79" s="443"/>
      <c r="B79" s="441" t="str">
        <f>IF(A79="","",IFERROR(VLOOKUP(A79,Story!C:D,2,FALSE),""))</f>
        <v/>
      </c>
      <c r="C79" s="445"/>
      <c r="D79" s="443" t="s">
        <v>235</v>
      </c>
      <c r="E79" s="441" t="s">
        <v>1947</v>
      </c>
      <c r="F79" s="445" t="s">
        <v>233</v>
      </c>
      <c r="G79" s="443"/>
      <c r="H79" s="444">
        <f t="shared" si="4"/>
        <v>43304</v>
      </c>
      <c r="I79" s="444">
        <f t="shared" si="5"/>
        <v>43304</v>
      </c>
      <c r="J79" s="476"/>
      <c r="K79" s="476">
        <f t="shared" si="6"/>
        <v>10.5</v>
      </c>
      <c r="L79" s="443" t="s">
        <v>248</v>
      </c>
      <c r="M79" s="442">
        <f t="shared" si="7"/>
        <v>0.1</v>
      </c>
      <c r="N79" s="472"/>
      <c r="O79" s="472">
        <v>0.5</v>
      </c>
      <c r="P79" s="472"/>
      <c r="Q79" s="472">
        <v>1</v>
      </c>
      <c r="R79" s="472">
        <v>1</v>
      </c>
      <c r="S79" s="472"/>
      <c r="T79" s="472"/>
      <c r="U79" s="472"/>
      <c r="V79" s="472"/>
      <c r="W79" s="472">
        <v>1</v>
      </c>
      <c r="X79" s="472"/>
      <c r="Y79" s="472"/>
      <c r="Z79" s="472"/>
      <c r="AA79" s="472"/>
      <c r="AB79" s="472"/>
      <c r="AC79" s="472"/>
      <c r="AD79" s="472"/>
      <c r="AE79" s="472"/>
      <c r="AF79" s="472"/>
      <c r="AG79" s="472"/>
      <c r="AH79" s="472"/>
      <c r="AI79" s="472"/>
      <c r="AJ79" s="472">
        <v>3</v>
      </c>
      <c r="AK79" s="472">
        <v>2</v>
      </c>
      <c r="AL79" s="472">
        <v>1</v>
      </c>
      <c r="AM79" s="472">
        <v>1</v>
      </c>
      <c r="AN79" s="441"/>
    </row>
    <row r="80" spans="1:58">
      <c r="A80" s="443"/>
      <c r="B80" s="441" t="str">
        <f>IF(A80="","",IFERROR(VLOOKUP(A80,Story!C:D,2,FALSE),""))</f>
        <v/>
      </c>
      <c r="C80" s="445"/>
      <c r="D80" s="443" t="s">
        <v>235</v>
      </c>
      <c r="E80" s="441" t="s">
        <v>1949</v>
      </c>
      <c r="F80" s="445" t="s">
        <v>206</v>
      </c>
      <c r="G80" s="443"/>
      <c r="H80" s="444">
        <f t="shared" si="4"/>
        <v>43304</v>
      </c>
      <c r="I80" s="444">
        <f t="shared" si="5"/>
        <v>43304</v>
      </c>
      <c r="J80" s="476"/>
      <c r="K80" s="476">
        <f t="shared" si="6"/>
        <v>114</v>
      </c>
      <c r="L80" s="443" t="s">
        <v>248</v>
      </c>
      <c r="M80" s="442">
        <f t="shared" si="7"/>
        <v>0.1</v>
      </c>
      <c r="N80" s="472">
        <v>6</v>
      </c>
      <c r="O80" s="472">
        <v>8</v>
      </c>
      <c r="P80" s="472">
        <v>8</v>
      </c>
      <c r="Q80" s="472">
        <v>8</v>
      </c>
      <c r="R80" s="472">
        <v>8</v>
      </c>
      <c r="S80" s="472"/>
      <c r="T80" s="472"/>
      <c r="U80" s="472">
        <v>8</v>
      </c>
      <c r="V80" s="472">
        <v>6</v>
      </c>
      <c r="W80" s="472">
        <v>6</v>
      </c>
      <c r="X80" s="472">
        <v>8</v>
      </c>
      <c r="Y80" s="472">
        <v>8</v>
      </c>
      <c r="Z80" s="472"/>
      <c r="AA80" s="472"/>
      <c r="AB80" s="472">
        <v>8</v>
      </c>
      <c r="AC80" s="472">
        <v>8</v>
      </c>
      <c r="AD80" s="472">
        <v>8</v>
      </c>
      <c r="AE80" s="472">
        <v>8</v>
      </c>
      <c r="AF80" s="472">
        <v>8</v>
      </c>
      <c r="AG80" s="472"/>
      <c r="AH80" s="472"/>
      <c r="AI80" s="472"/>
      <c r="AJ80" s="472"/>
      <c r="AK80" s="472"/>
      <c r="AL80" s="472"/>
      <c r="AM80" s="472"/>
      <c r="AN80" s="441"/>
    </row>
    <row r="81" spans="1:40">
      <c r="A81" s="443"/>
      <c r="B81" s="441" t="str">
        <f>IF(A81="","",IFERROR(VLOOKUP(A81,Story!C:D,2,FALSE),""))</f>
        <v/>
      </c>
      <c r="C81" s="445"/>
      <c r="D81" s="443" t="s">
        <v>235</v>
      </c>
      <c r="E81" s="441" t="s">
        <v>1952</v>
      </c>
      <c r="F81" s="445" t="s">
        <v>77</v>
      </c>
      <c r="G81" s="443"/>
      <c r="H81" s="444">
        <f t="shared" si="4"/>
        <v>43304</v>
      </c>
      <c r="I81" s="444">
        <f t="shared" si="5"/>
        <v>43304</v>
      </c>
      <c r="J81" s="476"/>
      <c r="K81" s="476">
        <f t="shared" si="6"/>
        <v>6</v>
      </c>
      <c r="L81" s="443" t="s">
        <v>9</v>
      </c>
      <c r="M81" s="442">
        <f t="shared" si="7"/>
        <v>1</v>
      </c>
      <c r="N81" s="472">
        <v>1</v>
      </c>
      <c r="O81" s="472">
        <v>5</v>
      </c>
      <c r="P81" s="472"/>
      <c r="Q81" s="472"/>
      <c r="R81" s="472"/>
      <c r="S81" s="472"/>
      <c r="T81" s="472"/>
      <c r="U81" s="472"/>
      <c r="V81" s="472"/>
      <c r="W81" s="472"/>
      <c r="X81" s="472"/>
      <c r="Y81" s="472"/>
      <c r="Z81" s="472"/>
      <c r="AA81" s="472"/>
      <c r="AB81" s="472"/>
      <c r="AC81" s="472"/>
      <c r="AD81" s="472"/>
      <c r="AE81" s="472"/>
      <c r="AF81" s="472"/>
      <c r="AG81" s="472"/>
      <c r="AH81" s="472"/>
      <c r="AI81" s="472"/>
      <c r="AJ81" s="472"/>
      <c r="AK81" s="472"/>
      <c r="AL81" s="472"/>
      <c r="AM81" s="472"/>
      <c r="AN81" s="441"/>
    </row>
    <row r="82" spans="1:40">
      <c r="A82" s="443"/>
      <c r="B82" s="441" t="str">
        <f>IF(A82="","",IFERROR(VLOOKUP(A82,Story!C:D,2,FALSE),""))</f>
        <v/>
      </c>
      <c r="C82" s="445"/>
      <c r="D82" s="443" t="s">
        <v>235</v>
      </c>
      <c r="E82" s="441" t="s">
        <v>1953</v>
      </c>
      <c r="F82" s="445" t="s">
        <v>1673</v>
      </c>
      <c r="G82" s="443"/>
      <c r="H82" s="444">
        <f t="shared" si="4"/>
        <v>43304</v>
      </c>
      <c r="I82" s="444">
        <f t="shared" si="5"/>
        <v>43304</v>
      </c>
      <c r="J82" s="476"/>
      <c r="K82" s="476">
        <f t="shared" si="6"/>
        <v>35</v>
      </c>
      <c r="L82" s="443" t="s">
        <v>9</v>
      </c>
      <c r="M82" s="442">
        <f t="shared" si="7"/>
        <v>1</v>
      </c>
      <c r="N82" s="472">
        <v>6</v>
      </c>
      <c r="O82" s="472">
        <v>5</v>
      </c>
      <c r="P82" s="472">
        <v>8</v>
      </c>
      <c r="Q82" s="472">
        <v>8</v>
      </c>
      <c r="R82" s="472">
        <v>8</v>
      </c>
      <c r="S82" s="472"/>
      <c r="T82" s="472"/>
      <c r="U82" s="472"/>
      <c r="V82" s="472"/>
      <c r="W82" s="472"/>
      <c r="X82" s="472"/>
      <c r="Y82" s="472"/>
      <c r="Z82" s="472"/>
      <c r="AA82" s="472"/>
      <c r="AB82" s="472"/>
      <c r="AC82" s="472"/>
      <c r="AD82" s="472"/>
      <c r="AE82" s="472"/>
      <c r="AF82" s="472"/>
      <c r="AG82" s="472"/>
      <c r="AH82" s="472"/>
      <c r="AI82" s="472"/>
      <c r="AJ82" s="472"/>
      <c r="AK82" s="472"/>
      <c r="AL82" s="472"/>
      <c r="AM82" s="472"/>
      <c r="AN82" s="441"/>
    </row>
    <row r="83" spans="1:40">
      <c r="A83" s="443"/>
      <c r="B83" s="441" t="str">
        <f>IF(A83="","",IFERROR(VLOOKUP(A83,Story!C:D,2,FALSE),""))</f>
        <v/>
      </c>
      <c r="C83" s="445"/>
      <c r="D83" s="443" t="s">
        <v>1114</v>
      </c>
      <c r="E83" s="441" t="s">
        <v>1961</v>
      </c>
      <c r="F83" s="445" t="s">
        <v>233</v>
      </c>
      <c r="G83" s="443"/>
      <c r="H83" s="444">
        <f t="shared" si="4"/>
        <v>43304</v>
      </c>
      <c r="I83" s="444">
        <f t="shared" si="5"/>
        <v>43304</v>
      </c>
      <c r="J83" s="476"/>
      <c r="K83" s="476">
        <f t="shared" si="6"/>
        <v>6</v>
      </c>
      <c r="L83" s="443" t="s">
        <v>9</v>
      </c>
      <c r="M83" s="442">
        <f t="shared" si="7"/>
        <v>1</v>
      </c>
      <c r="N83" s="472"/>
      <c r="O83" s="472"/>
      <c r="P83" s="472"/>
      <c r="Q83" s="472"/>
      <c r="R83" s="472"/>
      <c r="S83" s="472"/>
      <c r="T83" s="472"/>
      <c r="U83" s="472"/>
      <c r="V83" s="472">
        <v>6</v>
      </c>
      <c r="W83" s="472"/>
      <c r="X83" s="472"/>
      <c r="Y83" s="472"/>
      <c r="Z83" s="472"/>
      <c r="AA83" s="472"/>
      <c r="AB83" s="472"/>
      <c r="AC83" s="472"/>
      <c r="AD83" s="472"/>
      <c r="AE83" s="472"/>
      <c r="AF83" s="472"/>
      <c r="AG83" s="472"/>
      <c r="AH83" s="472"/>
      <c r="AI83" s="472"/>
      <c r="AJ83" s="472"/>
      <c r="AK83" s="472"/>
      <c r="AL83" s="472"/>
      <c r="AM83" s="472"/>
      <c r="AN83" s="441"/>
    </row>
    <row r="84" spans="1:40">
      <c r="A84" s="443"/>
      <c r="B84" s="441" t="str">
        <f>IF(A84="","",IFERROR(VLOOKUP(A84,Story!C:D,2,FALSE),""))</f>
        <v/>
      </c>
      <c r="C84" s="445"/>
      <c r="D84" s="443" t="s">
        <v>301</v>
      </c>
      <c r="E84" s="441" t="s">
        <v>1975</v>
      </c>
      <c r="F84" s="445" t="s">
        <v>82</v>
      </c>
      <c r="G84" s="443"/>
      <c r="H84" s="444">
        <f t="shared" si="4"/>
        <v>43304</v>
      </c>
      <c r="I84" s="444">
        <f t="shared" si="5"/>
        <v>43305.5</v>
      </c>
      <c r="J84" s="476">
        <v>12</v>
      </c>
      <c r="K84" s="476">
        <f t="shared" si="6"/>
        <v>2</v>
      </c>
      <c r="L84" s="443" t="s">
        <v>9</v>
      </c>
      <c r="M84" s="442">
        <f t="shared" si="7"/>
        <v>1</v>
      </c>
      <c r="N84" s="472"/>
      <c r="O84" s="472"/>
      <c r="P84" s="472"/>
      <c r="Q84" s="472"/>
      <c r="R84" s="472"/>
      <c r="S84" s="472"/>
      <c r="T84" s="472"/>
      <c r="U84" s="472"/>
      <c r="V84" s="472">
        <v>2</v>
      </c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41"/>
    </row>
    <row r="85" spans="1:40">
      <c r="A85" s="443"/>
      <c r="B85" s="441" t="str">
        <f>IF(A85="","",IFERROR(VLOOKUP(A85,Story!C:D,2,FALSE),""))</f>
        <v/>
      </c>
      <c r="C85" s="445"/>
      <c r="D85" s="443"/>
      <c r="E85" s="441" t="s">
        <v>1970</v>
      </c>
      <c r="F85" s="445"/>
      <c r="G85" s="443"/>
      <c r="H85" s="444">
        <f t="shared" si="4"/>
        <v>43304</v>
      </c>
      <c r="I85" s="444">
        <f t="shared" si="5"/>
        <v>43305</v>
      </c>
      <c r="J85" s="476">
        <v>8</v>
      </c>
      <c r="K85" s="476">
        <f t="shared" si="6"/>
        <v>0</v>
      </c>
      <c r="L85" s="443" t="s">
        <v>248</v>
      </c>
      <c r="M85" s="442">
        <f t="shared" si="7"/>
        <v>0.1</v>
      </c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41"/>
    </row>
    <row r="86" spans="1:40">
      <c r="A86" s="443"/>
      <c r="B86" s="441" t="str">
        <f>IF(A86="","",IFERROR(VLOOKUP(A86,Story!C:D,2,FALSE),""))</f>
        <v/>
      </c>
      <c r="C86" s="445"/>
      <c r="D86" s="443"/>
      <c r="E86" s="441" t="s">
        <v>1971</v>
      </c>
      <c r="F86" s="445"/>
      <c r="G86" s="443"/>
      <c r="H86" s="444">
        <f t="shared" si="4"/>
        <v>43304</v>
      </c>
      <c r="I86" s="444">
        <f t="shared" si="5"/>
        <v>43305</v>
      </c>
      <c r="J86" s="476">
        <v>8</v>
      </c>
      <c r="K86" s="476">
        <f t="shared" si="6"/>
        <v>0</v>
      </c>
      <c r="L86" s="443" t="s">
        <v>248</v>
      </c>
      <c r="M86" s="442">
        <f t="shared" si="7"/>
        <v>0.1</v>
      </c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41"/>
    </row>
    <row r="87" spans="1:40">
      <c r="A87" s="443"/>
      <c r="B87" s="441"/>
      <c r="C87" s="445"/>
      <c r="D87" s="443" t="s">
        <v>1173</v>
      </c>
      <c r="E87" s="441" t="s">
        <v>1979</v>
      </c>
      <c r="F87" s="445" t="s">
        <v>59</v>
      </c>
      <c r="G87" s="443"/>
      <c r="H87" s="444">
        <f t="shared" si="4"/>
        <v>43304</v>
      </c>
      <c r="I87" s="444"/>
      <c r="J87" s="476"/>
      <c r="K87" s="476">
        <f t="shared" ref="K87:K88" si="43">SUM(N87:AM87)</f>
        <v>2</v>
      </c>
      <c r="L87" s="443" t="s">
        <v>9</v>
      </c>
      <c r="M87" s="442">
        <f t="shared" si="7"/>
        <v>1</v>
      </c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>
        <v>2</v>
      </c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41"/>
    </row>
    <row r="88" spans="1:40">
      <c r="A88" s="443"/>
      <c r="B88" s="441"/>
      <c r="C88" s="445"/>
      <c r="D88" s="443" t="s">
        <v>301</v>
      </c>
      <c r="E88" s="441" t="s">
        <v>1982</v>
      </c>
      <c r="F88" s="445" t="s">
        <v>59</v>
      </c>
      <c r="G88" s="443"/>
      <c r="H88" s="444">
        <f t="shared" si="4"/>
        <v>43304</v>
      </c>
      <c r="I88" s="444"/>
      <c r="J88" s="476"/>
      <c r="K88" s="476">
        <f t="shared" si="43"/>
        <v>5.5</v>
      </c>
      <c r="L88" s="443" t="s">
        <v>9</v>
      </c>
      <c r="M88" s="442">
        <f t="shared" ref="M88" si="44">IF(L88="未开始",0,IF(L88="已完成",1, 0.1))</f>
        <v>1</v>
      </c>
      <c r="N88" s="472"/>
      <c r="O88" s="472"/>
      <c r="P88" s="472"/>
      <c r="Q88" s="472"/>
      <c r="R88" s="472"/>
      <c r="S88" s="472"/>
      <c r="T88" s="472"/>
      <c r="U88" s="472">
        <v>5.5</v>
      </c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41"/>
    </row>
    <row r="89" spans="1:40">
      <c r="A89" s="443"/>
      <c r="B89" s="441"/>
      <c r="C89" s="445"/>
      <c r="D89" s="443" t="s">
        <v>1102</v>
      </c>
      <c r="E89" s="441" t="s">
        <v>1996</v>
      </c>
      <c r="F89" s="445" t="s">
        <v>608</v>
      </c>
      <c r="G89" s="443"/>
      <c r="H89" s="444">
        <f t="shared" ref="H89:H90" si="45">IF(E89="","",$H$1)</f>
        <v>43304</v>
      </c>
      <c r="I89" s="444"/>
      <c r="J89" s="476"/>
      <c r="K89" s="476">
        <f t="shared" ref="K89" si="46">SUM(N89:AM89)</f>
        <v>12</v>
      </c>
      <c r="L89" s="443" t="s">
        <v>9</v>
      </c>
      <c r="M89" s="442">
        <f t="shared" ref="M89" si="47">IF(L89="未开始",0,IF(L89="已完成",1, 0.1))</f>
        <v>1</v>
      </c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>
        <v>6</v>
      </c>
      <c r="AF89" s="472">
        <v>6</v>
      </c>
      <c r="AG89" s="472"/>
      <c r="AH89" s="472"/>
      <c r="AI89" s="472"/>
      <c r="AJ89" s="472"/>
      <c r="AK89" s="472"/>
      <c r="AL89" s="472"/>
      <c r="AM89" s="472"/>
      <c r="AN89" s="441"/>
    </row>
    <row r="90" spans="1:40">
      <c r="A90" s="443"/>
      <c r="B90" s="441"/>
      <c r="C90" s="445"/>
      <c r="D90" s="443" t="s">
        <v>1173</v>
      </c>
      <c r="E90" s="441" t="s">
        <v>1995</v>
      </c>
      <c r="F90" s="445" t="s">
        <v>608</v>
      </c>
      <c r="G90" s="443"/>
      <c r="H90" s="444">
        <f t="shared" si="45"/>
        <v>43304</v>
      </c>
      <c r="I90" s="444"/>
      <c r="J90" s="476"/>
      <c r="K90" s="476">
        <f t="shared" ref="K90" si="48">SUM(N90:AM90)</f>
        <v>12</v>
      </c>
      <c r="L90" s="443" t="s">
        <v>9</v>
      </c>
      <c r="M90" s="442">
        <f t="shared" ref="M90" si="49">IF(L90="未开始",0,IF(L90="已完成",1, 0.1))</f>
        <v>1</v>
      </c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>
        <v>2</v>
      </c>
      <c r="AF90" s="472">
        <v>2</v>
      </c>
      <c r="AG90" s="472"/>
      <c r="AH90" s="472"/>
      <c r="AI90" s="472">
        <v>8</v>
      </c>
      <c r="AJ90" s="472"/>
      <c r="AK90" s="472"/>
      <c r="AL90" s="472"/>
      <c r="AM90" s="472"/>
      <c r="AN90" s="441"/>
    </row>
    <row r="91" spans="1:40">
      <c r="A91" s="443"/>
      <c r="B91" s="441"/>
      <c r="C91" s="445"/>
      <c r="D91" s="443" t="s">
        <v>265</v>
      </c>
      <c r="E91" s="441" t="s">
        <v>1997</v>
      </c>
      <c r="F91" s="445" t="s">
        <v>233</v>
      </c>
      <c r="G91" s="443"/>
      <c r="H91" s="444">
        <f t="shared" ref="H91" si="50">IF(E91="","",$H$1)</f>
        <v>43304</v>
      </c>
      <c r="I91" s="444"/>
      <c r="J91" s="476"/>
      <c r="K91" s="476">
        <f t="shared" ref="K91" si="51">SUM(N91:AM91)</f>
        <v>21.5</v>
      </c>
      <c r="L91" s="443" t="s">
        <v>9</v>
      </c>
      <c r="M91" s="442">
        <f t="shared" ref="M91" si="52">IF(L91="未开始",0,IF(L91="已完成",1, 0.1))</f>
        <v>1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>
        <v>7.5</v>
      </c>
      <c r="AJ91" s="472">
        <v>5</v>
      </c>
      <c r="AK91" s="472">
        <v>4</v>
      </c>
      <c r="AL91" s="472">
        <v>3</v>
      </c>
      <c r="AM91" s="472">
        <v>2</v>
      </c>
      <c r="AN91" s="441"/>
    </row>
    <row r="92" spans="1:40">
      <c r="A92" s="443"/>
      <c r="B92" s="441" t="str">
        <f>IF(A92="","",IFERROR(VLOOKUP(A92,Story!C:D,2,FALSE),""))</f>
        <v/>
      </c>
      <c r="C92" s="445"/>
      <c r="D92" s="443" t="s">
        <v>235</v>
      </c>
      <c r="E92" s="441" t="s">
        <v>1973</v>
      </c>
      <c r="F92" s="445" t="s">
        <v>1508</v>
      </c>
      <c r="G92" s="443"/>
      <c r="H92" s="444">
        <f t="shared" ref="H92" si="53">IF(E92="","",$H$1)</f>
        <v>43304</v>
      </c>
      <c r="I92" s="444">
        <f t="shared" ref="I92" si="54">IF(E92="","",IF(H92+J92/8&gt;$I$1,$I$1,H92+J92/8))</f>
        <v>43305.875</v>
      </c>
      <c r="J92" s="476">
        <v>15</v>
      </c>
      <c r="K92" s="476">
        <f t="shared" ref="K92" si="55">SUM(N92:AM92)</f>
        <v>55</v>
      </c>
      <c r="L92" s="443" t="s">
        <v>248</v>
      </c>
      <c r="M92" s="442">
        <f t="shared" ref="M92" si="56">IF(L92="未开始",0,IF(L92="已完成",1, 0.1))</f>
        <v>0.1</v>
      </c>
      <c r="N92" s="472">
        <v>6</v>
      </c>
      <c r="O92" s="472">
        <v>5</v>
      </c>
      <c r="P92" s="472">
        <v>8</v>
      </c>
      <c r="Q92" s="472">
        <v>8</v>
      </c>
      <c r="R92" s="472">
        <v>8</v>
      </c>
      <c r="S92" s="472"/>
      <c r="T92" s="472"/>
      <c r="U92" s="472">
        <v>8</v>
      </c>
      <c r="V92" s="472">
        <v>6</v>
      </c>
      <c r="W92" s="472">
        <v>6</v>
      </c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41"/>
    </row>
    <row r="93" spans="1:40" s="4" customFormat="1">
      <c r="A93" s="540" t="s">
        <v>238</v>
      </c>
      <c r="B93" s="541"/>
      <c r="C93" s="541"/>
      <c r="D93" s="541"/>
      <c r="E93" s="541"/>
      <c r="F93" s="541"/>
      <c r="G93" s="541"/>
      <c r="H93" s="541"/>
      <c r="I93" s="542"/>
      <c r="J93" s="477">
        <f>SUM(J4:J92)</f>
        <v>718</v>
      </c>
      <c r="K93" s="477">
        <f>SUM(K4:K92) + K104 * 9</f>
        <v>815.5</v>
      </c>
      <c r="L93" s="574"/>
      <c r="M93" s="575"/>
      <c r="N93" s="471" t="str">
        <f>MID("一二三四五六日",WEEKDAY($H$1,2),1)</f>
        <v>一</v>
      </c>
      <c r="O93" s="471" t="str">
        <f t="shared" ref="O93:AM93" si="57">MID("一二三四五六日",WEEKDAY($H$1+(COLUMN(O92)-COLUMN($N$2)),2),1)</f>
        <v>二</v>
      </c>
      <c r="P93" s="471" t="str">
        <f t="shared" si="57"/>
        <v>三</v>
      </c>
      <c r="Q93" s="471" t="str">
        <f t="shared" si="57"/>
        <v>四</v>
      </c>
      <c r="R93" s="471" t="str">
        <f t="shared" si="57"/>
        <v>五</v>
      </c>
      <c r="S93" s="471" t="str">
        <f t="shared" si="57"/>
        <v>六</v>
      </c>
      <c r="T93" s="471" t="str">
        <f t="shared" si="57"/>
        <v>日</v>
      </c>
      <c r="U93" s="471" t="str">
        <f t="shared" si="57"/>
        <v>一</v>
      </c>
      <c r="V93" s="471" t="str">
        <f t="shared" si="57"/>
        <v>二</v>
      </c>
      <c r="W93" s="471" t="str">
        <f t="shared" si="57"/>
        <v>三</v>
      </c>
      <c r="X93" s="471" t="str">
        <f t="shared" si="57"/>
        <v>四</v>
      </c>
      <c r="Y93" s="471" t="str">
        <f t="shared" si="57"/>
        <v>五</v>
      </c>
      <c r="Z93" s="471" t="str">
        <f t="shared" si="57"/>
        <v>六</v>
      </c>
      <c r="AA93" s="471" t="str">
        <f t="shared" si="57"/>
        <v>日</v>
      </c>
      <c r="AB93" s="471" t="str">
        <f t="shared" si="57"/>
        <v>一</v>
      </c>
      <c r="AC93" s="471" t="str">
        <f t="shared" si="57"/>
        <v>二</v>
      </c>
      <c r="AD93" s="471" t="str">
        <f t="shared" ref="AD93:AJ93" si="58">MID("一二三四五六日",WEEKDAY($H$1+(COLUMN(AD92)-COLUMN($N$2)),2),1)</f>
        <v>三</v>
      </c>
      <c r="AE93" s="471" t="str">
        <f t="shared" si="58"/>
        <v>四</v>
      </c>
      <c r="AF93" s="471" t="str">
        <f t="shared" ref="AF93:AI93" si="59">MID("一二三四五六日",WEEKDAY($H$1+(COLUMN(AF92)-COLUMN($N$2)),2),1)</f>
        <v>五</v>
      </c>
      <c r="AG93" s="471" t="str">
        <f t="shared" si="59"/>
        <v>六</v>
      </c>
      <c r="AH93" s="471" t="str">
        <f t="shared" si="59"/>
        <v>日</v>
      </c>
      <c r="AI93" s="471" t="str">
        <f t="shared" si="59"/>
        <v>一</v>
      </c>
      <c r="AJ93" s="471" t="str">
        <f t="shared" si="58"/>
        <v>二</v>
      </c>
      <c r="AK93" s="471" t="str">
        <f t="shared" si="57"/>
        <v>三</v>
      </c>
      <c r="AL93" s="471" t="str">
        <f t="shared" si="57"/>
        <v>四</v>
      </c>
      <c r="AM93" s="471" t="str">
        <f t="shared" si="57"/>
        <v>五</v>
      </c>
      <c r="AN93" s="161"/>
    </row>
    <row r="94" spans="1:40">
      <c r="J94" s="478">
        <f t="shared" ref="J94:K103" si="60">SUMPRODUCT(($F$4:$F$92=K94)*(J$4:J$92))+J$104</f>
        <v>0</v>
      </c>
      <c r="K94" s="478">
        <f t="shared" si="60"/>
        <v>59</v>
      </c>
      <c r="L94" s="648" t="s">
        <v>59</v>
      </c>
      <c r="M94" s="648"/>
      <c r="N94" s="472">
        <f t="shared" ref="N94:W103" si="61">SUMPRODUCT(($F$4:$F$92=$L94)*(N$4:N$92))+N$104</f>
        <v>2</v>
      </c>
      <c r="O94" s="472">
        <f t="shared" si="61"/>
        <v>3</v>
      </c>
      <c r="P94" s="472">
        <f t="shared" si="61"/>
        <v>0</v>
      </c>
      <c r="Q94" s="472">
        <f t="shared" si="61"/>
        <v>0</v>
      </c>
      <c r="R94" s="472">
        <f t="shared" si="61"/>
        <v>0</v>
      </c>
      <c r="S94" s="472">
        <f t="shared" si="61"/>
        <v>0</v>
      </c>
      <c r="T94" s="472">
        <f t="shared" si="61"/>
        <v>0</v>
      </c>
      <c r="U94" s="472">
        <f t="shared" si="61"/>
        <v>8</v>
      </c>
      <c r="V94" s="472">
        <f t="shared" si="61"/>
        <v>8</v>
      </c>
      <c r="W94" s="472">
        <f t="shared" si="61"/>
        <v>8</v>
      </c>
      <c r="X94" s="472">
        <f t="shared" ref="X94:AG103" si="62">SUMPRODUCT(($F$4:$F$92=$L94)*(X$4:X$92))+X$104</f>
        <v>8</v>
      </c>
      <c r="Y94" s="472">
        <f t="shared" si="62"/>
        <v>0</v>
      </c>
      <c r="Z94" s="472">
        <f t="shared" si="62"/>
        <v>0</v>
      </c>
      <c r="AA94" s="472">
        <f t="shared" si="62"/>
        <v>0</v>
      </c>
      <c r="AB94" s="472">
        <f t="shared" si="62"/>
        <v>0</v>
      </c>
      <c r="AC94" s="472">
        <f t="shared" si="62"/>
        <v>0</v>
      </c>
      <c r="AD94" s="472">
        <f t="shared" si="62"/>
        <v>0</v>
      </c>
      <c r="AE94" s="472">
        <f t="shared" si="62"/>
        <v>8</v>
      </c>
      <c r="AF94" s="472">
        <f t="shared" si="62"/>
        <v>8</v>
      </c>
      <c r="AG94" s="472">
        <f t="shared" si="62"/>
        <v>0</v>
      </c>
      <c r="AH94" s="472">
        <f t="shared" ref="AH94:AM103" si="63">SUMPRODUCT(($F$4:$F$92=$L94)*(AH$4:AH$92))+AH$104</f>
        <v>0</v>
      </c>
      <c r="AI94" s="472">
        <f t="shared" si="63"/>
        <v>8</v>
      </c>
      <c r="AJ94" s="472">
        <f t="shared" si="63"/>
        <v>0</v>
      </c>
      <c r="AK94" s="472">
        <f t="shared" si="63"/>
        <v>0</v>
      </c>
      <c r="AL94" s="472">
        <f t="shared" si="63"/>
        <v>0</v>
      </c>
      <c r="AM94" s="472">
        <f t="shared" si="63"/>
        <v>0</v>
      </c>
    </row>
    <row r="95" spans="1:40">
      <c r="J95" s="478">
        <f t="shared" si="60"/>
        <v>0</v>
      </c>
      <c r="K95" s="478">
        <f t="shared" si="60"/>
        <v>121</v>
      </c>
      <c r="L95" s="648" t="s">
        <v>206</v>
      </c>
      <c r="M95" s="648"/>
      <c r="N95" s="472">
        <f t="shared" si="61"/>
        <v>8</v>
      </c>
      <c r="O95" s="472">
        <f t="shared" si="61"/>
        <v>11</v>
      </c>
      <c r="P95" s="472">
        <f t="shared" si="61"/>
        <v>8</v>
      </c>
      <c r="Q95" s="472">
        <f t="shared" si="61"/>
        <v>8</v>
      </c>
      <c r="R95" s="472">
        <f t="shared" si="61"/>
        <v>8</v>
      </c>
      <c r="S95" s="472">
        <f t="shared" si="61"/>
        <v>0</v>
      </c>
      <c r="T95" s="472">
        <f t="shared" si="61"/>
        <v>0</v>
      </c>
      <c r="U95" s="472">
        <f t="shared" si="61"/>
        <v>8</v>
      </c>
      <c r="V95" s="472">
        <f t="shared" si="61"/>
        <v>8</v>
      </c>
      <c r="W95" s="472">
        <f t="shared" si="61"/>
        <v>8</v>
      </c>
      <c r="X95" s="472">
        <f t="shared" si="62"/>
        <v>8</v>
      </c>
      <c r="Y95" s="472">
        <f t="shared" si="62"/>
        <v>8</v>
      </c>
      <c r="Z95" s="472">
        <f t="shared" si="62"/>
        <v>0</v>
      </c>
      <c r="AA95" s="472">
        <f t="shared" si="62"/>
        <v>0</v>
      </c>
      <c r="AB95" s="472">
        <f t="shared" si="62"/>
        <v>8</v>
      </c>
      <c r="AC95" s="472">
        <f t="shared" si="62"/>
        <v>8</v>
      </c>
      <c r="AD95" s="472">
        <f t="shared" si="62"/>
        <v>8</v>
      </c>
      <c r="AE95" s="472">
        <f t="shared" si="62"/>
        <v>8</v>
      </c>
      <c r="AF95" s="472">
        <f t="shared" si="62"/>
        <v>8</v>
      </c>
      <c r="AG95" s="472">
        <f t="shared" si="62"/>
        <v>0</v>
      </c>
      <c r="AH95" s="472">
        <f t="shared" si="63"/>
        <v>0</v>
      </c>
      <c r="AI95" s="472">
        <f t="shared" si="63"/>
        <v>0</v>
      </c>
      <c r="AJ95" s="472">
        <f t="shared" si="63"/>
        <v>0</v>
      </c>
      <c r="AK95" s="472">
        <f t="shared" si="63"/>
        <v>0</v>
      </c>
      <c r="AL95" s="472">
        <f t="shared" si="63"/>
        <v>0</v>
      </c>
      <c r="AM95" s="472">
        <f t="shared" si="63"/>
        <v>0</v>
      </c>
    </row>
    <row r="96" spans="1:40">
      <c r="G96" s="468"/>
      <c r="H96" s="468"/>
      <c r="J96" s="478">
        <f t="shared" si="60"/>
        <v>0</v>
      </c>
      <c r="K96" s="478">
        <f t="shared" si="60"/>
        <v>7</v>
      </c>
      <c r="L96" s="648" t="s">
        <v>1162</v>
      </c>
      <c r="M96" s="648"/>
      <c r="N96" s="472">
        <f t="shared" si="61"/>
        <v>2</v>
      </c>
      <c r="O96" s="472">
        <f t="shared" si="61"/>
        <v>3</v>
      </c>
      <c r="P96" s="472">
        <f t="shared" si="61"/>
        <v>0</v>
      </c>
      <c r="Q96" s="472">
        <f t="shared" si="61"/>
        <v>0</v>
      </c>
      <c r="R96" s="472">
        <f t="shared" si="61"/>
        <v>0</v>
      </c>
      <c r="S96" s="472">
        <f t="shared" si="61"/>
        <v>0</v>
      </c>
      <c r="T96" s="472">
        <f t="shared" si="61"/>
        <v>0</v>
      </c>
      <c r="U96" s="472">
        <f t="shared" si="61"/>
        <v>0</v>
      </c>
      <c r="V96" s="472">
        <f t="shared" si="61"/>
        <v>2</v>
      </c>
      <c r="W96" s="472">
        <f t="shared" si="61"/>
        <v>2</v>
      </c>
      <c r="X96" s="472">
        <f t="shared" si="62"/>
        <v>0</v>
      </c>
      <c r="Y96" s="472">
        <f t="shared" si="62"/>
        <v>0</v>
      </c>
      <c r="Z96" s="472">
        <f t="shared" si="62"/>
        <v>0</v>
      </c>
      <c r="AA96" s="472">
        <f t="shared" si="62"/>
        <v>0</v>
      </c>
      <c r="AB96" s="472">
        <f t="shared" si="62"/>
        <v>0</v>
      </c>
      <c r="AC96" s="472">
        <f t="shared" si="62"/>
        <v>0</v>
      </c>
      <c r="AD96" s="472">
        <f t="shared" si="62"/>
        <v>0</v>
      </c>
      <c r="AE96" s="472">
        <f t="shared" si="62"/>
        <v>0</v>
      </c>
      <c r="AF96" s="472">
        <f t="shared" si="62"/>
        <v>0</v>
      </c>
      <c r="AG96" s="472">
        <f t="shared" si="62"/>
        <v>0</v>
      </c>
      <c r="AH96" s="472">
        <f t="shared" si="63"/>
        <v>0</v>
      </c>
      <c r="AI96" s="472">
        <f t="shared" si="63"/>
        <v>0</v>
      </c>
      <c r="AJ96" s="472">
        <f t="shared" si="63"/>
        <v>0</v>
      </c>
      <c r="AK96" s="472">
        <f t="shared" si="63"/>
        <v>0</v>
      </c>
      <c r="AL96" s="472">
        <f t="shared" si="63"/>
        <v>0</v>
      </c>
      <c r="AM96" s="472">
        <f t="shared" si="63"/>
        <v>0</v>
      </c>
    </row>
    <row r="97" spans="7:39">
      <c r="G97" s="468"/>
      <c r="H97" s="468"/>
      <c r="J97" s="478">
        <f t="shared" si="60"/>
        <v>0</v>
      </c>
      <c r="K97" s="478">
        <f t="shared" si="60"/>
        <v>7</v>
      </c>
      <c r="L97" s="648" t="s">
        <v>285</v>
      </c>
      <c r="M97" s="648"/>
      <c r="N97" s="472">
        <f t="shared" si="61"/>
        <v>2</v>
      </c>
      <c r="O97" s="472">
        <f t="shared" si="61"/>
        <v>3</v>
      </c>
      <c r="P97" s="472">
        <f t="shared" si="61"/>
        <v>0</v>
      </c>
      <c r="Q97" s="472">
        <f t="shared" si="61"/>
        <v>0</v>
      </c>
      <c r="R97" s="472">
        <f t="shared" si="61"/>
        <v>0</v>
      </c>
      <c r="S97" s="472">
        <f t="shared" si="61"/>
        <v>0</v>
      </c>
      <c r="T97" s="472">
        <f t="shared" si="61"/>
        <v>0</v>
      </c>
      <c r="U97" s="472">
        <f t="shared" si="61"/>
        <v>0</v>
      </c>
      <c r="V97" s="472">
        <f t="shared" si="61"/>
        <v>2</v>
      </c>
      <c r="W97" s="472">
        <f t="shared" si="61"/>
        <v>2</v>
      </c>
      <c r="X97" s="472">
        <f t="shared" si="62"/>
        <v>0</v>
      </c>
      <c r="Y97" s="472">
        <f t="shared" si="62"/>
        <v>0</v>
      </c>
      <c r="Z97" s="472">
        <f t="shared" si="62"/>
        <v>0</v>
      </c>
      <c r="AA97" s="472">
        <f t="shared" si="62"/>
        <v>0</v>
      </c>
      <c r="AB97" s="472">
        <f t="shared" si="62"/>
        <v>0</v>
      </c>
      <c r="AC97" s="472">
        <f t="shared" si="62"/>
        <v>0</v>
      </c>
      <c r="AD97" s="472">
        <f t="shared" si="62"/>
        <v>0</v>
      </c>
      <c r="AE97" s="472">
        <f t="shared" si="62"/>
        <v>0</v>
      </c>
      <c r="AF97" s="472">
        <f t="shared" si="62"/>
        <v>0</v>
      </c>
      <c r="AG97" s="472">
        <f t="shared" si="62"/>
        <v>0</v>
      </c>
      <c r="AH97" s="472">
        <f t="shared" si="63"/>
        <v>0</v>
      </c>
      <c r="AI97" s="472">
        <f t="shared" si="63"/>
        <v>0</v>
      </c>
      <c r="AJ97" s="472">
        <f t="shared" si="63"/>
        <v>0</v>
      </c>
      <c r="AK97" s="472">
        <f t="shared" si="63"/>
        <v>0</v>
      </c>
      <c r="AL97" s="472">
        <f t="shared" si="63"/>
        <v>0</v>
      </c>
      <c r="AM97" s="472">
        <f t="shared" si="63"/>
        <v>0</v>
      </c>
    </row>
    <row r="98" spans="7:39">
      <c r="G98" s="468"/>
      <c r="H98" s="468"/>
      <c r="J98" s="478">
        <f t="shared" si="60"/>
        <v>0</v>
      </c>
      <c r="K98" s="478">
        <f t="shared" si="60"/>
        <v>86</v>
      </c>
      <c r="L98" s="648" t="s">
        <v>1550</v>
      </c>
      <c r="M98" s="648"/>
      <c r="N98" s="472">
        <f t="shared" si="61"/>
        <v>8</v>
      </c>
      <c r="O98" s="472">
        <f t="shared" si="61"/>
        <v>8</v>
      </c>
      <c r="P98" s="472">
        <f t="shared" si="61"/>
        <v>8</v>
      </c>
      <c r="Q98" s="472">
        <f t="shared" si="61"/>
        <v>8</v>
      </c>
      <c r="R98" s="472">
        <f t="shared" si="61"/>
        <v>8</v>
      </c>
      <c r="S98" s="472">
        <f t="shared" si="61"/>
        <v>0</v>
      </c>
      <c r="T98" s="472">
        <f t="shared" si="61"/>
        <v>0</v>
      </c>
      <c r="U98" s="472">
        <f t="shared" si="61"/>
        <v>8</v>
      </c>
      <c r="V98" s="472">
        <f t="shared" si="61"/>
        <v>8</v>
      </c>
      <c r="W98" s="472">
        <f t="shared" si="61"/>
        <v>8</v>
      </c>
      <c r="X98" s="472">
        <f t="shared" si="62"/>
        <v>8</v>
      </c>
      <c r="Y98" s="472">
        <f t="shared" si="62"/>
        <v>8</v>
      </c>
      <c r="Z98" s="472">
        <f t="shared" si="62"/>
        <v>0</v>
      </c>
      <c r="AA98" s="472">
        <f t="shared" si="62"/>
        <v>0</v>
      </c>
      <c r="AB98" s="472">
        <f t="shared" si="62"/>
        <v>8</v>
      </c>
      <c r="AC98" s="472">
        <f t="shared" si="62"/>
        <v>8</v>
      </c>
      <c r="AD98" s="472">
        <f t="shared" si="62"/>
        <v>8</v>
      </c>
      <c r="AE98" s="472">
        <f t="shared" si="62"/>
        <v>8</v>
      </c>
      <c r="AF98" s="472">
        <f t="shared" si="62"/>
        <v>8</v>
      </c>
      <c r="AG98" s="472">
        <f t="shared" si="62"/>
        <v>0</v>
      </c>
      <c r="AH98" s="472">
        <f t="shared" si="63"/>
        <v>0</v>
      </c>
      <c r="AI98" s="472">
        <f t="shared" si="63"/>
        <v>8</v>
      </c>
      <c r="AJ98" s="472">
        <f t="shared" si="63"/>
        <v>8</v>
      </c>
      <c r="AK98" s="472">
        <f t="shared" si="63"/>
        <v>8</v>
      </c>
      <c r="AL98" s="472">
        <f t="shared" si="63"/>
        <v>8</v>
      </c>
      <c r="AM98" s="472">
        <f t="shared" si="63"/>
        <v>8</v>
      </c>
    </row>
    <row r="99" spans="7:39">
      <c r="G99" s="468"/>
      <c r="H99" s="468"/>
      <c r="J99" s="478">
        <f t="shared" si="60"/>
        <v>0</v>
      </c>
      <c r="K99" s="478">
        <f t="shared" si="60"/>
        <v>42</v>
      </c>
      <c r="L99" s="648" t="s">
        <v>1619</v>
      </c>
      <c r="M99" s="648"/>
      <c r="N99" s="472">
        <f t="shared" si="61"/>
        <v>8</v>
      </c>
      <c r="O99" s="472">
        <f t="shared" si="61"/>
        <v>8</v>
      </c>
      <c r="P99" s="472">
        <f t="shared" si="61"/>
        <v>8</v>
      </c>
      <c r="Q99" s="472">
        <f t="shared" si="61"/>
        <v>8</v>
      </c>
      <c r="R99" s="472">
        <f t="shared" si="61"/>
        <v>8</v>
      </c>
      <c r="S99" s="472">
        <f t="shared" si="61"/>
        <v>0</v>
      </c>
      <c r="T99" s="472">
        <f t="shared" si="61"/>
        <v>0</v>
      </c>
      <c r="U99" s="472">
        <f t="shared" si="61"/>
        <v>0</v>
      </c>
      <c r="V99" s="472">
        <f t="shared" si="61"/>
        <v>2</v>
      </c>
      <c r="W99" s="472">
        <f t="shared" si="61"/>
        <v>2</v>
      </c>
      <c r="X99" s="472">
        <f t="shared" si="62"/>
        <v>0</v>
      </c>
      <c r="Y99" s="472">
        <f t="shared" si="62"/>
        <v>0</v>
      </c>
      <c r="Z99" s="472">
        <f t="shared" si="62"/>
        <v>0</v>
      </c>
      <c r="AA99" s="472">
        <f t="shared" si="62"/>
        <v>0</v>
      </c>
      <c r="AB99" s="472">
        <f t="shared" si="62"/>
        <v>0</v>
      </c>
      <c r="AC99" s="472">
        <f t="shared" si="62"/>
        <v>0</v>
      </c>
      <c r="AD99" s="472">
        <f t="shared" si="62"/>
        <v>0</v>
      </c>
      <c r="AE99" s="472">
        <f t="shared" si="62"/>
        <v>0</v>
      </c>
      <c r="AF99" s="472">
        <f t="shared" si="62"/>
        <v>0</v>
      </c>
      <c r="AG99" s="472">
        <f t="shared" si="62"/>
        <v>0</v>
      </c>
      <c r="AH99" s="472">
        <f t="shared" si="63"/>
        <v>0</v>
      </c>
      <c r="AI99" s="472">
        <f t="shared" si="63"/>
        <v>0</v>
      </c>
      <c r="AJ99" s="472">
        <f t="shared" si="63"/>
        <v>0</v>
      </c>
      <c r="AK99" s="472">
        <f t="shared" si="63"/>
        <v>0</v>
      </c>
      <c r="AL99" s="472">
        <f t="shared" si="63"/>
        <v>0</v>
      </c>
      <c r="AM99" s="472">
        <f t="shared" si="63"/>
        <v>0</v>
      </c>
    </row>
    <row r="100" spans="7:39">
      <c r="G100" s="468"/>
      <c r="H100" s="468"/>
      <c r="J100" s="478">
        <f t="shared" si="60"/>
        <v>0</v>
      </c>
      <c r="K100" s="478">
        <f t="shared" si="60"/>
        <v>131</v>
      </c>
      <c r="L100" s="648" t="s">
        <v>1643</v>
      </c>
      <c r="M100" s="648"/>
      <c r="N100" s="472">
        <f t="shared" si="61"/>
        <v>9</v>
      </c>
      <c r="O100" s="472">
        <f t="shared" si="61"/>
        <v>8</v>
      </c>
      <c r="P100" s="472">
        <f t="shared" si="61"/>
        <v>8</v>
      </c>
      <c r="Q100" s="472">
        <f t="shared" si="61"/>
        <v>8</v>
      </c>
      <c r="R100" s="472">
        <f t="shared" si="61"/>
        <v>6</v>
      </c>
      <c r="S100" s="472">
        <f t="shared" si="61"/>
        <v>0</v>
      </c>
      <c r="T100" s="472">
        <f t="shared" si="61"/>
        <v>0</v>
      </c>
      <c r="U100" s="472">
        <f t="shared" si="61"/>
        <v>6</v>
      </c>
      <c r="V100" s="472">
        <f t="shared" si="61"/>
        <v>8</v>
      </c>
      <c r="W100" s="472">
        <f t="shared" si="61"/>
        <v>8</v>
      </c>
      <c r="X100" s="472">
        <f t="shared" si="62"/>
        <v>8</v>
      </c>
      <c r="Y100" s="472">
        <f t="shared" si="62"/>
        <v>8</v>
      </c>
      <c r="Z100" s="472">
        <f t="shared" si="62"/>
        <v>0</v>
      </c>
      <c r="AA100" s="472">
        <f t="shared" si="62"/>
        <v>0</v>
      </c>
      <c r="AB100" s="472">
        <f t="shared" si="62"/>
        <v>8</v>
      </c>
      <c r="AC100" s="472">
        <f t="shared" si="62"/>
        <v>8</v>
      </c>
      <c r="AD100" s="472">
        <f t="shared" si="62"/>
        <v>8</v>
      </c>
      <c r="AE100" s="472">
        <f t="shared" si="62"/>
        <v>8</v>
      </c>
      <c r="AF100" s="472">
        <f t="shared" si="62"/>
        <v>8</v>
      </c>
      <c r="AG100" s="472">
        <f t="shared" si="62"/>
        <v>0</v>
      </c>
      <c r="AH100" s="472">
        <f t="shared" si="63"/>
        <v>0</v>
      </c>
      <c r="AI100" s="472">
        <f t="shared" si="63"/>
        <v>8</v>
      </c>
      <c r="AJ100" s="472">
        <f t="shared" si="63"/>
        <v>8</v>
      </c>
      <c r="AK100" s="472">
        <f t="shared" si="63"/>
        <v>0</v>
      </c>
      <c r="AL100" s="472">
        <f t="shared" si="63"/>
        <v>0</v>
      </c>
      <c r="AM100" s="472">
        <f t="shared" si="63"/>
        <v>0</v>
      </c>
    </row>
    <row r="101" spans="7:39">
      <c r="G101" s="468"/>
      <c r="H101" s="468"/>
      <c r="J101" s="478">
        <f t="shared" si="60"/>
        <v>0</v>
      </c>
      <c r="K101" s="478">
        <f t="shared" si="60"/>
        <v>161.5</v>
      </c>
      <c r="L101" s="648" t="s">
        <v>233</v>
      </c>
      <c r="M101" s="648"/>
      <c r="N101" s="472">
        <f t="shared" si="61"/>
        <v>8</v>
      </c>
      <c r="O101" s="472">
        <f t="shared" si="61"/>
        <v>11.5</v>
      </c>
      <c r="P101" s="472">
        <f t="shared" si="61"/>
        <v>8</v>
      </c>
      <c r="Q101" s="472">
        <f t="shared" si="61"/>
        <v>8</v>
      </c>
      <c r="R101" s="472">
        <f t="shared" si="61"/>
        <v>8</v>
      </c>
      <c r="S101" s="472">
        <f t="shared" si="61"/>
        <v>0</v>
      </c>
      <c r="T101" s="472">
        <f t="shared" si="61"/>
        <v>0</v>
      </c>
      <c r="U101" s="472">
        <f t="shared" si="61"/>
        <v>8</v>
      </c>
      <c r="V101" s="472">
        <f t="shared" si="61"/>
        <v>8</v>
      </c>
      <c r="W101" s="472">
        <f t="shared" si="61"/>
        <v>8</v>
      </c>
      <c r="X101" s="472">
        <f t="shared" si="62"/>
        <v>8</v>
      </c>
      <c r="Y101" s="472">
        <f t="shared" si="62"/>
        <v>8</v>
      </c>
      <c r="Z101" s="472">
        <f t="shared" si="62"/>
        <v>0</v>
      </c>
      <c r="AA101" s="472">
        <f t="shared" si="62"/>
        <v>0</v>
      </c>
      <c r="AB101" s="472">
        <f t="shared" si="62"/>
        <v>8</v>
      </c>
      <c r="AC101" s="472">
        <f t="shared" si="62"/>
        <v>8</v>
      </c>
      <c r="AD101" s="472">
        <f t="shared" si="62"/>
        <v>8</v>
      </c>
      <c r="AE101" s="472">
        <f t="shared" si="62"/>
        <v>8</v>
      </c>
      <c r="AF101" s="472">
        <f t="shared" si="62"/>
        <v>8</v>
      </c>
      <c r="AG101" s="472">
        <f t="shared" si="62"/>
        <v>0</v>
      </c>
      <c r="AH101" s="472">
        <f t="shared" si="63"/>
        <v>0</v>
      </c>
      <c r="AI101" s="472">
        <f t="shared" si="63"/>
        <v>8</v>
      </c>
      <c r="AJ101" s="472">
        <f t="shared" si="63"/>
        <v>8</v>
      </c>
      <c r="AK101" s="472">
        <f t="shared" si="63"/>
        <v>8</v>
      </c>
      <c r="AL101" s="472">
        <f t="shared" si="63"/>
        <v>8</v>
      </c>
      <c r="AM101" s="472">
        <f t="shared" si="63"/>
        <v>8</v>
      </c>
    </row>
    <row r="102" spans="7:39">
      <c r="G102" s="468"/>
      <c r="H102" s="468"/>
      <c r="J102" s="478">
        <f t="shared" si="60"/>
        <v>0</v>
      </c>
      <c r="K102" s="478">
        <f t="shared" si="60"/>
        <v>62</v>
      </c>
      <c r="L102" s="648" t="s">
        <v>1508</v>
      </c>
      <c r="M102" s="648"/>
      <c r="N102" s="472">
        <f t="shared" si="61"/>
        <v>8</v>
      </c>
      <c r="O102" s="472">
        <f t="shared" si="61"/>
        <v>8</v>
      </c>
      <c r="P102" s="472">
        <f t="shared" si="61"/>
        <v>8</v>
      </c>
      <c r="Q102" s="472">
        <f t="shared" si="61"/>
        <v>8</v>
      </c>
      <c r="R102" s="472">
        <f t="shared" si="61"/>
        <v>8</v>
      </c>
      <c r="S102" s="472">
        <f t="shared" si="61"/>
        <v>0</v>
      </c>
      <c r="T102" s="472">
        <f t="shared" si="61"/>
        <v>0</v>
      </c>
      <c r="U102" s="472">
        <f t="shared" si="61"/>
        <v>8</v>
      </c>
      <c r="V102" s="472">
        <f t="shared" si="61"/>
        <v>8</v>
      </c>
      <c r="W102" s="472">
        <f t="shared" si="61"/>
        <v>8</v>
      </c>
      <c r="X102" s="472">
        <f t="shared" si="62"/>
        <v>0</v>
      </c>
      <c r="Y102" s="472">
        <f t="shared" si="62"/>
        <v>0</v>
      </c>
      <c r="Z102" s="472">
        <f t="shared" si="62"/>
        <v>0</v>
      </c>
      <c r="AA102" s="472">
        <f t="shared" si="62"/>
        <v>0</v>
      </c>
      <c r="AB102" s="472">
        <f t="shared" si="62"/>
        <v>0</v>
      </c>
      <c r="AC102" s="472">
        <f t="shared" si="62"/>
        <v>0</v>
      </c>
      <c r="AD102" s="472">
        <f t="shared" si="62"/>
        <v>0</v>
      </c>
      <c r="AE102" s="472">
        <f t="shared" si="62"/>
        <v>0</v>
      </c>
      <c r="AF102" s="472">
        <f t="shared" si="62"/>
        <v>0</v>
      </c>
      <c r="AG102" s="472">
        <f t="shared" si="62"/>
        <v>0</v>
      </c>
      <c r="AH102" s="472">
        <f t="shared" si="63"/>
        <v>0</v>
      </c>
      <c r="AI102" s="472">
        <f t="shared" si="63"/>
        <v>0</v>
      </c>
      <c r="AJ102" s="472">
        <f t="shared" si="63"/>
        <v>0</v>
      </c>
      <c r="AK102" s="472">
        <f t="shared" si="63"/>
        <v>0</v>
      </c>
      <c r="AL102" s="472">
        <f t="shared" si="63"/>
        <v>0</v>
      </c>
      <c r="AM102" s="472">
        <f t="shared" si="63"/>
        <v>0</v>
      </c>
    </row>
    <row r="103" spans="7:39">
      <c r="G103" s="468"/>
      <c r="H103" s="468"/>
      <c r="J103" s="478">
        <f t="shared" si="60"/>
        <v>0</v>
      </c>
      <c r="K103" s="478">
        <f t="shared" si="60"/>
        <v>139</v>
      </c>
      <c r="L103" s="648" t="s">
        <v>77</v>
      </c>
      <c r="M103" s="648"/>
      <c r="N103" s="472">
        <f t="shared" si="61"/>
        <v>8</v>
      </c>
      <c r="O103" s="472">
        <f t="shared" si="61"/>
        <v>8</v>
      </c>
      <c r="P103" s="472">
        <f t="shared" si="61"/>
        <v>8</v>
      </c>
      <c r="Q103" s="472">
        <f t="shared" si="61"/>
        <v>8</v>
      </c>
      <c r="R103" s="472">
        <f t="shared" si="61"/>
        <v>3</v>
      </c>
      <c r="S103" s="472">
        <f t="shared" si="61"/>
        <v>0</v>
      </c>
      <c r="T103" s="472">
        <f t="shared" si="61"/>
        <v>0</v>
      </c>
      <c r="U103" s="472">
        <f t="shared" si="61"/>
        <v>0</v>
      </c>
      <c r="V103" s="472">
        <f t="shared" si="61"/>
        <v>2</v>
      </c>
      <c r="W103" s="472">
        <f t="shared" si="61"/>
        <v>8</v>
      </c>
      <c r="X103" s="472">
        <f t="shared" si="62"/>
        <v>8</v>
      </c>
      <c r="Y103" s="472">
        <f t="shared" si="62"/>
        <v>8</v>
      </c>
      <c r="Z103" s="472">
        <f t="shared" si="62"/>
        <v>0</v>
      </c>
      <c r="AA103" s="472">
        <f t="shared" si="62"/>
        <v>0</v>
      </c>
      <c r="AB103" s="472">
        <f t="shared" si="62"/>
        <v>8</v>
      </c>
      <c r="AC103" s="472">
        <f t="shared" si="62"/>
        <v>8</v>
      </c>
      <c r="AD103" s="472">
        <f t="shared" si="62"/>
        <v>8</v>
      </c>
      <c r="AE103" s="472">
        <f t="shared" si="62"/>
        <v>8</v>
      </c>
      <c r="AF103" s="472">
        <f t="shared" si="62"/>
        <v>8</v>
      </c>
      <c r="AG103" s="472">
        <f t="shared" si="62"/>
        <v>0</v>
      </c>
      <c r="AH103" s="472">
        <f t="shared" si="63"/>
        <v>0</v>
      </c>
      <c r="AI103" s="472">
        <f t="shared" si="63"/>
        <v>8</v>
      </c>
      <c r="AJ103" s="472">
        <f t="shared" si="63"/>
        <v>8</v>
      </c>
      <c r="AK103" s="472">
        <f t="shared" si="63"/>
        <v>8</v>
      </c>
      <c r="AL103" s="472">
        <f t="shared" si="63"/>
        <v>8</v>
      </c>
      <c r="AM103" s="472">
        <f t="shared" si="63"/>
        <v>8</v>
      </c>
    </row>
    <row r="104" spans="7:39">
      <c r="G104" s="468"/>
      <c r="H104" s="468"/>
      <c r="J104" s="478">
        <f>SUMPRODUCT(($F$4:$F$92=K104)*(J$4:J$92))</f>
        <v>0</v>
      </c>
      <c r="K104" s="478">
        <f>SUMPRODUCT(($F$4:$F$92=L104)*(K$4:K$92))</f>
        <v>7</v>
      </c>
      <c r="L104" s="648" t="s">
        <v>82</v>
      </c>
      <c r="M104" s="648"/>
      <c r="N104" s="472">
        <f t="shared" ref="N104:AM104" si="64">SUMPRODUCT(($F$4:$F$92=$L104)*(N$4:N$92))</f>
        <v>2</v>
      </c>
      <c r="O104" s="472">
        <f t="shared" si="64"/>
        <v>3</v>
      </c>
      <c r="P104" s="472">
        <f t="shared" si="64"/>
        <v>0</v>
      </c>
      <c r="Q104" s="472">
        <f t="shared" si="64"/>
        <v>0</v>
      </c>
      <c r="R104" s="472">
        <f t="shared" si="64"/>
        <v>0</v>
      </c>
      <c r="S104" s="472">
        <f t="shared" si="64"/>
        <v>0</v>
      </c>
      <c r="T104" s="472">
        <f t="shared" si="64"/>
        <v>0</v>
      </c>
      <c r="U104" s="472">
        <f t="shared" si="64"/>
        <v>0</v>
      </c>
      <c r="V104" s="472">
        <f t="shared" si="64"/>
        <v>2</v>
      </c>
      <c r="W104" s="472">
        <f t="shared" si="64"/>
        <v>2</v>
      </c>
      <c r="X104" s="472">
        <f t="shared" si="64"/>
        <v>0</v>
      </c>
      <c r="Y104" s="472">
        <f t="shared" si="64"/>
        <v>0</v>
      </c>
      <c r="Z104" s="472">
        <f t="shared" si="64"/>
        <v>0</v>
      </c>
      <c r="AA104" s="472">
        <f t="shared" si="64"/>
        <v>0</v>
      </c>
      <c r="AB104" s="472">
        <f t="shared" si="64"/>
        <v>0</v>
      </c>
      <c r="AC104" s="472">
        <f t="shared" si="64"/>
        <v>0</v>
      </c>
      <c r="AD104" s="472">
        <f t="shared" si="64"/>
        <v>0</v>
      </c>
      <c r="AE104" s="472">
        <f t="shared" si="64"/>
        <v>0</v>
      </c>
      <c r="AF104" s="472">
        <f t="shared" si="64"/>
        <v>0</v>
      </c>
      <c r="AG104" s="472">
        <f t="shared" si="64"/>
        <v>0</v>
      </c>
      <c r="AH104" s="472">
        <f t="shared" si="64"/>
        <v>0</v>
      </c>
      <c r="AI104" s="472">
        <f t="shared" si="64"/>
        <v>0</v>
      </c>
      <c r="AJ104" s="472">
        <f t="shared" si="64"/>
        <v>0</v>
      </c>
      <c r="AK104" s="472">
        <f t="shared" si="64"/>
        <v>0</v>
      </c>
      <c r="AL104" s="472">
        <f t="shared" si="64"/>
        <v>0</v>
      </c>
      <c r="AM104" s="472">
        <f t="shared" si="64"/>
        <v>0</v>
      </c>
    </row>
    <row r="105" spans="7:39">
      <c r="G105" s="468"/>
      <c r="H105" s="468"/>
      <c r="L105" s="581" t="s">
        <v>625</v>
      </c>
      <c r="M105" s="104" t="s">
        <v>1951</v>
      </c>
      <c r="N105" s="472"/>
      <c r="O105" s="472"/>
      <c r="P105" s="472"/>
      <c r="Q105" s="472"/>
      <c r="R105" s="472">
        <v>5</v>
      </c>
      <c r="S105" s="472"/>
      <c r="T105" s="472"/>
      <c r="U105" s="472"/>
      <c r="V105" s="472"/>
      <c r="W105" s="472"/>
      <c r="X105" s="472"/>
      <c r="Y105" s="472"/>
      <c r="Z105" s="472"/>
      <c r="AA105" s="472"/>
      <c r="AB105" s="472"/>
      <c r="AC105" s="472"/>
      <c r="AD105" s="472"/>
      <c r="AE105" s="472"/>
      <c r="AF105" s="472"/>
      <c r="AG105" s="472"/>
      <c r="AH105" s="472"/>
      <c r="AI105" s="472"/>
      <c r="AJ105" s="472"/>
      <c r="AK105" s="472"/>
      <c r="AL105" s="472"/>
      <c r="AM105" s="472"/>
    </row>
    <row r="106" spans="7:39">
      <c r="G106" s="468"/>
      <c r="H106" s="468"/>
      <c r="L106" s="581"/>
      <c r="M106" s="104"/>
      <c r="N106" s="472"/>
      <c r="O106" s="472"/>
      <c r="P106" s="472"/>
      <c r="Q106" s="472"/>
      <c r="R106" s="472"/>
      <c r="S106" s="472"/>
      <c r="T106" s="472"/>
      <c r="U106" s="472"/>
      <c r="V106" s="472"/>
      <c r="W106" s="472"/>
      <c r="X106" s="472"/>
      <c r="Y106" s="472"/>
      <c r="Z106" s="472"/>
      <c r="AA106" s="472"/>
      <c r="AB106" s="472"/>
      <c r="AC106" s="472"/>
      <c r="AD106" s="472"/>
      <c r="AE106" s="472"/>
      <c r="AF106" s="472"/>
      <c r="AG106" s="472"/>
      <c r="AH106" s="472"/>
      <c r="AI106" s="472"/>
      <c r="AJ106" s="472"/>
      <c r="AK106" s="472"/>
      <c r="AL106" s="472"/>
      <c r="AM106" s="472"/>
    </row>
    <row r="107" spans="7:39">
      <c r="G107" s="468"/>
      <c r="H107" s="468"/>
      <c r="L107" s="581"/>
      <c r="M107" s="104"/>
      <c r="N107" s="472"/>
      <c r="O107" s="472"/>
      <c r="P107" s="472"/>
      <c r="Q107" s="472"/>
      <c r="R107" s="472"/>
      <c r="S107" s="472"/>
      <c r="T107" s="472"/>
      <c r="U107" s="472"/>
      <c r="V107" s="472"/>
      <c r="W107" s="472"/>
      <c r="X107" s="472"/>
      <c r="Y107" s="472"/>
      <c r="Z107" s="472"/>
      <c r="AA107" s="472"/>
      <c r="AB107" s="472"/>
      <c r="AC107" s="472"/>
      <c r="AD107" s="472"/>
      <c r="AE107" s="472"/>
      <c r="AF107" s="472"/>
      <c r="AG107" s="472"/>
      <c r="AH107" s="472"/>
      <c r="AI107" s="472"/>
      <c r="AJ107" s="472"/>
      <c r="AK107" s="472"/>
      <c r="AL107" s="472"/>
      <c r="AM107" s="472"/>
    </row>
    <row r="108" spans="7:39">
      <c r="L108" s="581"/>
      <c r="M108" s="104"/>
      <c r="N108" s="472"/>
      <c r="O108" s="472"/>
      <c r="P108" s="472"/>
      <c r="Q108" s="472"/>
      <c r="R108" s="472"/>
      <c r="S108" s="472"/>
      <c r="T108" s="472"/>
      <c r="U108" s="472"/>
      <c r="V108" s="472"/>
      <c r="W108" s="472"/>
      <c r="X108" s="472"/>
      <c r="Y108" s="472"/>
      <c r="Z108" s="472"/>
      <c r="AA108" s="472"/>
      <c r="AB108" s="472"/>
      <c r="AC108" s="472"/>
      <c r="AD108" s="472"/>
      <c r="AE108" s="472"/>
      <c r="AF108" s="472"/>
      <c r="AG108" s="472"/>
      <c r="AH108" s="472"/>
      <c r="AI108" s="472"/>
      <c r="AJ108" s="472"/>
      <c r="AK108" s="472"/>
      <c r="AL108" s="472"/>
      <c r="AM108" s="472"/>
    </row>
    <row r="109" spans="7:39">
      <c r="L109" s="581"/>
      <c r="M109" s="104"/>
      <c r="N109" s="472"/>
      <c r="O109" s="472"/>
      <c r="P109" s="472"/>
      <c r="Q109" s="472"/>
      <c r="R109" s="472"/>
      <c r="S109" s="472"/>
      <c r="T109" s="472"/>
      <c r="U109" s="472"/>
      <c r="V109" s="472"/>
      <c r="W109" s="472"/>
      <c r="X109" s="472"/>
      <c r="Y109" s="472"/>
      <c r="Z109" s="472"/>
      <c r="AA109" s="472"/>
      <c r="AB109" s="472"/>
      <c r="AC109" s="472"/>
      <c r="AD109" s="472"/>
      <c r="AE109" s="472"/>
      <c r="AF109" s="472"/>
      <c r="AG109" s="472"/>
      <c r="AH109" s="472"/>
      <c r="AI109" s="472"/>
      <c r="AJ109" s="472"/>
      <c r="AK109" s="472"/>
      <c r="AL109" s="472"/>
      <c r="AM109" s="472"/>
    </row>
    <row r="110" spans="7:39">
      <c r="L110" s="581"/>
      <c r="M110" s="104"/>
      <c r="N110" s="472"/>
      <c r="O110" s="472"/>
      <c r="P110" s="472"/>
      <c r="Q110" s="472"/>
      <c r="R110" s="472"/>
      <c r="S110" s="472"/>
      <c r="T110" s="472"/>
      <c r="U110" s="472"/>
      <c r="V110" s="472"/>
      <c r="W110" s="472"/>
      <c r="X110" s="472"/>
      <c r="Y110" s="472"/>
      <c r="Z110" s="472"/>
      <c r="AA110" s="472"/>
      <c r="AB110" s="472"/>
      <c r="AC110" s="472"/>
      <c r="AD110" s="472"/>
      <c r="AE110" s="472"/>
      <c r="AF110" s="472"/>
      <c r="AG110" s="472"/>
      <c r="AH110" s="472"/>
      <c r="AI110" s="472"/>
      <c r="AJ110" s="472"/>
      <c r="AK110" s="472"/>
      <c r="AL110" s="472"/>
      <c r="AM110" s="472"/>
    </row>
    <row r="111" spans="7:39">
      <c r="P111" s="474"/>
      <c r="Q111" s="474"/>
      <c r="R111" s="474"/>
      <c r="S111" s="474"/>
      <c r="T111" s="474"/>
      <c r="U111" s="474"/>
      <c r="V111" s="474"/>
      <c r="W111" s="474"/>
      <c r="X111" s="474"/>
      <c r="Y111" s="474"/>
      <c r="Z111" s="474"/>
      <c r="AA111" s="474"/>
      <c r="AB111" s="474"/>
      <c r="AC111" s="474"/>
      <c r="AD111" s="474"/>
      <c r="AE111" s="474"/>
      <c r="AF111" s="474"/>
      <c r="AG111" s="474"/>
      <c r="AH111" s="474"/>
      <c r="AI111" s="474"/>
      <c r="AJ111" s="474"/>
      <c r="AK111" s="474"/>
      <c r="AL111" s="474"/>
      <c r="AM111" s="474"/>
    </row>
    <row r="112" spans="7:39">
      <c r="P112" s="474"/>
      <c r="Q112" s="474"/>
      <c r="R112" s="474"/>
      <c r="S112" s="474"/>
      <c r="T112" s="474"/>
      <c r="U112" s="474"/>
      <c r="V112" s="474"/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474"/>
      <c r="AJ112" s="474"/>
      <c r="AK112" s="474"/>
      <c r="AL112" s="474"/>
    </row>
    <row r="113" spans="1:50">
      <c r="P113" s="474"/>
      <c r="Q113" s="474"/>
      <c r="R113" s="474"/>
      <c r="S113" s="474"/>
      <c r="T113" s="474"/>
      <c r="U113" s="474"/>
      <c r="V113" s="474"/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474"/>
      <c r="AI113" s="474"/>
      <c r="AJ113" s="474"/>
      <c r="AK113" s="474"/>
      <c r="AL113" s="474"/>
    </row>
    <row r="114" spans="1:50">
      <c r="P114" s="474"/>
      <c r="Q114" s="474"/>
      <c r="R114" s="474"/>
      <c r="S114" s="474"/>
      <c r="T114" s="474"/>
      <c r="U114" s="474"/>
      <c r="V114" s="474"/>
      <c r="W114" s="474"/>
      <c r="X114" s="474"/>
      <c r="Y114" s="474"/>
      <c r="Z114" s="474"/>
      <c r="AA114" s="474"/>
      <c r="AB114" s="474"/>
      <c r="AC114" s="474"/>
      <c r="AD114" s="474"/>
      <c r="AE114" s="474"/>
      <c r="AF114" s="474"/>
      <c r="AG114" s="474"/>
      <c r="AH114" s="474"/>
      <c r="AI114" s="474"/>
      <c r="AJ114" s="474"/>
      <c r="AK114" s="474"/>
      <c r="AL114" s="474"/>
    </row>
    <row r="115" spans="1:50">
      <c r="P115" s="474"/>
      <c r="Q115" s="474"/>
      <c r="R115" s="474"/>
      <c r="S115" s="474"/>
      <c r="T115" s="474"/>
      <c r="U115" s="474"/>
      <c r="V115" s="474"/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74"/>
    </row>
    <row r="116" spans="1:50">
      <c r="N116" s="474"/>
      <c r="O116" s="474"/>
      <c r="P116" s="474"/>
      <c r="Q116" s="474"/>
      <c r="R116" s="474"/>
      <c r="S116" s="474"/>
      <c r="T116" s="474"/>
      <c r="U116" s="474"/>
      <c r="V116" s="474"/>
      <c r="W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74"/>
    </row>
    <row r="117" spans="1:50">
      <c r="N117" s="474"/>
      <c r="O117" s="474"/>
      <c r="P117" s="474"/>
      <c r="Q117" s="474"/>
      <c r="R117" s="474"/>
      <c r="S117" s="474"/>
      <c r="T117" s="474"/>
      <c r="U117" s="474"/>
      <c r="V117" s="474"/>
      <c r="W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74"/>
      <c r="AK117" s="474"/>
      <c r="AL117" s="474"/>
    </row>
    <row r="118" spans="1:50">
      <c r="N118" s="474"/>
      <c r="O118" s="474"/>
      <c r="P118" s="474"/>
      <c r="Q118" s="474"/>
      <c r="R118" s="474"/>
      <c r="S118" s="474"/>
      <c r="T118" s="474"/>
      <c r="U118" s="474"/>
      <c r="V118" s="474"/>
      <c r="W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474"/>
      <c r="AI118" s="474"/>
      <c r="AJ118" s="474"/>
      <c r="AK118" s="474"/>
      <c r="AL118" s="474"/>
    </row>
    <row r="119" spans="1:50" s="440" customFormat="1">
      <c r="A119" s="438"/>
      <c r="B119" s="438"/>
      <c r="D119" s="438"/>
      <c r="E119" s="438"/>
      <c r="G119" s="438"/>
      <c r="H119" s="438"/>
      <c r="I119" s="438"/>
      <c r="J119" s="474"/>
      <c r="K119" s="474"/>
      <c r="L119" s="438"/>
      <c r="M119" s="438"/>
      <c r="N119" s="474"/>
      <c r="O119" s="474"/>
      <c r="P119" s="474"/>
      <c r="Q119" s="474"/>
      <c r="R119" s="474"/>
      <c r="S119" s="474"/>
      <c r="T119" s="474"/>
      <c r="U119" s="474"/>
      <c r="V119" s="474"/>
      <c r="W119" s="474"/>
      <c r="X119" s="473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74"/>
      <c r="AL119" s="474"/>
      <c r="AM119" s="473"/>
      <c r="AN119" s="438"/>
      <c r="AO119" s="438"/>
      <c r="AP119" s="438"/>
      <c r="AQ119" s="438"/>
      <c r="AR119" s="438"/>
      <c r="AS119" s="438"/>
      <c r="AT119" s="438"/>
      <c r="AU119" s="438"/>
      <c r="AV119" s="438"/>
      <c r="AW119" s="438"/>
      <c r="AX119" s="438"/>
    </row>
    <row r="120" spans="1:50">
      <c r="N120" s="474"/>
      <c r="O120" s="474"/>
      <c r="P120" s="474"/>
      <c r="Q120" s="474"/>
      <c r="R120" s="474"/>
      <c r="S120" s="474"/>
      <c r="T120" s="474"/>
      <c r="U120" s="474"/>
      <c r="V120" s="474"/>
      <c r="W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74"/>
      <c r="AK120" s="474"/>
      <c r="AL120" s="474"/>
    </row>
    <row r="121" spans="1:50">
      <c r="N121" s="474"/>
      <c r="O121" s="474"/>
      <c r="P121" s="474"/>
      <c r="Q121" s="474"/>
      <c r="R121" s="474"/>
      <c r="S121" s="474"/>
      <c r="T121" s="474"/>
      <c r="U121" s="474"/>
      <c r="V121" s="474"/>
      <c r="W121" s="474"/>
      <c r="Y121" s="474"/>
      <c r="Z121" s="474"/>
      <c r="AA121" s="474"/>
      <c r="AB121" s="474"/>
      <c r="AC121" s="474"/>
      <c r="AD121" s="474"/>
      <c r="AE121" s="474"/>
      <c r="AF121" s="474"/>
      <c r="AG121" s="474"/>
      <c r="AH121" s="474"/>
      <c r="AI121" s="474"/>
      <c r="AJ121" s="474"/>
      <c r="AK121" s="474"/>
      <c r="AL121" s="474"/>
    </row>
    <row r="122" spans="1:50">
      <c r="N122" s="474"/>
      <c r="O122" s="474"/>
      <c r="P122" s="474"/>
      <c r="Q122" s="474"/>
      <c r="R122" s="474"/>
      <c r="S122" s="474"/>
      <c r="T122" s="474"/>
      <c r="U122" s="474"/>
      <c r="V122" s="474"/>
      <c r="W122" s="474"/>
      <c r="Y122" s="474"/>
      <c r="Z122" s="474"/>
      <c r="AA122" s="474"/>
      <c r="AB122" s="474"/>
      <c r="AC122" s="474"/>
      <c r="AD122" s="474"/>
      <c r="AE122" s="474"/>
      <c r="AF122" s="474"/>
      <c r="AG122" s="474"/>
      <c r="AH122" s="474"/>
      <c r="AI122" s="474"/>
      <c r="AJ122" s="474"/>
      <c r="AK122" s="474"/>
      <c r="AL122" s="474"/>
    </row>
    <row r="123" spans="1:50">
      <c r="N123" s="474"/>
      <c r="O123" s="474"/>
      <c r="P123" s="474"/>
      <c r="Q123" s="474"/>
      <c r="R123" s="474"/>
      <c r="S123" s="474"/>
      <c r="T123" s="474"/>
      <c r="U123" s="474"/>
      <c r="V123" s="474"/>
      <c r="W123" s="474"/>
      <c r="Y123" s="474"/>
      <c r="Z123" s="474"/>
      <c r="AA123" s="474"/>
      <c r="AB123" s="474"/>
      <c r="AC123" s="474"/>
      <c r="AD123" s="474"/>
      <c r="AE123" s="474"/>
      <c r="AF123" s="474"/>
      <c r="AG123" s="474"/>
      <c r="AH123" s="474"/>
      <c r="AI123" s="474"/>
      <c r="AJ123" s="474"/>
      <c r="AK123" s="474"/>
      <c r="AL123" s="474"/>
    </row>
    <row r="124" spans="1:50">
      <c r="N124" s="474"/>
      <c r="O124" s="474"/>
      <c r="P124" s="474"/>
      <c r="Q124" s="474"/>
      <c r="R124" s="474"/>
      <c r="S124" s="474"/>
      <c r="T124" s="474"/>
      <c r="U124" s="474"/>
      <c r="V124" s="474"/>
      <c r="W124" s="474"/>
      <c r="Y124" s="474"/>
      <c r="Z124" s="474"/>
      <c r="AA124" s="474"/>
      <c r="AB124" s="474"/>
      <c r="AC124" s="474"/>
      <c r="AD124" s="474"/>
      <c r="AE124" s="474"/>
      <c r="AF124" s="474"/>
      <c r="AG124" s="474"/>
      <c r="AH124" s="474"/>
      <c r="AI124" s="474"/>
      <c r="AJ124" s="474"/>
      <c r="AK124" s="474"/>
      <c r="AL124" s="474"/>
    </row>
    <row r="125" spans="1:50">
      <c r="N125" s="474"/>
      <c r="O125" s="474"/>
      <c r="P125" s="474"/>
      <c r="Q125" s="474"/>
      <c r="R125" s="474"/>
      <c r="S125" s="474"/>
      <c r="T125" s="474"/>
      <c r="U125" s="474"/>
      <c r="V125" s="474"/>
      <c r="W125" s="474"/>
      <c r="Y125" s="474"/>
      <c r="Z125" s="474"/>
      <c r="AA125" s="474"/>
      <c r="AB125" s="474"/>
      <c r="AC125" s="474"/>
      <c r="AD125" s="474"/>
      <c r="AE125" s="474"/>
      <c r="AF125" s="474"/>
      <c r="AG125" s="474"/>
      <c r="AH125" s="474"/>
      <c r="AI125" s="474"/>
      <c r="AJ125" s="474"/>
      <c r="AK125" s="474"/>
      <c r="AL125" s="474"/>
    </row>
    <row r="126" spans="1:50">
      <c r="N126" s="474"/>
      <c r="O126" s="474"/>
      <c r="P126" s="474"/>
      <c r="Q126" s="474"/>
      <c r="R126" s="474"/>
      <c r="S126" s="474"/>
      <c r="T126" s="474"/>
      <c r="U126" s="474"/>
      <c r="V126" s="474"/>
      <c r="W126" s="474"/>
      <c r="Y126" s="474"/>
      <c r="Z126" s="474"/>
      <c r="AA126" s="474"/>
      <c r="AB126" s="474"/>
      <c r="AC126" s="474"/>
      <c r="AD126" s="474"/>
      <c r="AE126" s="474"/>
      <c r="AF126" s="474"/>
      <c r="AG126" s="474"/>
      <c r="AH126" s="474"/>
      <c r="AI126" s="474"/>
      <c r="AJ126" s="474"/>
      <c r="AK126" s="474"/>
      <c r="AL126" s="474"/>
    </row>
    <row r="127" spans="1:50">
      <c r="N127" s="474"/>
      <c r="O127" s="474"/>
      <c r="P127" s="474"/>
      <c r="Q127" s="474"/>
      <c r="R127" s="474"/>
      <c r="S127" s="474"/>
      <c r="T127" s="474"/>
      <c r="U127" s="474"/>
      <c r="V127" s="474"/>
      <c r="W127" s="474"/>
      <c r="Y127" s="474"/>
      <c r="Z127" s="474"/>
      <c r="AA127" s="474"/>
      <c r="AB127" s="474"/>
      <c r="AC127" s="474"/>
      <c r="AD127" s="474"/>
      <c r="AE127" s="474"/>
      <c r="AF127" s="474"/>
      <c r="AG127" s="474"/>
      <c r="AH127" s="474"/>
      <c r="AI127" s="474"/>
      <c r="AJ127" s="474"/>
      <c r="AK127" s="474"/>
      <c r="AL127" s="474"/>
    </row>
    <row r="128" spans="1:50">
      <c r="N128" s="474"/>
      <c r="O128" s="474"/>
      <c r="P128" s="474"/>
      <c r="Q128" s="474"/>
      <c r="R128" s="474"/>
      <c r="S128" s="474"/>
      <c r="T128" s="474"/>
      <c r="U128" s="474"/>
      <c r="V128" s="474"/>
      <c r="Y128" s="474"/>
      <c r="Z128" s="474"/>
      <c r="AA128" s="474"/>
      <c r="AB128" s="474"/>
      <c r="AC128" s="474"/>
      <c r="AD128" s="474"/>
      <c r="AE128" s="474"/>
      <c r="AF128" s="474"/>
      <c r="AG128" s="474"/>
      <c r="AH128" s="474"/>
      <c r="AI128" s="474"/>
      <c r="AJ128" s="474"/>
      <c r="AK128" s="474"/>
      <c r="AL128" s="474"/>
    </row>
    <row r="129" spans="14:38">
      <c r="N129" s="474"/>
      <c r="O129" s="474"/>
      <c r="P129" s="474"/>
      <c r="Q129" s="474"/>
      <c r="R129" s="474"/>
      <c r="S129" s="474"/>
      <c r="T129" s="474"/>
      <c r="U129" s="474"/>
      <c r="V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474"/>
      <c r="AI129" s="474"/>
      <c r="AJ129" s="474"/>
      <c r="AK129" s="474"/>
      <c r="AL129" s="474"/>
    </row>
    <row r="130" spans="14:38">
      <c r="N130" s="474"/>
      <c r="O130" s="474"/>
      <c r="P130" s="474"/>
      <c r="Q130" s="474"/>
      <c r="R130" s="474"/>
      <c r="S130" s="474"/>
      <c r="T130" s="474"/>
      <c r="U130" s="474"/>
      <c r="V130" s="474"/>
      <c r="Y130" s="474"/>
      <c r="Z130" s="474"/>
      <c r="AA130" s="474"/>
      <c r="AB130" s="474"/>
      <c r="AC130" s="474"/>
      <c r="AD130" s="474"/>
      <c r="AE130" s="474"/>
      <c r="AF130" s="474"/>
      <c r="AG130" s="474"/>
      <c r="AH130" s="474"/>
      <c r="AI130" s="474"/>
      <c r="AJ130" s="474"/>
      <c r="AK130" s="474"/>
      <c r="AL130" s="474"/>
    </row>
    <row r="131" spans="14:38">
      <c r="N131" s="474"/>
      <c r="O131" s="474"/>
      <c r="P131" s="474"/>
      <c r="Q131" s="474"/>
      <c r="R131" s="474"/>
      <c r="S131" s="474"/>
      <c r="T131" s="474"/>
      <c r="U131" s="474"/>
      <c r="V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74"/>
    </row>
    <row r="132" spans="14:38">
      <c r="N132" s="474"/>
      <c r="O132" s="474"/>
      <c r="P132" s="474"/>
      <c r="Q132" s="474"/>
      <c r="R132" s="474"/>
      <c r="S132" s="474"/>
      <c r="T132" s="474"/>
      <c r="U132" s="474"/>
      <c r="V132" s="474"/>
      <c r="Y132" s="474"/>
      <c r="Z132" s="474"/>
      <c r="AA132" s="474"/>
      <c r="AB132" s="474"/>
      <c r="AC132" s="474"/>
      <c r="AD132" s="474"/>
      <c r="AE132" s="474"/>
      <c r="AF132" s="474"/>
      <c r="AG132" s="474"/>
      <c r="AH132" s="474"/>
      <c r="AI132" s="474"/>
      <c r="AJ132" s="474"/>
      <c r="AK132" s="474"/>
      <c r="AL132" s="474"/>
    </row>
    <row r="133" spans="14:38">
      <c r="N133" s="474"/>
      <c r="O133" s="474"/>
      <c r="P133" s="474"/>
      <c r="Q133" s="474"/>
      <c r="R133" s="474"/>
      <c r="S133" s="474"/>
      <c r="T133" s="474"/>
      <c r="U133" s="474"/>
      <c r="V133" s="474"/>
      <c r="Y133" s="474"/>
      <c r="Z133" s="474"/>
      <c r="AA133" s="474"/>
      <c r="AB133" s="474"/>
      <c r="AC133" s="474"/>
      <c r="AD133" s="474"/>
      <c r="AE133" s="474"/>
      <c r="AF133" s="474"/>
      <c r="AG133" s="474"/>
      <c r="AH133" s="474"/>
      <c r="AI133" s="474"/>
      <c r="AJ133" s="474"/>
      <c r="AK133" s="474"/>
      <c r="AL133" s="474"/>
    </row>
    <row r="134" spans="14:38">
      <c r="N134" s="474"/>
      <c r="O134" s="474"/>
      <c r="P134" s="474"/>
      <c r="Q134" s="474"/>
      <c r="R134" s="474"/>
      <c r="S134" s="474"/>
      <c r="T134" s="474"/>
      <c r="U134" s="474"/>
      <c r="V134" s="474"/>
      <c r="Y134" s="474"/>
      <c r="Z134" s="474"/>
      <c r="AA134" s="474"/>
      <c r="AB134" s="474"/>
      <c r="AC134" s="474"/>
      <c r="AD134" s="474"/>
      <c r="AE134" s="474"/>
      <c r="AF134" s="474"/>
      <c r="AG134" s="474"/>
      <c r="AH134" s="474"/>
      <c r="AI134" s="474"/>
      <c r="AJ134" s="474"/>
      <c r="AK134" s="474"/>
      <c r="AL134" s="474"/>
    </row>
    <row r="135" spans="14:38">
      <c r="N135" s="474"/>
      <c r="O135" s="474"/>
      <c r="P135" s="474"/>
      <c r="Q135" s="474"/>
      <c r="R135" s="474"/>
      <c r="S135" s="474"/>
      <c r="T135" s="474"/>
      <c r="U135" s="474"/>
      <c r="V135" s="474"/>
      <c r="Y135" s="474"/>
      <c r="Z135" s="474"/>
      <c r="AA135" s="474"/>
      <c r="AB135" s="474"/>
      <c r="AC135" s="474"/>
      <c r="AD135" s="474"/>
      <c r="AE135" s="474"/>
      <c r="AF135" s="474"/>
      <c r="AG135" s="474"/>
      <c r="AH135" s="474"/>
      <c r="AI135" s="474"/>
      <c r="AJ135" s="474"/>
      <c r="AK135" s="474"/>
      <c r="AL135" s="474"/>
    </row>
    <row r="136" spans="14:38">
      <c r="N136" s="474"/>
      <c r="O136" s="474"/>
      <c r="P136" s="474"/>
      <c r="Q136" s="474"/>
      <c r="R136" s="474"/>
      <c r="S136" s="474"/>
      <c r="T136" s="474"/>
      <c r="U136" s="474"/>
      <c r="V136" s="474"/>
      <c r="Y136" s="474"/>
      <c r="Z136" s="474"/>
      <c r="AA136" s="474"/>
      <c r="AB136" s="474"/>
      <c r="AC136" s="474"/>
      <c r="AD136" s="474"/>
      <c r="AE136" s="474"/>
      <c r="AF136" s="474"/>
      <c r="AG136" s="474"/>
      <c r="AH136" s="474"/>
      <c r="AI136" s="474"/>
      <c r="AJ136" s="474"/>
      <c r="AK136" s="474"/>
      <c r="AL136" s="474"/>
    </row>
    <row r="137" spans="14:38">
      <c r="N137" s="474"/>
      <c r="O137" s="474"/>
      <c r="P137" s="474"/>
      <c r="Q137" s="474"/>
      <c r="R137" s="474"/>
      <c r="S137" s="474"/>
      <c r="T137" s="474"/>
      <c r="U137" s="474"/>
      <c r="V137" s="474"/>
      <c r="Y137" s="474"/>
      <c r="Z137" s="474"/>
      <c r="AA137" s="474"/>
      <c r="AB137" s="474"/>
      <c r="AC137" s="474"/>
      <c r="AD137" s="474"/>
      <c r="AE137" s="474"/>
      <c r="AF137" s="474"/>
      <c r="AG137" s="474"/>
      <c r="AH137" s="474"/>
      <c r="AI137" s="474"/>
      <c r="AJ137" s="474"/>
      <c r="AK137" s="474"/>
      <c r="AL137" s="474"/>
    </row>
    <row r="138" spans="14:38">
      <c r="N138" s="474"/>
      <c r="O138" s="474"/>
      <c r="P138" s="474"/>
      <c r="Q138" s="474"/>
      <c r="R138" s="474"/>
      <c r="S138" s="474"/>
      <c r="T138" s="474"/>
      <c r="U138" s="474"/>
      <c r="V138" s="474"/>
      <c r="Y138" s="474"/>
      <c r="Z138" s="474"/>
      <c r="AA138" s="474"/>
      <c r="AB138" s="474"/>
      <c r="AC138" s="474"/>
      <c r="AD138" s="474"/>
      <c r="AE138" s="474"/>
      <c r="AF138" s="474"/>
      <c r="AG138" s="474"/>
      <c r="AH138" s="474"/>
      <c r="AI138" s="474"/>
      <c r="AJ138" s="474"/>
      <c r="AK138" s="474"/>
      <c r="AL138" s="474"/>
    </row>
    <row r="139" spans="14:38">
      <c r="N139" s="474"/>
      <c r="O139" s="474"/>
      <c r="P139" s="474"/>
      <c r="Q139" s="474"/>
      <c r="R139" s="474"/>
      <c r="S139" s="474"/>
      <c r="T139" s="474"/>
      <c r="U139" s="474"/>
      <c r="V139" s="474"/>
      <c r="Y139" s="474"/>
      <c r="Z139" s="474"/>
      <c r="AA139" s="474"/>
      <c r="AB139" s="474"/>
      <c r="AC139" s="474"/>
      <c r="AD139" s="474"/>
      <c r="AE139" s="474"/>
      <c r="AF139" s="474"/>
      <c r="AG139" s="474"/>
      <c r="AH139" s="474"/>
      <c r="AI139" s="474"/>
      <c r="AJ139" s="474"/>
      <c r="AK139" s="474"/>
      <c r="AL139" s="474"/>
    </row>
    <row r="140" spans="14:38">
      <c r="N140" s="474"/>
      <c r="O140" s="474"/>
      <c r="P140" s="474"/>
      <c r="Q140" s="474"/>
      <c r="R140" s="474"/>
      <c r="S140" s="474"/>
      <c r="T140" s="474"/>
      <c r="U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474"/>
      <c r="AI140" s="474"/>
      <c r="AJ140" s="474"/>
      <c r="AK140" s="474"/>
      <c r="AL140" s="474"/>
    </row>
    <row r="141" spans="14:38">
      <c r="N141" s="474"/>
      <c r="O141" s="474"/>
      <c r="P141" s="474"/>
      <c r="Q141" s="474"/>
      <c r="R141" s="474"/>
      <c r="S141" s="474"/>
      <c r="T141" s="474"/>
      <c r="U141" s="474"/>
      <c r="Y141" s="474"/>
      <c r="Z141" s="474"/>
      <c r="AA141" s="474"/>
      <c r="AB141" s="474"/>
      <c r="AC141" s="474"/>
      <c r="AD141" s="474"/>
      <c r="AE141" s="474"/>
      <c r="AF141" s="474"/>
      <c r="AG141" s="474"/>
      <c r="AH141" s="474"/>
      <c r="AI141" s="474"/>
      <c r="AJ141" s="474"/>
      <c r="AK141" s="474"/>
      <c r="AL141" s="474"/>
    </row>
    <row r="142" spans="14:38">
      <c r="N142" s="474"/>
      <c r="O142" s="474"/>
      <c r="P142" s="474"/>
      <c r="Q142" s="474"/>
      <c r="R142" s="474"/>
      <c r="S142" s="474"/>
      <c r="T142" s="474"/>
      <c r="U142" s="474"/>
      <c r="Y142" s="474"/>
      <c r="Z142" s="474"/>
      <c r="AA142" s="474"/>
      <c r="AB142" s="474"/>
      <c r="AC142" s="474"/>
      <c r="AD142" s="474"/>
      <c r="AE142" s="474"/>
      <c r="AF142" s="474"/>
      <c r="AG142" s="474"/>
      <c r="AH142" s="474"/>
      <c r="AI142" s="474"/>
      <c r="AJ142" s="474"/>
      <c r="AK142" s="474"/>
      <c r="AL142" s="474"/>
    </row>
    <row r="143" spans="14:38">
      <c r="N143" s="474"/>
      <c r="O143" s="474"/>
      <c r="P143" s="474"/>
      <c r="Q143" s="474"/>
      <c r="R143" s="474"/>
      <c r="S143" s="474"/>
      <c r="T143" s="474"/>
      <c r="U143" s="474"/>
      <c r="Y143" s="474"/>
      <c r="Z143" s="474"/>
      <c r="AA143" s="474"/>
      <c r="AB143" s="474"/>
      <c r="AC143" s="474"/>
      <c r="AD143" s="474"/>
      <c r="AE143" s="474"/>
      <c r="AF143" s="474"/>
      <c r="AG143" s="474"/>
      <c r="AH143" s="474"/>
      <c r="AI143" s="474"/>
      <c r="AJ143" s="474"/>
      <c r="AK143" s="474"/>
      <c r="AL143" s="474"/>
    </row>
    <row r="144" spans="14:38">
      <c r="N144" s="474"/>
      <c r="O144" s="474"/>
      <c r="P144" s="474"/>
      <c r="Q144" s="474"/>
      <c r="R144" s="474"/>
      <c r="S144" s="474"/>
      <c r="T144" s="474"/>
      <c r="U144" s="474"/>
      <c r="Y144" s="474"/>
      <c r="Z144" s="474"/>
      <c r="AA144" s="474"/>
      <c r="AB144" s="474"/>
      <c r="AC144" s="474"/>
      <c r="AD144" s="474"/>
      <c r="AE144" s="474"/>
      <c r="AF144" s="474"/>
      <c r="AG144" s="474"/>
      <c r="AH144" s="474"/>
      <c r="AI144" s="474"/>
      <c r="AJ144" s="474"/>
      <c r="AK144" s="474"/>
      <c r="AL144" s="474"/>
    </row>
    <row r="145" spans="14:38">
      <c r="N145" s="474"/>
      <c r="O145" s="474"/>
      <c r="P145" s="474"/>
      <c r="Q145" s="474"/>
      <c r="R145" s="474"/>
      <c r="S145" s="474"/>
      <c r="T145" s="474"/>
      <c r="U145" s="474"/>
      <c r="Y145" s="474"/>
      <c r="Z145" s="474"/>
      <c r="AA145" s="474"/>
      <c r="AB145" s="474"/>
      <c r="AC145" s="474"/>
      <c r="AD145" s="474"/>
      <c r="AE145" s="474"/>
      <c r="AF145" s="474"/>
      <c r="AG145" s="474"/>
      <c r="AH145" s="474"/>
      <c r="AI145" s="474"/>
      <c r="AJ145" s="474"/>
      <c r="AK145" s="474"/>
      <c r="AL145" s="474"/>
    </row>
    <row r="146" spans="14:38">
      <c r="N146" s="474"/>
      <c r="O146" s="474"/>
      <c r="P146" s="474"/>
      <c r="Q146" s="474"/>
      <c r="R146" s="474"/>
      <c r="S146" s="474"/>
      <c r="T146" s="474"/>
      <c r="U146" s="474"/>
      <c r="Y146" s="474"/>
      <c r="Z146" s="474"/>
      <c r="AA146" s="474"/>
      <c r="AB146" s="474"/>
      <c r="AC146" s="474"/>
      <c r="AD146" s="474"/>
      <c r="AE146" s="474"/>
      <c r="AF146" s="474"/>
      <c r="AG146" s="474"/>
      <c r="AH146" s="474"/>
      <c r="AI146" s="474"/>
      <c r="AJ146" s="474"/>
      <c r="AK146" s="474"/>
      <c r="AL146" s="474"/>
    </row>
    <row r="147" spans="14:38">
      <c r="N147" s="474"/>
      <c r="O147" s="474"/>
      <c r="P147" s="474"/>
      <c r="Q147" s="474"/>
      <c r="R147" s="474"/>
      <c r="S147" s="474"/>
      <c r="T147" s="474"/>
      <c r="U147" s="474"/>
      <c r="Y147" s="474"/>
      <c r="Z147" s="474"/>
      <c r="AA147" s="474"/>
      <c r="AB147" s="474"/>
      <c r="AC147" s="474"/>
      <c r="AD147" s="474"/>
      <c r="AE147" s="474"/>
      <c r="AF147" s="474"/>
      <c r="AG147" s="474"/>
      <c r="AH147" s="474"/>
      <c r="AI147" s="474"/>
      <c r="AJ147" s="474"/>
      <c r="AK147" s="474"/>
      <c r="AL147" s="474"/>
    </row>
    <row r="148" spans="14:38">
      <c r="N148" s="474"/>
      <c r="O148" s="474"/>
      <c r="P148" s="474"/>
      <c r="Q148" s="474"/>
      <c r="R148" s="474"/>
      <c r="S148" s="474"/>
      <c r="T148" s="474"/>
      <c r="U148" s="474"/>
      <c r="Y148" s="474"/>
      <c r="Z148" s="474"/>
      <c r="AA148" s="474"/>
      <c r="AB148" s="474"/>
      <c r="AC148" s="474"/>
      <c r="AD148" s="474"/>
      <c r="AE148" s="474"/>
      <c r="AF148" s="474"/>
      <c r="AG148" s="474"/>
      <c r="AH148" s="474"/>
      <c r="AI148" s="474"/>
      <c r="AJ148" s="474"/>
      <c r="AK148" s="474"/>
      <c r="AL148" s="474"/>
    </row>
    <row r="149" spans="14:38">
      <c r="N149" s="474"/>
      <c r="O149" s="474"/>
      <c r="P149" s="474"/>
      <c r="Q149" s="474"/>
      <c r="R149" s="474"/>
      <c r="S149" s="474"/>
      <c r="T149" s="474"/>
      <c r="U149" s="474"/>
      <c r="Y149" s="474"/>
      <c r="Z149" s="474"/>
      <c r="AA149" s="474"/>
      <c r="AB149" s="474"/>
      <c r="AC149" s="474"/>
      <c r="AD149" s="474"/>
      <c r="AE149" s="474"/>
      <c r="AF149" s="474"/>
      <c r="AG149" s="474"/>
      <c r="AH149" s="474"/>
      <c r="AI149" s="474"/>
      <c r="AJ149" s="474"/>
      <c r="AK149" s="474"/>
      <c r="AL149" s="474"/>
    </row>
    <row r="150" spans="14:38">
      <c r="N150" s="474"/>
      <c r="O150" s="474"/>
      <c r="P150" s="474"/>
      <c r="Q150" s="474"/>
      <c r="R150" s="474"/>
      <c r="S150" s="474"/>
      <c r="T150" s="474"/>
      <c r="U150" s="474"/>
      <c r="Y150" s="474"/>
      <c r="Z150" s="474"/>
      <c r="AA150" s="474"/>
      <c r="AB150" s="474"/>
      <c r="AC150" s="474"/>
      <c r="AD150" s="474"/>
      <c r="AE150" s="474"/>
      <c r="AF150" s="474"/>
      <c r="AG150" s="474"/>
      <c r="AH150" s="474"/>
      <c r="AI150" s="474"/>
      <c r="AJ150" s="474"/>
      <c r="AK150" s="474"/>
      <c r="AL150" s="474"/>
    </row>
    <row r="151" spans="14:38">
      <c r="N151" s="474"/>
      <c r="O151" s="474"/>
      <c r="P151" s="474"/>
      <c r="Q151" s="474"/>
      <c r="R151" s="474"/>
      <c r="S151" s="474"/>
      <c r="T151" s="474"/>
      <c r="U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474"/>
      <c r="AI151" s="474"/>
      <c r="AJ151" s="474"/>
      <c r="AK151" s="474"/>
      <c r="AL151" s="474"/>
    </row>
    <row r="152" spans="14:38">
      <c r="N152" s="474"/>
      <c r="O152" s="474"/>
      <c r="P152" s="474"/>
      <c r="Q152" s="474"/>
      <c r="R152" s="474"/>
      <c r="S152" s="474"/>
      <c r="T152" s="474"/>
      <c r="Y152" s="474"/>
      <c r="Z152" s="474"/>
      <c r="AA152" s="474"/>
      <c r="AB152" s="474"/>
      <c r="AC152" s="474"/>
      <c r="AE152" s="474"/>
      <c r="AK152" s="474"/>
    </row>
    <row r="153" spans="14:38">
      <c r="N153" s="474"/>
      <c r="O153" s="474"/>
      <c r="P153" s="474"/>
      <c r="Q153" s="474"/>
      <c r="R153" s="474"/>
      <c r="S153" s="474"/>
      <c r="T153" s="474"/>
      <c r="Y153" s="474"/>
      <c r="Z153" s="474"/>
      <c r="AA153" s="474"/>
      <c r="AB153" s="474"/>
      <c r="AC153" s="474"/>
      <c r="AE153" s="474"/>
      <c r="AK153" s="474"/>
    </row>
    <row r="154" spans="14:38">
      <c r="N154" s="474"/>
      <c r="O154" s="474"/>
      <c r="P154" s="474"/>
      <c r="Q154" s="474"/>
      <c r="R154" s="474"/>
      <c r="S154" s="474"/>
      <c r="T154" s="474"/>
      <c r="Y154" s="474"/>
      <c r="Z154" s="474"/>
      <c r="AA154" s="474"/>
      <c r="AB154" s="474"/>
      <c r="AC154" s="474"/>
      <c r="AE154" s="474"/>
      <c r="AK154" s="474"/>
    </row>
    <row r="155" spans="14:38">
      <c r="N155" s="474"/>
      <c r="O155" s="474"/>
      <c r="P155" s="474"/>
      <c r="Q155" s="474"/>
      <c r="R155" s="474"/>
      <c r="S155" s="474"/>
      <c r="T155" s="474"/>
      <c r="Y155" s="474"/>
      <c r="Z155" s="474"/>
      <c r="AA155" s="474"/>
      <c r="AB155" s="474"/>
      <c r="AC155" s="474"/>
      <c r="AE155" s="474"/>
      <c r="AK155" s="474"/>
    </row>
    <row r="156" spans="14:38">
      <c r="N156" s="474"/>
      <c r="O156" s="474"/>
      <c r="P156" s="474"/>
      <c r="Q156" s="474"/>
      <c r="R156" s="474"/>
      <c r="S156" s="474"/>
      <c r="T156" s="474"/>
      <c r="Y156" s="474"/>
      <c r="Z156" s="474"/>
      <c r="AA156" s="474"/>
      <c r="AB156" s="474"/>
      <c r="AC156" s="474"/>
      <c r="AE156" s="474"/>
      <c r="AK156" s="474"/>
    </row>
    <row r="157" spans="14:38">
      <c r="N157" s="474"/>
      <c r="O157" s="474"/>
      <c r="P157" s="474"/>
      <c r="Q157" s="474"/>
      <c r="R157" s="474"/>
      <c r="S157" s="474"/>
      <c r="T157" s="474"/>
      <c r="Y157" s="474"/>
      <c r="Z157" s="474"/>
      <c r="AA157" s="474"/>
      <c r="AB157" s="474"/>
      <c r="AC157" s="474"/>
      <c r="AE157" s="474"/>
      <c r="AK157" s="474"/>
    </row>
    <row r="158" spans="14:38">
      <c r="N158" s="474"/>
      <c r="O158" s="474"/>
      <c r="P158" s="474"/>
      <c r="Q158" s="474"/>
      <c r="R158" s="474"/>
      <c r="S158" s="474"/>
      <c r="T158" s="474"/>
      <c r="Y158" s="474"/>
      <c r="Z158" s="474"/>
      <c r="AA158" s="474"/>
      <c r="AB158" s="474"/>
      <c r="AC158" s="474"/>
      <c r="AE158" s="474"/>
      <c r="AK158" s="474"/>
    </row>
    <row r="159" spans="14:38">
      <c r="N159" s="474"/>
      <c r="O159" s="474"/>
      <c r="P159" s="474"/>
      <c r="Q159" s="474"/>
      <c r="R159" s="474"/>
      <c r="S159" s="474"/>
      <c r="T159" s="474"/>
      <c r="Y159" s="474"/>
      <c r="Z159" s="474"/>
      <c r="AA159" s="474"/>
      <c r="AB159" s="474"/>
      <c r="AC159" s="474"/>
      <c r="AE159" s="474"/>
      <c r="AK159" s="474"/>
    </row>
    <row r="160" spans="14:38">
      <c r="N160" s="474"/>
      <c r="O160" s="474"/>
      <c r="P160" s="474"/>
      <c r="Q160" s="474"/>
      <c r="R160" s="474"/>
      <c r="S160" s="474"/>
      <c r="T160" s="474"/>
      <c r="Y160" s="474"/>
      <c r="Z160" s="474"/>
      <c r="AA160" s="474"/>
      <c r="AB160" s="474"/>
      <c r="AC160" s="474"/>
      <c r="AE160" s="474"/>
      <c r="AK160" s="474"/>
    </row>
    <row r="161" spans="14:37">
      <c r="N161" s="474"/>
      <c r="O161" s="474"/>
      <c r="P161" s="474"/>
      <c r="Q161" s="474"/>
      <c r="R161" s="474"/>
      <c r="S161" s="474"/>
      <c r="T161" s="474"/>
      <c r="Y161" s="474"/>
      <c r="Z161" s="474"/>
      <c r="AA161" s="474"/>
      <c r="AB161" s="474"/>
      <c r="AC161" s="474"/>
      <c r="AE161" s="474"/>
      <c r="AK161" s="474"/>
    </row>
    <row r="162" spans="14:37">
      <c r="N162" s="474"/>
      <c r="O162" s="474"/>
      <c r="P162" s="474"/>
      <c r="Q162" s="474"/>
      <c r="R162" s="474"/>
      <c r="S162" s="474"/>
      <c r="T162" s="474"/>
      <c r="Y162" s="474"/>
      <c r="Z162" s="474"/>
      <c r="AA162" s="474"/>
      <c r="AB162" s="474"/>
      <c r="AC162" s="474"/>
      <c r="AE162" s="474"/>
      <c r="AK162" s="474"/>
    </row>
    <row r="163" spans="14:37">
      <c r="N163" s="474"/>
      <c r="O163" s="474"/>
      <c r="P163" s="474"/>
      <c r="Q163" s="474"/>
      <c r="R163" s="474"/>
      <c r="S163" s="474"/>
      <c r="T163" s="474"/>
      <c r="Y163" s="474"/>
      <c r="Z163" s="474"/>
      <c r="AA163" s="474"/>
      <c r="AB163" s="474"/>
      <c r="AC163" s="474"/>
      <c r="AE163" s="474"/>
      <c r="AK163" s="474"/>
    </row>
    <row r="164" spans="14:37">
      <c r="N164" s="474"/>
      <c r="O164" s="474"/>
      <c r="P164" s="474"/>
      <c r="Q164" s="474"/>
      <c r="R164" s="474"/>
      <c r="S164" s="474"/>
      <c r="T164" s="474"/>
      <c r="Y164" s="474"/>
      <c r="Z164" s="474"/>
      <c r="AA164" s="474"/>
      <c r="AB164" s="474"/>
      <c r="AC164" s="474"/>
      <c r="AE164" s="474"/>
      <c r="AK164" s="474"/>
    </row>
    <row r="165" spans="14:37">
      <c r="N165" s="474"/>
      <c r="O165" s="474"/>
      <c r="P165" s="474"/>
      <c r="Q165" s="474"/>
      <c r="R165" s="474"/>
      <c r="S165" s="474"/>
      <c r="T165" s="474"/>
      <c r="Y165" s="474"/>
      <c r="Z165" s="474"/>
      <c r="AA165" s="474"/>
      <c r="AB165" s="474"/>
      <c r="AC165" s="474"/>
      <c r="AE165" s="474"/>
      <c r="AK165" s="474"/>
    </row>
    <row r="166" spans="14:37">
      <c r="N166" s="474"/>
      <c r="O166" s="474"/>
      <c r="P166" s="474"/>
      <c r="Q166" s="474"/>
      <c r="R166" s="474"/>
      <c r="S166" s="474"/>
      <c r="T166" s="474"/>
      <c r="Y166" s="474"/>
      <c r="Z166" s="474"/>
      <c r="AA166" s="474"/>
      <c r="AB166" s="474"/>
      <c r="AC166" s="474"/>
      <c r="AE166" s="474"/>
      <c r="AK166" s="474"/>
    </row>
    <row r="167" spans="14:37">
      <c r="N167" s="474"/>
      <c r="O167" s="474"/>
      <c r="P167" s="474"/>
      <c r="Q167" s="474"/>
      <c r="R167" s="474"/>
      <c r="S167" s="474"/>
      <c r="T167" s="474"/>
      <c r="Y167" s="474"/>
      <c r="Z167" s="474"/>
      <c r="AA167" s="474"/>
      <c r="AB167" s="474"/>
      <c r="AC167" s="474"/>
      <c r="AE167" s="474"/>
      <c r="AK167" s="474"/>
    </row>
    <row r="168" spans="14:37">
      <c r="N168" s="474"/>
      <c r="O168" s="474"/>
      <c r="P168" s="474"/>
      <c r="Q168" s="474"/>
      <c r="R168" s="474"/>
      <c r="S168" s="474"/>
      <c r="T168" s="474"/>
      <c r="Y168" s="474"/>
      <c r="Z168" s="474"/>
      <c r="AA168" s="474"/>
      <c r="AB168" s="474"/>
      <c r="AC168" s="474"/>
      <c r="AE168" s="474"/>
      <c r="AK168" s="474"/>
    </row>
    <row r="169" spans="14:37">
      <c r="N169" s="474"/>
      <c r="O169" s="474"/>
      <c r="P169" s="474"/>
      <c r="Q169" s="474"/>
      <c r="R169" s="474"/>
      <c r="S169" s="474"/>
      <c r="T169" s="474"/>
      <c r="Y169" s="474"/>
      <c r="Z169" s="474"/>
      <c r="AA169" s="474"/>
      <c r="AB169" s="474"/>
      <c r="AC169" s="474"/>
      <c r="AE169" s="474"/>
      <c r="AK169" s="474"/>
    </row>
    <row r="170" spans="14:37">
      <c r="N170" s="474"/>
      <c r="O170" s="474"/>
      <c r="P170" s="474"/>
      <c r="Q170" s="474"/>
      <c r="R170" s="474"/>
      <c r="S170" s="474"/>
      <c r="T170" s="474"/>
      <c r="Y170" s="474"/>
      <c r="Z170" s="474"/>
      <c r="AA170" s="474"/>
      <c r="AB170" s="474"/>
      <c r="AC170" s="474"/>
      <c r="AE170" s="474"/>
      <c r="AK170" s="474"/>
    </row>
    <row r="171" spans="14:37">
      <c r="N171" s="474"/>
      <c r="O171" s="474"/>
      <c r="P171" s="474"/>
      <c r="Q171" s="474"/>
      <c r="R171" s="474"/>
      <c r="S171" s="474"/>
      <c r="T171" s="474"/>
      <c r="Y171" s="474"/>
      <c r="Z171" s="474"/>
      <c r="AA171" s="474"/>
      <c r="AB171" s="474"/>
      <c r="AC171" s="474"/>
      <c r="AE171" s="474"/>
      <c r="AK171" s="474"/>
    </row>
    <row r="172" spans="14:37">
      <c r="N172" s="474"/>
      <c r="O172" s="474"/>
      <c r="P172" s="474"/>
      <c r="Q172" s="474"/>
      <c r="R172" s="474"/>
      <c r="S172" s="474"/>
      <c r="T172" s="474"/>
      <c r="Y172" s="474"/>
      <c r="Z172" s="474"/>
      <c r="AA172" s="474"/>
      <c r="AB172" s="474"/>
      <c r="AC172" s="474"/>
      <c r="AE172" s="474"/>
      <c r="AK172" s="474"/>
    </row>
    <row r="173" spans="14:37">
      <c r="N173" s="474"/>
      <c r="O173" s="474"/>
      <c r="P173" s="474"/>
      <c r="Q173" s="474"/>
      <c r="R173" s="474"/>
      <c r="S173" s="474"/>
      <c r="T173" s="474"/>
      <c r="Y173" s="474"/>
      <c r="Z173" s="474"/>
      <c r="AA173" s="474"/>
      <c r="AB173" s="474"/>
      <c r="AC173" s="474"/>
      <c r="AE173" s="474"/>
      <c r="AK173" s="474"/>
    </row>
    <row r="174" spans="14:37">
      <c r="N174" s="474"/>
      <c r="O174" s="474"/>
      <c r="P174" s="474"/>
      <c r="Q174" s="474"/>
      <c r="R174" s="474"/>
      <c r="S174" s="474"/>
      <c r="T174" s="474"/>
      <c r="Y174" s="474"/>
      <c r="Z174" s="474"/>
      <c r="AA174" s="474"/>
      <c r="AB174" s="474"/>
      <c r="AC174" s="474"/>
      <c r="AE174" s="474"/>
      <c r="AK174" s="474"/>
    </row>
    <row r="175" spans="14:37">
      <c r="N175" s="474"/>
      <c r="O175" s="474"/>
      <c r="P175" s="474"/>
      <c r="Q175" s="474"/>
      <c r="R175" s="474"/>
      <c r="S175" s="474"/>
      <c r="T175" s="474"/>
      <c r="Y175" s="474"/>
      <c r="Z175" s="474"/>
      <c r="AA175" s="474"/>
      <c r="AB175" s="474"/>
      <c r="AC175" s="474"/>
      <c r="AE175" s="474"/>
      <c r="AK175" s="474"/>
    </row>
    <row r="176" spans="14:37">
      <c r="N176" s="474"/>
      <c r="O176" s="474"/>
      <c r="P176" s="474"/>
      <c r="Q176" s="474"/>
      <c r="R176" s="474"/>
      <c r="S176" s="474"/>
      <c r="T176" s="474"/>
      <c r="Y176" s="474"/>
      <c r="Z176" s="474"/>
      <c r="AA176" s="474"/>
      <c r="AB176" s="474"/>
      <c r="AC176" s="474"/>
      <c r="AE176" s="474"/>
      <c r="AK176" s="474"/>
    </row>
    <row r="177" spans="14:37">
      <c r="N177" s="474"/>
      <c r="O177" s="474"/>
      <c r="P177" s="474"/>
      <c r="Q177" s="474"/>
      <c r="R177" s="474"/>
      <c r="S177" s="474"/>
      <c r="T177" s="474"/>
      <c r="Y177" s="474"/>
      <c r="Z177" s="474"/>
      <c r="AA177" s="474"/>
      <c r="AB177" s="474"/>
      <c r="AC177" s="474"/>
      <c r="AE177" s="474"/>
      <c r="AK177" s="474"/>
    </row>
    <row r="178" spans="14:37">
      <c r="N178" s="474"/>
      <c r="O178" s="474"/>
      <c r="P178" s="474"/>
      <c r="Q178" s="474"/>
      <c r="R178" s="474"/>
      <c r="S178" s="474"/>
      <c r="T178" s="474"/>
      <c r="Y178" s="474"/>
      <c r="Z178" s="474"/>
      <c r="AA178" s="474"/>
      <c r="AB178" s="474"/>
      <c r="AC178" s="474"/>
      <c r="AE178" s="474"/>
      <c r="AK178" s="474"/>
    </row>
    <row r="179" spans="14:37">
      <c r="N179" s="474"/>
      <c r="O179" s="474"/>
      <c r="P179" s="474"/>
      <c r="Q179" s="474"/>
      <c r="R179" s="474"/>
      <c r="S179" s="474"/>
      <c r="T179" s="474"/>
      <c r="Y179" s="474"/>
      <c r="Z179" s="474"/>
      <c r="AA179" s="474"/>
      <c r="AB179" s="474"/>
      <c r="AC179" s="474"/>
      <c r="AE179" s="474"/>
      <c r="AK179" s="474"/>
    </row>
    <row r="180" spans="14:37">
      <c r="N180" s="474"/>
      <c r="O180" s="474"/>
      <c r="P180" s="474"/>
      <c r="Q180" s="474"/>
      <c r="R180" s="474"/>
      <c r="S180" s="474"/>
      <c r="T180" s="474"/>
      <c r="Y180" s="474"/>
      <c r="Z180" s="474"/>
      <c r="AA180" s="474"/>
      <c r="AB180" s="474"/>
      <c r="AC180" s="474"/>
      <c r="AE180" s="474"/>
      <c r="AK180" s="474"/>
    </row>
    <row r="181" spans="14:37">
      <c r="N181" s="474"/>
      <c r="O181" s="474"/>
      <c r="P181" s="474"/>
      <c r="Q181" s="474"/>
      <c r="R181" s="474"/>
      <c r="S181" s="474"/>
      <c r="T181" s="474"/>
      <c r="Y181" s="474"/>
      <c r="Z181" s="474"/>
      <c r="AA181" s="474"/>
      <c r="AB181" s="474"/>
      <c r="AC181" s="474"/>
      <c r="AE181" s="474"/>
      <c r="AK181" s="474"/>
    </row>
    <row r="182" spans="14:37">
      <c r="N182" s="474"/>
      <c r="O182" s="474"/>
      <c r="P182" s="474"/>
      <c r="Q182" s="474"/>
      <c r="R182" s="474"/>
      <c r="S182" s="474"/>
      <c r="T182" s="474"/>
      <c r="Y182" s="474"/>
      <c r="Z182" s="474"/>
      <c r="AA182" s="474"/>
      <c r="AB182" s="474"/>
      <c r="AC182" s="474"/>
      <c r="AE182" s="474"/>
      <c r="AK182" s="474"/>
    </row>
    <row r="183" spans="14:37">
      <c r="N183" s="474"/>
      <c r="O183" s="474"/>
      <c r="P183" s="474"/>
      <c r="Q183" s="474"/>
      <c r="R183" s="474"/>
      <c r="S183" s="474"/>
      <c r="T183" s="474"/>
      <c r="Y183" s="474"/>
      <c r="Z183" s="474"/>
      <c r="AA183" s="474"/>
      <c r="AB183" s="474"/>
      <c r="AC183" s="474"/>
      <c r="AE183" s="474"/>
      <c r="AK183" s="474"/>
    </row>
    <row r="184" spans="14:37">
      <c r="N184" s="474"/>
      <c r="O184" s="474"/>
      <c r="P184" s="474"/>
      <c r="Q184" s="474"/>
      <c r="R184" s="474"/>
      <c r="S184" s="474"/>
      <c r="T184" s="474"/>
      <c r="Y184" s="474"/>
      <c r="Z184" s="474"/>
      <c r="AA184" s="474"/>
      <c r="AB184" s="474"/>
      <c r="AC184" s="474"/>
      <c r="AE184" s="474"/>
      <c r="AK184" s="474"/>
    </row>
    <row r="185" spans="14:37">
      <c r="N185" s="474"/>
      <c r="O185" s="474"/>
      <c r="P185" s="474"/>
      <c r="Q185" s="474"/>
      <c r="R185" s="474"/>
      <c r="S185" s="474"/>
      <c r="T185" s="474"/>
      <c r="Y185" s="474"/>
      <c r="Z185" s="474"/>
      <c r="AA185" s="474"/>
      <c r="AB185" s="474"/>
      <c r="AC185" s="474"/>
      <c r="AE185" s="474"/>
      <c r="AK185" s="474"/>
    </row>
    <row r="186" spans="14:37">
      <c r="N186" s="474"/>
      <c r="O186" s="474"/>
      <c r="P186" s="474"/>
      <c r="Q186" s="474"/>
      <c r="R186" s="474"/>
      <c r="S186" s="474"/>
      <c r="T186" s="474"/>
      <c r="Y186" s="474"/>
      <c r="Z186" s="474"/>
      <c r="AA186" s="474"/>
      <c r="AB186" s="474"/>
      <c r="AC186" s="474"/>
      <c r="AE186" s="474"/>
      <c r="AK186" s="474"/>
    </row>
    <row r="187" spans="14:37">
      <c r="N187" s="474"/>
      <c r="O187" s="474"/>
      <c r="P187" s="474"/>
      <c r="Q187" s="474"/>
      <c r="R187" s="474"/>
      <c r="S187" s="474"/>
      <c r="T187" s="474"/>
      <c r="Y187" s="474"/>
      <c r="Z187" s="474"/>
      <c r="AA187" s="474"/>
      <c r="AB187" s="474"/>
      <c r="AC187" s="474"/>
      <c r="AE187" s="474"/>
      <c r="AK187" s="474"/>
    </row>
    <row r="188" spans="14:37">
      <c r="N188" s="474"/>
      <c r="O188" s="474"/>
      <c r="P188" s="474"/>
      <c r="Q188" s="474"/>
      <c r="R188" s="474"/>
      <c r="S188" s="474"/>
      <c r="T188" s="474"/>
      <c r="Y188" s="474"/>
      <c r="Z188" s="474"/>
      <c r="AA188" s="474"/>
      <c r="AB188" s="474"/>
      <c r="AC188" s="474"/>
      <c r="AE188" s="474"/>
      <c r="AK188" s="474"/>
    </row>
    <row r="189" spans="14:37">
      <c r="N189" s="474"/>
      <c r="O189" s="474"/>
      <c r="P189" s="474"/>
      <c r="Q189" s="474"/>
      <c r="R189" s="474"/>
      <c r="S189" s="474"/>
      <c r="T189" s="474"/>
      <c r="Y189" s="474"/>
      <c r="Z189" s="474"/>
      <c r="AA189" s="474"/>
      <c r="AB189" s="474"/>
      <c r="AC189" s="474"/>
      <c r="AE189" s="474"/>
      <c r="AK189" s="474"/>
    </row>
    <row r="190" spans="14:37">
      <c r="N190" s="474"/>
      <c r="O190" s="474"/>
      <c r="P190" s="474"/>
      <c r="Q190" s="474"/>
      <c r="R190" s="474"/>
      <c r="S190" s="474"/>
      <c r="T190" s="474"/>
      <c r="Y190" s="474"/>
      <c r="Z190" s="474"/>
      <c r="AA190" s="474"/>
      <c r="AB190" s="474"/>
      <c r="AC190" s="474"/>
      <c r="AE190" s="474"/>
      <c r="AK190" s="474"/>
    </row>
    <row r="191" spans="14:37">
      <c r="N191" s="474"/>
      <c r="O191" s="474"/>
      <c r="P191" s="474"/>
      <c r="Q191" s="474"/>
      <c r="R191" s="474"/>
      <c r="S191" s="474"/>
      <c r="T191" s="474"/>
      <c r="Y191" s="474"/>
      <c r="Z191" s="474"/>
      <c r="AA191" s="474"/>
      <c r="AB191" s="474"/>
      <c r="AC191" s="474"/>
      <c r="AE191" s="474"/>
      <c r="AK191" s="474"/>
    </row>
    <row r="192" spans="14:37">
      <c r="N192" s="474"/>
      <c r="O192" s="474"/>
      <c r="P192" s="474"/>
      <c r="Q192" s="474"/>
      <c r="R192" s="474"/>
      <c r="S192" s="474"/>
      <c r="T192" s="474"/>
      <c r="Y192" s="474"/>
      <c r="Z192" s="474"/>
      <c r="AA192" s="474"/>
      <c r="AB192" s="474"/>
      <c r="AC192" s="474"/>
      <c r="AE192" s="474"/>
      <c r="AK192" s="474"/>
    </row>
    <row r="193" spans="14:37">
      <c r="N193" s="474"/>
      <c r="O193" s="474"/>
      <c r="P193" s="474"/>
      <c r="Q193" s="474"/>
      <c r="R193" s="474"/>
      <c r="S193" s="474"/>
      <c r="T193" s="474"/>
      <c r="Y193" s="474"/>
      <c r="Z193" s="474"/>
      <c r="AA193" s="474"/>
      <c r="AB193" s="474"/>
      <c r="AC193" s="474"/>
      <c r="AE193" s="474"/>
      <c r="AK193" s="474"/>
    </row>
    <row r="194" spans="14:37">
      <c r="N194" s="474"/>
      <c r="O194" s="474"/>
      <c r="P194" s="474"/>
      <c r="Q194" s="474"/>
      <c r="R194" s="474"/>
      <c r="S194" s="474"/>
      <c r="T194" s="474"/>
      <c r="Y194" s="474"/>
      <c r="Z194" s="474"/>
      <c r="AA194" s="474"/>
      <c r="AB194" s="474"/>
      <c r="AC194" s="474"/>
      <c r="AE194" s="474"/>
      <c r="AK194" s="474"/>
    </row>
    <row r="195" spans="14:37">
      <c r="N195" s="474"/>
      <c r="O195" s="474"/>
      <c r="P195" s="474"/>
      <c r="Q195" s="474"/>
      <c r="R195" s="474"/>
      <c r="S195" s="474"/>
      <c r="T195" s="474"/>
      <c r="Y195" s="474"/>
      <c r="Z195" s="474"/>
      <c r="AA195" s="474"/>
      <c r="AB195" s="474"/>
      <c r="AC195" s="474"/>
      <c r="AE195" s="474"/>
      <c r="AK195" s="474"/>
    </row>
    <row r="196" spans="14:37">
      <c r="N196" s="474"/>
      <c r="O196" s="474"/>
      <c r="P196" s="474"/>
      <c r="Q196" s="474"/>
      <c r="R196" s="474"/>
      <c r="S196" s="474"/>
      <c r="T196" s="474"/>
      <c r="Y196" s="474"/>
      <c r="Z196" s="474"/>
      <c r="AA196" s="474"/>
      <c r="AB196" s="474"/>
      <c r="AC196" s="474"/>
      <c r="AE196" s="474"/>
      <c r="AK196" s="474"/>
    </row>
    <row r="197" spans="14:37">
      <c r="N197" s="474"/>
      <c r="O197" s="474"/>
      <c r="P197" s="474"/>
      <c r="Q197" s="474"/>
      <c r="R197" s="474"/>
      <c r="S197" s="474"/>
      <c r="T197" s="474"/>
      <c r="Y197" s="474"/>
      <c r="Z197" s="474"/>
      <c r="AA197" s="474"/>
      <c r="AB197" s="474"/>
      <c r="AC197" s="474"/>
      <c r="AE197" s="474"/>
      <c r="AK197" s="474"/>
    </row>
    <row r="198" spans="14:37">
      <c r="N198" s="474"/>
      <c r="O198" s="474"/>
      <c r="P198" s="474"/>
      <c r="Q198" s="474"/>
      <c r="R198" s="474"/>
      <c r="S198" s="474"/>
      <c r="T198" s="474"/>
      <c r="Y198" s="474"/>
      <c r="Z198" s="474"/>
      <c r="AA198" s="474"/>
      <c r="AB198" s="474"/>
      <c r="AC198" s="474"/>
      <c r="AE198" s="474"/>
      <c r="AK198" s="474"/>
    </row>
    <row r="199" spans="14:37">
      <c r="N199" s="474"/>
      <c r="O199" s="474"/>
      <c r="P199" s="474"/>
      <c r="Q199" s="474"/>
      <c r="R199" s="474"/>
      <c r="S199" s="474"/>
      <c r="Y199" s="474"/>
      <c r="Z199" s="474"/>
      <c r="AA199" s="474"/>
      <c r="AB199" s="474"/>
    </row>
    <row r="200" spans="14:37">
      <c r="N200" s="474"/>
      <c r="O200" s="474"/>
      <c r="P200" s="474"/>
      <c r="Q200" s="474"/>
      <c r="R200" s="474"/>
      <c r="S200" s="474"/>
      <c r="Y200" s="474"/>
      <c r="Z200" s="474"/>
      <c r="AA200" s="474"/>
      <c r="AB200" s="474"/>
    </row>
    <row r="201" spans="14:37">
      <c r="N201" s="474"/>
      <c r="O201" s="474"/>
      <c r="P201" s="474"/>
      <c r="Q201" s="474"/>
      <c r="R201" s="474"/>
      <c r="S201" s="474"/>
      <c r="Y201" s="474"/>
      <c r="Z201" s="474"/>
      <c r="AA201" s="474"/>
      <c r="AB201" s="474"/>
    </row>
    <row r="202" spans="14:37">
      <c r="N202" s="474"/>
      <c r="O202" s="474"/>
      <c r="P202" s="474"/>
      <c r="Q202" s="474"/>
      <c r="R202" s="474"/>
      <c r="S202" s="474"/>
      <c r="Y202" s="474"/>
      <c r="Z202" s="474"/>
      <c r="AA202" s="474"/>
      <c r="AB202" s="474"/>
    </row>
    <row r="203" spans="14:37">
      <c r="N203" s="474"/>
      <c r="O203" s="474"/>
      <c r="P203" s="474"/>
      <c r="Q203" s="474"/>
      <c r="R203" s="474"/>
      <c r="S203" s="474"/>
      <c r="Y203" s="474"/>
      <c r="Z203" s="474"/>
      <c r="AA203" s="474"/>
      <c r="AB203" s="474"/>
    </row>
    <row r="204" spans="14:37">
      <c r="N204" s="474"/>
      <c r="O204" s="474"/>
      <c r="P204" s="474"/>
      <c r="Q204" s="474"/>
      <c r="R204" s="474"/>
      <c r="S204" s="474"/>
      <c r="Y204" s="474"/>
      <c r="Z204" s="474"/>
      <c r="AA204" s="474"/>
      <c r="AB204" s="474"/>
    </row>
    <row r="205" spans="14:37">
      <c r="N205" s="474"/>
      <c r="O205" s="474"/>
      <c r="P205" s="474"/>
      <c r="Q205" s="474"/>
      <c r="R205" s="474"/>
      <c r="S205" s="474"/>
      <c r="Y205" s="474"/>
      <c r="Z205" s="474"/>
      <c r="AA205" s="474"/>
      <c r="AB205" s="474"/>
    </row>
    <row r="206" spans="14:37">
      <c r="N206" s="474"/>
      <c r="O206" s="474"/>
      <c r="P206" s="474"/>
      <c r="Q206" s="474"/>
      <c r="R206" s="474"/>
      <c r="S206" s="474"/>
      <c r="Y206" s="474"/>
      <c r="Z206" s="474"/>
      <c r="AA206" s="474"/>
      <c r="AB206" s="474"/>
    </row>
    <row r="207" spans="14:37">
      <c r="N207" s="474"/>
      <c r="O207" s="474"/>
      <c r="P207" s="474"/>
      <c r="Q207" s="474"/>
      <c r="R207" s="474"/>
      <c r="S207" s="474"/>
      <c r="Y207" s="474"/>
      <c r="Z207" s="474"/>
      <c r="AA207" s="474"/>
      <c r="AB207" s="474"/>
    </row>
    <row r="208" spans="14:37">
      <c r="N208" s="474"/>
      <c r="O208" s="474"/>
      <c r="P208" s="474"/>
      <c r="Q208" s="474"/>
      <c r="R208" s="474"/>
      <c r="S208" s="474"/>
      <c r="Y208" s="474"/>
      <c r="Z208" s="474"/>
      <c r="AA208" s="474"/>
      <c r="AB208" s="474"/>
    </row>
    <row r="209" spans="14:28">
      <c r="N209" s="474"/>
      <c r="O209" s="474"/>
      <c r="P209" s="474"/>
      <c r="Q209" s="474"/>
      <c r="R209" s="474"/>
      <c r="S209" s="474"/>
      <c r="Y209" s="474"/>
      <c r="Z209" s="474"/>
      <c r="AA209" s="474"/>
      <c r="AB209" s="474"/>
    </row>
    <row r="210" spans="14:28">
      <c r="N210" s="474"/>
      <c r="O210" s="474"/>
      <c r="P210" s="474"/>
      <c r="Q210" s="474"/>
      <c r="R210" s="474"/>
      <c r="S210" s="474"/>
      <c r="Y210" s="474"/>
      <c r="Z210" s="474"/>
      <c r="AA210" s="474"/>
      <c r="AB210" s="474"/>
    </row>
    <row r="211" spans="14:28">
      <c r="N211" s="474"/>
      <c r="O211" s="474"/>
      <c r="P211" s="474"/>
      <c r="Q211" s="474"/>
      <c r="R211" s="474"/>
      <c r="S211" s="474"/>
      <c r="Y211" s="474"/>
      <c r="Z211" s="474"/>
      <c r="AA211" s="474"/>
      <c r="AB211" s="474"/>
    </row>
    <row r="212" spans="14:28">
      <c r="N212" s="474"/>
      <c r="O212" s="474"/>
      <c r="P212" s="474"/>
      <c r="Q212" s="474"/>
      <c r="R212" s="474"/>
      <c r="S212" s="474"/>
      <c r="Y212" s="474"/>
      <c r="Z212" s="474"/>
      <c r="AA212" s="474"/>
      <c r="AB212" s="474"/>
    </row>
    <row r="213" spans="14:28">
      <c r="N213" s="474"/>
      <c r="O213" s="474"/>
      <c r="P213" s="474"/>
      <c r="Q213" s="474"/>
      <c r="R213" s="474"/>
      <c r="S213" s="474"/>
      <c r="Y213" s="474"/>
      <c r="Z213" s="474"/>
      <c r="AA213" s="474"/>
      <c r="AB213" s="474"/>
    </row>
    <row r="214" spans="14:28">
      <c r="N214" s="474"/>
      <c r="O214" s="474"/>
      <c r="P214" s="474"/>
      <c r="Q214" s="474"/>
      <c r="R214" s="474"/>
      <c r="S214" s="474"/>
      <c r="Y214" s="474"/>
      <c r="Z214" s="474"/>
      <c r="AA214" s="474"/>
      <c r="AB214" s="474"/>
    </row>
    <row r="215" spans="14:28">
      <c r="N215" s="474"/>
      <c r="O215" s="474"/>
      <c r="P215" s="474"/>
      <c r="Q215" s="474"/>
      <c r="R215" s="474"/>
      <c r="S215" s="474"/>
      <c r="Y215" s="474"/>
      <c r="Z215" s="474"/>
      <c r="AA215" s="474"/>
      <c r="AB215" s="474"/>
    </row>
    <row r="216" spans="14:28">
      <c r="N216" s="474"/>
      <c r="O216" s="474"/>
      <c r="P216" s="474"/>
      <c r="Q216" s="474"/>
      <c r="R216" s="474"/>
      <c r="S216" s="474"/>
      <c r="Y216" s="474"/>
      <c r="Z216" s="474"/>
      <c r="AA216" s="474"/>
      <c r="AB216" s="474"/>
    </row>
    <row r="217" spans="14:28">
      <c r="N217" s="474"/>
      <c r="O217" s="474"/>
      <c r="P217" s="474"/>
      <c r="Q217" s="474"/>
      <c r="R217" s="474"/>
      <c r="S217" s="474"/>
      <c r="Y217" s="474"/>
      <c r="Z217" s="474"/>
      <c r="AA217" s="474"/>
      <c r="AB217" s="474"/>
    </row>
    <row r="218" spans="14:28">
      <c r="N218" s="474"/>
      <c r="O218" s="474"/>
      <c r="P218" s="474"/>
      <c r="Q218" s="474"/>
      <c r="R218" s="474"/>
      <c r="S218" s="474"/>
      <c r="Y218" s="474"/>
      <c r="Z218" s="474"/>
      <c r="AA218" s="474"/>
      <c r="AB218" s="474"/>
    </row>
    <row r="219" spans="14:28">
      <c r="N219" s="474"/>
      <c r="O219" s="474"/>
      <c r="P219" s="474"/>
      <c r="Q219" s="474"/>
      <c r="R219" s="474"/>
      <c r="S219" s="474"/>
      <c r="Y219" s="474"/>
      <c r="Z219" s="474"/>
      <c r="AA219" s="474"/>
      <c r="AB219" s="474"/>
    </row>
    <row r="220" spans="14:28">
      <c r="N220" s="474"/>
      <c r="O220" s="474"/>
      <c r="P220" s="474"/>
      <c r="Q220" s="474"/>
      <c r="R220" s="474"/>
      <c r="S220" s="474"/>
      <c r="Y220" s="474"/>
      <c r="Z220" s="474"/>
      <c r="AA220" s="474"/>
      <c r="AB220" s="474"/>
    </row>
    <row r="221" spans="14:28">
      <c r="N221" s="474"/>
      <c r="O221" s="474"/>
      <c r="P221" s="474"/>
      <c r="Q221" s="474"/>
      <c r="R221" s="474"/>
      <c r="Y221" s="474"/>
      <c r="Z221" s="474"/>
      <c r="AA221" s="474"/>
    </row>
    <row r="222" spans="14:28">
      <c r="N222" s="474"/>
      <c r="O222" s="474"/>
      <c r="P222" s="474"/>
      <c r="Q222" s="474"/>
      <c r="R222" s="474"/>
      <c r="Y222" s="474"/>
      <c r="Z222" s="474"/>
      <c r="AA222" s="474"/>
    </row>
    <row r="223" spans="14:28">
      <c r="N223" s="474"/>
      <c r="O223" s="474"/>
      <c r="P223" s="474"/>
      <c r="Q223" s="474"/>
      <c r="R223" s="474"/>
      <c r="Y223" s="474"/>
      <c r="Z223" s="474"/>
      <c r="AA223" s="474"/>
    </row>
    <row r="224" spans="14:28">
      <c r="N224" s="474"/>
      <c r="O224" s="474"/>
      <c r="P224" s="474"/>
      <c r="Q224" s="474"/>
      <c r="R224" s="474"/>
      <c r="Y224" s="474"/>
      <c r="Z224" s="474"/>
      <c r="AA224" s="474"/>
    </row>
    <row r="225" spans="14:27">
      <c r="N225" s="474"/>
      <c r="O225" s="474"/>
      <c r="P225" s="474"/>
      <c r="Q225" s="474"/>
      <c r="R225" s="474"/>
      <c r="Y225" s="474"/>
      <c r="Z225" s="474"/>
      <c r="AA225" s="474"/>
    </row>
    <row r="226" spans="14:27">
      <c r="N226" s="474"/>
      <c r="O226" s="474"/>
      <c r="P226" s="474"/>
      <c r="Q226" s="474"/>
      <c r="R226" s="474"/>
      <c r="Y226" s="474"/>
      <c r="Z226" s="474"/>
      <c r="AA226" s="474"/>
    </row>
    <row r="227" spans="14:27">
      <c r="N227" s="474"/>
      <c r="O227" s="474"/>
      <c r="P227" s="474"/>
      <c r="Q227" s="474"/>
      <c r="R227" s="474"/>
      <c r="Y227" s="474"/>
      <c r="Z227" s="474"/>
      <c r="AA227" s="474"/>
    </row>
    <row r="228" spans="14:27">
      <c r="N228" s="474"/>
      <c r="O228" s="474"/>
      <c r="P228" s="474"/>
      <c r="Q228" s="474"/>
      <c r="R228" s="474"/>
      <c r="Y228" s="474"/>
      <c r="Z228" s="474"/>
      <c r="AA228" s="474"/>
    </row>
    <row r="229" spans="14:27">
      <c r="N229" s="474"/>
      <c r="O229" s="474"/>
      <c r="P229" s="474"/>
      <c r="Q229" s="474"/>
      <c r="R229" s="474"/>
      <c r="Y229" s="474"/>
      <c r="Z229" s="474"/>
      <c r="AA229" s="474"/>
    </row>
    <row r="230" spans="14:27">
      <c r="N230" s="474"/>
      <c r="O230" s="474"/>
      <c r="P230" s="474"/>
      <c r="Q230" s="474"/>
      <c r="R230" s="474"/>
      <c r="Y230" s="474"/>
      <c r="Z230" s="474"/>
      <c r="AA230" s="474"/>
    </row>
    <row r="231" spans="14:27">
      <c r="N231" s="474"/>
      <c r="O231" s="474"/>
      <c r="P231" s="474"/>
      <c r="Q231" s="474"/>
      <c r="R231" s="474"/>
      <c r="Y231" s="474"/>
      <c r="Z231" s="474"/>
      <c r="AA231" s="474"/>
    </row>
    <row r="232" spans="14:27">
      <c r="N232" s="474"/>
      <c r="O232" s="474"/>
      <c r="P232" s="474"/>
      <c r="Q232" s="474"/>
      <c r="R232" s="474"/>
      <c r="Y232" s="474"/>
      <c r="Z232" s="474"/>
      <c r="AA232" s="474"/>
    </row>
    <row r="233" spans="14:27">
      <c r="N233" s="474"/>
      <c r="O233" s="474"/>
      <c r="P233" s="474"/>
      <c r="Q233" s="474"/>
      <c r="R233" s="474"/>
      <c r="Y233" s="474"/>
      <c r="Z233" s="474"/>
      <c r="AA233" s="474"/>
    </row>
    <row r="234" spans="14:27">
      <c r="N234" s="474"/>
      <c r="O234" s="474"/>
      <c r="P234" s="474"/>
      <c r="Q234" s="474"/>
      <c r="R234" s="474"/>
      <c r="Y234" s="474"/>
      <c r="Z234" s="474"/>
      <c r="AA234" s="474"/>
    </row>
    <row r="235" spans="14:27">
      <c r="N235" s="474"/>
      <c r="O235" s="474"/>
      <c r="P235" s="474"/>
      <c r="Q235" s="474"/>
      <c r="R235" s="474"/>
      <c r="Y235" s="474"/>
      <c r="Z235" s="474"/>
      <c r="AA235" s="474"/>
    </row>
    <row r="236" spans="14:27">
      <c r="N236" s="474"/>
      <c r="O236" s="474"/>
      <c r="P236" s="474"/>
      <c r="Q236" s="474"/>
      <c r="R236" s="474"/>
      <c r="Y236" s="474"/>
      <c r="Z236" s="474"/>
      <c r="AA236" s="474"/>
    </row>
    <row r="237" spans="14:27">
      <c r="N237" s="474"/>
      <c r="O237" s="474"/>
      <c r="P237" s="474"/>
      <c r="Q237" s="474"/>
      <c r="R237" s="474"/>
      <c r="Y237" s="474"/>
      <c r="Z237" s="474"/>
      <c r="AA237" s="474"/>
    </row>
    <row r="238" spans="14:27">
      <c r="N238" s="474"/>
      <c r="O238" s="474"/>
      <c r="P238" s="474"/>
      <c r="Q238" s="474"/>
      <c r="R238" s="474"/>
      <c r="Y238" s="474"/>
      <c r="Z238" s="474"/>
      <c r="AA238" s="474"/>
    </row>
    <row r="239" spans="14:27">
      <c r="N239" s="474"/>
      <c r="O239" s="474"/>
      <c r="P239" s="474"/>
      <c r="Q239" s="474"/>
      <c r="R239" s="474"/>
      <c r="Y239" s="474"/>
      <c r="Z239" s="474"/>
      <c r="AA239" s="474"/>
    </row>
    <row r="240" spans="14:27">
      <c r="N240" s="474"/>
      <c r="O240" s="474"/>
      <c r="P240" s="474"/>
      <c r="Q240" s="474"/>
      <c r="R240" s="474"/>
      <c r="Y240" s="474"/>
      <c r="Z240" s="474"/>
      <c r="AA240" s="474"/>
    </row>
    <row r="241" spans="14:27">
      <c r="N241" s="474"/>
      <c r="O241" s="474"/>
      <c r="P241" s="474"/>
      <c r="Q241" s="474"/>
      <c r="R241" s="474"/>
      <c r="Y241" s="474"/>
      <c r="Z241" s="474"/>
      <c r="AA241" s="474"/>
    </row>
    <row r="242" spans="14:27">
      <c r="N242" s="474"/>
      <c r="O242" s="474"/>
      <c r="P242" s="474"/>
      <c r="Q242" s="474"/>
      <c r="R242" s="474"/>
      <c r="Y242" s="474"/>
      <c r="Z242" s="474"/>
      <c r="AA242" s="474"/>
    </row>
    <row r="243" spans="14:27">
      <c r="N243" s="474"/>
      <c r="O243" s="474"/>
      <c r="P243" s="474"/>
      <c r="Q243" s="474"/>
      <c r="R243" s="474"/>
      <c r="Y243" s="474"/>
      <c r="Z243" s="474"/>
      <c r="AA243" s="474"/>
    </row>
    <row r="244" spans="14:27">
      <c r="N244" s="474"/>
      <c r="O244" s="474"/>
      <c r="P244" s="474"/>
      <c r="Q244" s="474"/>
      <c r="R244" s="474"/>
      <c r="Y244" s="474"/>
      <c r="Z244" s="474"/>
      <c r="AA244" s="474"/>
    </row>
    <row r="245" spans="14:27">
      <c r="N245" s="474"/>
      <c r="O245" s="474"/>
      <c r="P245" s="474"/>
      <c r="Q245" s="474"/>
      <c r="R245" s="474"/>
      <c r="Y245" s="474"/>
      <c r="Z245" s="474"/>
      <c r="AA245" s="474"/>
    </row>
    <row r="246" spans="14:27">
      <c r="N246" s="474"/>
      <c r="O246" s="474"/>
      <c r="P246" s="474"/>
      <c r="Q246" s="474"/>
      <c r="R246" s="474"/>
      <c r="Y246" s="474"/>
      <c r="Z246" s="474"/>
      <c r="AA246" s="474"/>
    </row>
    <row r="247" spans="14:27">
      <c r="N247" s="474"/>
      <c r="O247" s="474"/>
      <c r="P247" s="474"/>
      <c r="Q247" s="474"/>
      <c r="R247" s="474"/>
      <c r="Y247" s="474"/>
      <c r="Z247" s="474"/>
      <c r="AA247" s="474"/>
    </row>
    <row r="248" spans="14:27">
      <c r="N248" s="474"/>
      <c r="O248" s="474"/>
      <c r="P248" s="474"/>
      <c r="Q248" s="474"/>
      <c r="R248" s="474"/>
      <c r="Y248" s="474"/>
      <c r="Z248" s="474"/>
      <c r="AA248" s="474"/>
    </row>
    <row r="249" spans="14:27">
      <c r="N249" s="474"/>
      <c r="O249" s="474"/>
      <c r="P249" s="474"/>
      <c r="Q249" s="474"/>
      <c r="R249" s="474"/>
      <c r="Y249" s="474"/>
      <c r="Z249" s="474"/>
      <c r="AA249" s="474"/>
    </row>
    <row r="250" spans="14:27">
      <c r="N250" s="474"/>
      <c r="O250" s="474"/>
      <c r="P250" s="474"/>
      <c r="Q250" s="474"/>
      <c r="R250" s="474"/>
      <c r="Y250" s="474"/>
      <c r="Z250" s="474"/>
      <c r="AA250" s="474"/>
    </row>
    <row r="251" spans="14:27">
      <c r="N251" s="474"/>
      <c r="O251" s="474"/>
      <c r="P251" s="474"/>
      <c r="Q251" s="474"/>
      <c r="R251" s="474"/>
      <c r="Y251" s="474"/>
      <c r="Z251" s="474"/>
      <c r="AA251" s="474"/>
    </row>
    <row r="252" spans="14:27">
      <c r="N252" s="474"/>
      <c r="O252" s="474"/>
      <c r="P252" s="474"/>
      <c r="Q252" s="474"/>
      <c r="R252" s="474"/>
      <c r="Y252" s="474"/>
      <c r="Z252" s="474"/>
      <c r="AA252" s="474"/>
    </row>
    <row r="253" spans="14:27">
      <c r="N253" s="474"/>
      <c r="O253" s="474"/>
      <c r="P253" s="474"/>
      <c r="Q253" s="474"/>
      <c r="R253" s="474"/>
      <c r="Y253" s="474"/>
      <c r="Z253" s="474"/>
      <c r="AA253" s="474"/>
    </row>
    <row r="254" spans="14:27">
      <c r="N254" s="474"/>
      <c r="O254" s="474"/>
      <c r="P254" s="474"/>
      <c r="Q254" s="474"/>
      <c r="R254" s="474"/>
      <c r="Y254" s="474"/>
      <c r="Z254" s="474"/>
      <c r="AA254" s="474"/>
    </row>
    <row r="255" spans="14:27">
      <c r="N255" s="474"/>
      <c r="O255" s="474"/>
      <c r="P255" s="474"/>
      <c r="Q255" s="474"/>
      <c r="R255" s="474"/>
      <c r="Y255" s="474"/>
      <c r="Z255" s="474"/>
      <c r="AA255" s="474"/>
    </row>
    <row r="256" spans="14:27">
      <c r="N256" s="474"/>
      <c r="O256" s="474"/>
      <c r="P256" s="474"/>
      <c r="Q256" s="474"/>
      <c r="R256" s="474"/>
      <c r="Y256" s="474"/>
      <c r="Z256" s="474"/>
      <c r="AA256" s="474"/>
    </row>
    <row r="257" spans="14:27">
      <c r="N257" s="474"/>
      <c r="O257" s="474"/>
      <c r="P257" s="474"/>
      <c r="Q257" s="474"/>
      <c r="R257" s="474"/>
      <c r="Y257" s="474"/>
      <c r="Z257" s="474"/>
      <c r="AA257" s="474"/>
    </row>
    <row r="258" spans="14:27">
      <c r="N258" s="474"/>
      <c r="O258" s="474"/>
      <c r="P258" s="474"/>
      <c r="Q258" s="474"/>
      <c r="R258" s="474"/>
      <c r="Y258" s="474"/>
      <c r="Z258" s="474"/>
      <c r="AA258" s="474"/>
    </row>
    <row r="259" spans="14:27">
      <c r="N259" s="474"/>
      <c r="O259" s="474"/>
      <c r="P259" s="474"/>
      <c r="Q259" s="474"/>
      <c r="R259" s="474"/>
      <c r="Y259" s="474"/>
      <c r="Z259" s="474"/>
      <c r="AA259" s="474"/>
    </row>
    <row r="260" spans="14:27">
      <c r="N260" s="474"/>
      <c r="O260" s="474"/>
      <c r="P260" s="474"/>
      <c r="Q260" s="474"/>
      <c r="R260" s="474"/>
      <c r="Y260" s="474"/>
      <c r="Z260" s="474"/>
      <c r="AA260" s="474"/>
    </row>
    <row r="261" spans="14:27">
      <c r="N261" s="474"/>
      <c r="O261" s="474"/>
      <c r="P261" s="474"/>
      <c r="Q261" s="474"/>
      <c r="R261" s="474"/>
      <c r="Y261" s="474"/>
      <c r="Z261" s="474"/>
      <c r="AA261" s="474"/>
    </row>
    <row r="262" spans="14:27">
      <c r="N262" s="474"/>
      <c r="O262" s="474"/>
      <c r="P262" s="474"/>
      <c r="Q262" s="474"/>
      <c r="R262" s="474"/>
      <c r="Y262" s="474"/>
      <c r="Z262" s="474"/>
      <c r="AA262" s="474"/>
    </row>
    <row r="263" spans="14:27">
      <c r="N263" s="474"/>
      <c r="O263" s="474"/>
      <c r="P263" s="474"/>
      <c r="Q263" s="474"/>
      <c r="R263" s="474"/>
      <c r="Y263" s="474"/>
      <c r="Z263" s="474"/>
      <c r="AA263" s="474"/>
    </row>
    <row r="264" spans="14:27">
      <c r="N264" s="474"/>
      <c r="O264" s="474"/>
      <c r="P264" s="474"/>
      <c r="Q264" s="474"/>
      <c r="R264" s="474"/>
      <c r="Y264" s="474"/>
      <c r="Z264" s="474"/>
      <c r="AA264" s="474"/>
    </row>
    <row r="265" spans="14:27">
      <c r="N265" s="474"/>
      <c r="O265" s="474"/>
      <c r="P265" s="474"/>
      <c r="Q265" s="474"/>
      <c r="R265" s="474"/>
      <c r="Y265" s="474"/>
      <c r="Z265" s="474"/>
      <c r="AA265" s="474"/>
    </row>
    <row r="266" spans="14:27">
      <c r="N266" s="474"/>
      <c r="O266" s="474"/>
      <c r="P266" s="474"/>
      <c r="Q266" s="474"/>
      <c r="R266" s="474"/>
      <c r="Y266" s="474"/>
      <c r="Z266" s="474"/>
      <c r="AA266" s="474"/>
    </row>
    <row r="267" spans="14:27">
      <c r="N267" s="474"/>
      <c r="O267" s="474"/>
      <c r="P267" s="474"/>
      <c r="Q267" s="474"/>
      <c r="R267" s="474"/>
      <c r="Y267" s="474"/>
      <c r="Z267" s="474"/>
      <c r="AA267" s="474"/>
    </row>
    <row r="268" spans="14:27">
      <c r="N268" s="474"/>
      <c r="O268" s="474"/>
      <c r="P268" s="474"/>
      <c r="Q268" s="474"/>
      <c r="R268" s="474"/>
      <c r="Y268" s="474"/>
      <c r="Z268" s="474"/>
      <c r="AA268" s="474"/>
    </row>
    <row r="269" spans="14:27">
      <c r="N269" s="474"/>
      <c r="O269" s="474"/>
      <c r="P269" s="474"/>
      <c r="Q269" s="474"/>
      <c r="R269" s="474"/>
      <c r="Y269" s="474"/>
      <c r="Z269" s="474"/>
      <c r="AA269" s="474"/>
    </row>
    <row r="270" spans="14:27">
      <c r="N270" s="474"/>
      <c r="O270" s="474"/>
      <c r="P270" s="474"/>
      <c r="Q270" s="474"/>
      <c r="R270" s="474"/>
      <c r="Y270" s="474"/>
      <c r="Z270" s="474"/>
      <c r="AA270" s="474"/>
    </row>
    <row r="271" spans="14:27">
      <c r="N271" s="474"/>
      <c r="O271" s="474"/>
      <c r="P271" s="474"/>
      <c r="Q271" s="474"/>
      <c r="R271" s="474"/>
      <c r="Y271" s="474"/>
      <c r="Z271" s="474"/>
      <c r="AA271" s="474"/>
    </row>
    <row r="272" spans="14:27">
      <c r="N272" s="474"/>
      <c r="O272" s="474"/>
      <c r="P272" s="474"/>
      <c r="Q272" s="474"/>
      <c r="R272" s="474"/>
      <c r="Y272" s="474"/>
      <c r="Z272" s="474"/>
      <c r="AA272" s="474"/>
    </row>
    <row r="273" spans="14:27">
      <c r="N273" s="474"/>
      <c r="O273" s="474"/>
      <c r="P273" s="474"/>
      <c r="Q273" s="474"/>
      <c r="R273" s="474"/>
      <c r="Y273" s="474"/>
      <c r="Z273" s="474"/>
      <c r="AA273" s="474"/>
    </row>
    <row r="274" spans="14:27">
      <c r="N274" s="474"/>
      <c r="O274" s="474"/>
      <c r="P274" s="474"/>
      <c r="Q274" s="474"/>
      <c r="R274" s="474"/>
      <c r="Y274" s="474"/>
      <c r="Z274" s="474"/>
      <c r="AA274" s="474"/>
    </row>
    <row r="275" spans="14:27">
      <c r="N275" s="474"/>
      <c r="O275" s="474"/>
      <c r="P275" s="474"/>
      <c r="Q275" s="474"/>
      <c r="R275" s="474"/>
      <c r="Y275" s="474"/>
      <c r="Z275" s="474"/>
      <c r="AA275" s="474"/>
    </row>
    <row r="276" spans="14:27">
      <c r="N276" s="474"/>
      <c r="O276" s="474"/>
      <c r="P276" s="474"/>
      <c r="Q276" s="474"/>
      <c r="R276" s="474"/>
      <c r="Y276" s="474"/>
      <c r="Z276" s="474"/>
      <c r="AA276" s="474"/>
    </row>
    <row r="277" spans="14:27">
      <c r="N277" s="474"/>
      <c r="O277" s="474"/>
      <c r="P277" s="474"/>
      <c r="Q277" s="474"/>
      <c r="R277" s="474"/>
      <c r="Y277" s="474"/>
      <c r="Z277" s="474"/>
      <c r="AA277" s="474"/>
    </row>
    <row r="278" spans="14:27">
      <c r="N278" s="474"/>
      <c r="O278" s="474"/>
      <c r="P278" s="474"/>
      <c r="Q278" s="474"/>
      <c r="R278" s="474"/>
      <c r="Y278" s="474"/>
      <c r="Z278" s="474"/>
      <c r="AA278" s="474"/>
    </row>
    <row r="279" spans="14:27">
      <c r="N279" s="474"/>
      <c r="O279" s="474"/>
      <c r="P279" s="474"/>
      <c r="Q279" s="474"/>
      <c r="R279" s="474"/>
      <c r="Y279" s="474"/>
      <c r="Z279" s="474"/>
      <c r="AA279" s="474"/>
    </row>
    <row r="280" spans="14:27">
      <c r="N280" s="474"/>
      <c r="O280" s="474"/>
      <c r="P280" s="474"/>
      <c r="Q280" s="474"/>
      <c r="R280" s="474"/>
      <c r="Y280" s="474"/>
      <c r="Z280" s="474"/>
      <c r="AA280" s="474"/>
    </row>
    <row r="281" spans="14:27">
      <c r="N281" s="474"/>
      <c r="O281" s="474"/>
      <c r="P281" s="474"/>
      <c r="Q281" s="474"/>
      <c r="R281" s="474"/>
      <c r="Y281" s="474"/>
      <c r="Z281" s="474"/>
      <c r="AA281" s="474"/>
    </row>
    <row r="282" spans="14:27">
      <c r="N282" s="474"/>
      <c r="O282" s="474"/>
      <c r="P282" s="474"/>
      <c r="Q282" s="474"/>
      <c r="R282" s="474"/>
      <c r="Y282" s="474"/>
      <c r="Z282" s="474"/>
      <c r="AA282" s="474"/>
    </row>
    <row r="283" spans="14:27">
      <c r="N283" s="474"/>
      <c r="O283" s="474"/>
      <c r="P283" s="474"/>
      <c r="Q283" s="474"/>
      <c r="R283" s="474"/>
      <c r="Y283" s="474"/>
      <c r="Z283" s="474"/>
      <c r="AA283" s="474"/>
    </row>
    <row r="284" spans="14:27">
      <c r="N284" s="474"/>
      <c r="O284" s="474"/>
      <c r="P284" s="474"/>
      <c r="Q284" s="474"/>
      <c r="R284" s="474"/>
      <c r="Y284" s="474"/>
      <c r="Z284" s="474"/>
      <c r="AA284" s="474"/>
    </row>
    <row r="285" spans="14:27">
      <c r="N285" s="474"/>
      <c r="O285" s="474"/>
      <c r="P285" s="474"/>
      <c r="Q285" s="474"/>
      <c r="R285" s="474"/>
      <c r="Y285" s="474"/>
      <c r="Z285" s="474"/>
      <c r="AA285" s="474"/>
    </row>
    <row r="286" spans="14:27">
      <c r="N286" s="474"/>
      <c r="O286" s="474"/>
      <c r="P286" s="474"/>
      <c r="Q286" s="474"/>
      <c r="R286" s="474"/>
      <c r="Y286" s="474"/>
      <c r="Z286" s="474"/>
      <c r="AA286" s="474"/>
    </row>
    <row r="287" spans="14:27">
      <c r="N287" s="474"/>
      <c r="O287" s="474"/>
      <c r="P287" s="474"/>
      <c r="Q287" s="474"/>
      <c r="R287" s="474"/>
      <c r="Y287" s="474"/>
      <c r="Z287" s="474"/>
      <c r="AA287" s="474"/>
    </row>
    <row r="288" spans="14:27">
      <c r="N288" s="474"/>
      <c r="O288" s="474"/>
      <c r="P288" s="474"/>
      <c r="Q288" s="474"/>
      <c r="R288" s="474"/>
      <c r="Y288" s="474"/>
      <c r="Z288" s="474"/>
      <c r="AA288" s="474"/>
    </row>
    <row r="289" spans="14:27">
      <c r="N289" s="474"/>
      <c r="O289" s="474"/>
      <c r="P289" s="474"/>
      <c r="Q289" s="474"/>
      <c r="R289" s="474"/>
      <c r="Y289" s="474"/>
      <c r="Z289" s="474"/>
      <c r="AA289" s="474"/>
    </row>
    <row r="290" spans="14:27">
      <c r="N290" s="474"/>
      <c r="O290" s="474"/>
      <c r="P290" s="474"/>
      <c r="Q290" s="474"/>
      <c r="R290" s="474"/>
      <c r="Y290" s="474"/>
      <c r="Z290" s="474"/>
      <c r="AA290" s="474"/>
    </row>
    <row r="291" spans="14:27">
      <c r="N291" s="474"/>
      <c r="O291" s="474"/>
      <c r="P291" s="474"/>
      <c r="Q291" s="474"/>
      <c r="R291" s="474"/>
      <c r="Y291" s="474"/>
      <c r="Z291" s="474"/>
      <c r="AA291" s="474"/>
    </row>
    <row r="292" spans="14:27">
      <c r="N292" s="474"/>
      <c r="O292" s="474"/>
      <c r="P292" s="474"/>
      <c r="Q292" s="474"/>
      <c r="R292" s="474"/>
      <c r="Y292" s="474"/>
      <c r="Z292" s="474"/>
      <c r="AA292" s="474"/>
    </row>
    <row r="293" spans="14:27">
      <c r="N293" s="474"/>
      <c r="O293" s="474"/>
      <c r="P293" s="474"/>
      <c r="Q293" s="474"/>
      <c r="R293" s="474"/>
      <c r="Y293" s="474"/>
      <c r="Z293" s="474"/>
      <c r="AA293" s="474"/>
    </row>
    <row r="294" spans="14:27">
      <c r="N294" s="474"/>
      <c r="O294" s="474"/>
      <c r="P294" s="474"/>
      <c r="Q294" s="474"/>
      <c r="R294" s="474"/>
      <c r="Y294" s="474"/>
      <c r="Z294" s="474"/>
      <c r="AA294" s="474"/>
    </row>
    <row r="295" spans="14:27">
      <c r="N295" s="474"/>
      <c r="O295" s="474"/>
      <c r="P295" s="474"/>
      <c r="Q295" s="474"/>
      <c r="R295" s="474"/>
      <c r="Y295" s="474"/>
      <c r="Z295" s="474"/>
      <c r="AA295" s="474"/>
    </row>
    <row r="296" spans="14:27">
      <c r="N296" s="474"/>
      <c r="O296" s="474"/>
      <c r="P296" s="474"/>
      <c r="Q296" s="474"/>
      <c r="R296" s="474"/>
      <c r="Y296" s="474"/>
      <c r="Z296" s="474"/>
      <c r="AA296" s="474"/>
    </row>
    <row r="297" spans="14:27">
      <c r="N297" s="474"/>
      <c r="O297" s="474"/>
      <c r="P297" s="474"/>
      <c r="Q297" s="474"/>
      <c r="R297" s="474"/>
      <c r="Y297" s="474"/>
      <c r="Z297" s="474"/>
      <c r="AA297" s="474"/>
    </row>
    <row r="298" spans="14:27">
      <c r="N298" s="474"/>
      <c r="O298" s="474"/>
      <c r="P298" s="474"/>
      <c r="Q298" s="474"/>
      <c r="R298" s="474"/>
      <c r="Y298" s="474"/>
      <c r="Z298" s="474"/>
      <c r="AA298" s="474"/>
    </row>
    <row r="299" spans="14:27">
      <c r="N299" s="474"/>
      <c r="O299" s="474"/>
      <c r="P299" s="474"/>
      <c r="Q299" s="474"/>
      <c r="R299" s="474"/>
      <c r="Y299" s="474"/>
      <c r="Z299" s="474"/>
      <c r="AA299" s="474"/>
    </row>
    <row r="300" spans="14:27">
      <c r="N300" s="474"/>
      <c r="O300" s="474"/>
      <c r="P300" s="474"/>
      <c r="Q300" s="474"/>
      <c r="R300" s="474"/>
      <c r="Y300" s="474"/>
      <c r="Z300" s="474"/>
      <c r="AA300" s="474"/>
    </row>
    <row r="301" spans="14:27">
      <c r="N301" s="474"/>
      <c r="O301" s="474"/>
      <c r="P301" s="474"/>
      <c r="Q301" s="474"/>
      <c r="R301" s="474"/>
      <c r="Y301" s="474"/>
      <c r="Z301" s="474"/>
      <c r="AA301" s="474"/>
    </row>
    <row r="302" spans="14:27">
      <c r="N302" s="474"/>
      <c r="O302" s="474"/>
      <c r="P302" s="474"/>
      <c r="Q302" s="474"/>
      <c r="R302" s="474"/>
      <c r="Y302" s="474"/>
      <c r="Z302" s="474"/>
      <c r="AA302" s="474"/>
    </row>
    <row r="303" spans="14:27">
      <c r="N303" s="474"/>
      <c r="O303" s="474"/>
      <c r="P303" s="474"/>
      <c r="Q303" s="474"/>
      <c r="R303" s="474"/>
      <c r="Y303" s="474"/>
      <c r="Z303" s="474"/>
      <c r="AA303" s="474"/>
    </row>
    <row r="304" spans="14:27">
      <c r="N304" s="474"/>
      <c r="O304" s="474"/>
      <c r="P304" s="474"/>
      <c r="Q304" s="474"/>
      <c r="R304" s="474"/>
      <c r="Y304" s="474"/>
      <c r="Z304" s="474"/>
      <c r="AA304" s="474"/>
    </row>
    <row r="305" spans="14:27">
      <c r="N305" s="474"/>
      <c r="O305" s="474"/>
      <c r="P305" s="474"/>
      <c r="Q305" s="474"/>
      <c r="R305" s="474"/>
      <c r="Y305" s="474"/>
      <c r="Z305" s="474"/>
      <c r="AA305" s="474"/>
    </row>
    <row r="306" spans="14:27">
      <c r="N306" s="474"/>
      <c r="O306" s="474"/>
      <c r="P306" s="474"/>
      <c r="Q306" s="474"/>
      <c r="R306" s="474"/>
      <c r="Y306" s="474"/>
      <c r="Z306" s="474"/>
      <c r="AA306" s="474"/>
    </row>
    <row r="307" spans="14:27">
      <c r="N307" s="474"/>
      <c r="O307" s="474"/>
      <c r="P307" s="474"/>
      <c r="Q307" s="474"/>
      <c r="R307" s="474"/>
      <c r="Y307" s="474"/>
      <c r="Z307" s="474"/>
      <c r="AA307" s="474"/>
    </row>
    <row r="308" spans="14:27">
      <c r="N308" s="474"/>
      <c r="O308" s="474"/>
      <c r="P308" s="474"/>
      <c r="Q308" s="474"/>
      <c r="R308" s="474"/>
      <c r="Y308" s="474"/>
      <c r="Z308" s="474"/>
      <c r="AA308" s="474"/>
    </row>
    <row r="309" spans="14:27">
      <c r="N309" s="474"/>
      <c r="O309" s="474"/>
      <c r="P309" s="474"/>
      <c r="Q309" s="474"/>
      <c r="R309" s="474"/>
      <c r="Y309" s="474"/>
      <c r="Z309" s="474"/>
      <c r="AA309" s="474"/>
    </row>
    <row r="310" spans="14:27">
      <c r="N310" s="474"/>
      <c r="O310" s="474"/>
      <c r="P310" s="474"/>
      <c r="Q310" s="474"/>
      <c r="R310" s="474"/>
      <c r="Y310" s="474"/>
      <c r="Z310" s="474"/>
      <c r="AA310" s="474"/>
    </row>
    <row r="311" spans="14:27">
      <c r="N311" s="474"/>
      <c r="O311" s="474"/>
      <c r="P311" s="474"/>
      <c r="Q311" s="474"/>
      <c r="R311" s="474"/>
      <c r="Y311" s="474"/>
      <c r="Z311" s="474"/>
      <c r="AA311" s="474"/>
    </row>
    <row r="312" spans="14:27">
      <c r="N312" s="474"/>
      <c r="O312" s="474"/>
      <c r="P312" s="474"/>
      <c r="Q312" s="474"/>
      <c r="R312" s="474"/>
      <c r="Y312" s="474"/>
      <c r="Z312" s="474"/>
      <c r="AA312" s="474"/>
    </row>
    <row r="313" spans="14:27">
      <c r="N313" s="474"/>
      <c r="O313" s="474"/>
      <c r="P313" s="474"/>
      <c r="Q313" s="474"/>
      <c r="R313" s="474"/>
      <c r="Y313" s="474"/>
      <c r="Z313" s="474"/>
      <c r="AA313" s="474"/>
    </row>
    <row r="314" spans="14:27">
      <c r="N314" s="474"/>
      <c r="O314" s="474"/>
      <c r="P314" s="474"/>
      <c r="Q314" s="474"/>
      <c r="R314" s="474"/>
      <c r="Y314" s="474"/>
      <c r="Z314" s="474"/>
      <c r="AA314" s="474"/>
    </row>
    <row r="315" spans="14:27">
      <c r="N315" s="474"/>
      <c r="O315" s="474"/>
      <c r="P315" s="474"/>
      <c r="Q315" s="474"/>
      <c r="R315" s="474"/>
      <c r="Y315" s="474"/>
      <c r="Z315" s="474"/>
      <c r="AA315" s="474"/>
    </row>
    <row r="316" spans="14:27">
      <c r="N316" s="474"/>
      <c r="O316" s="474"/>
      <c r="P316" s="474"/>
      <c r="Q316" s="474"/>
      <c r="R316" s="474"/>
      <c r="Y316" s="474"/>
      <c r="Z316" s="474"/>
      <c r="AA316" s="474"/>
    </row>
    <row r="317" spans="14:27">
      <c r="N317" s="474"/>
      <c r="O317" s="474"/>
      <c r="P317" s="474"/>
      <c r="Q317" s="474"/>
      <c r="R317" s="474"/>
      <c r="Y317" s="474"/>
      <c r="Z317" s="474"/>
      <c r="AA317" s="474"/>
    </row>
    <row r="318" spans="14:27">
      <c r="N318" s="474"/>
      <c r="O318" s="474"/>
      <c r="P318" s="474"/>
      <c r="Q318" s="474"/>
      <c r="R318" s="474"/>
      <c r="Y318" s="474"/>
      <c r="Z318" s="474"/>
      <c r="AA318" s="474"/>
    </row>
    <row r="319" spans="14:27">
      <c r="N319" s="474"/>
      <c r="O319" s="474"/>
      <c r="P319" s="474"/>
      <c r="Q319" s="474"/>
      <c r="R319" s="474"/>
      <c r="Y319" s="474"/>
      <c r="Z319" s="474"/>
      <c r="AA319" s="474"/>
    </row>
    <row r="320" spans="14:27">
      <c r="N320" s="474"/>
      <c r="O320" s="474"/>
      <c r="P320" s="474"/>
      <c r="Q320" s="474"/>
      <c r="R320" s="474"/>
      <c r="Y320" s="474"/>
      <c r="Z320" s="474"/>
      <c r="AA320" s="474"/>
    </row>
    <row r="321" spans="14:27">
      <c r="N321" s="474"/>
      <c r="O321" s="474"/>
      <c r="P321" s="474"/>
      <c r="Q321" s="474"/>
      <c r="R321" s="474"/>
      <c r="Y321" s="474"/>
      <c r="Z321" s="474"/>
      <c r="AA321" s="474"/>
    </row>
    <row r="322" spans="14:27">
      <c r="N322" s="474"/>
      <c r="O322" s="474"/>
      <c r="P322" s="474"/>
      <c r="Q322" s="474"/>
      <c r="R322" s="474"/>
      <c r="Y322" s="474"/>
      <c r="Z322" s="474"/>
      <c r="AA322" s="474"/>
    </row>
    <row r="323" spans="14:27">
      <c r="N323" s="474"/>
      <c r="O323" s="474"/>
      <c r="P323" s="474"/>
      <c r="Q323" s="474"/>
      <c r="R323" s="474"/>
      <c r="Y323" s="474"/>
      <c r="Z323" s="474"/>
      <c r="AA323" s="474"/>
    </row>
    <row r="324" spans="14:27">
      <c r="N324" s="474"/>
      <c r="O324" s="474"/>
      <c r="P324" s="474"/>
      <c r="Q324" s="474"/>
      <c r="R324" s="474"/>
      <c r="Y324" s="474"/>
      <c r="Z324" s="474"/>
      <c r="AA324" s="474"/>
    </row>
    <row r="325" spans="14:27">
      <c r="N325" s="474"/>
      <c r="O325" s="474"/>
      <c r="P325" s="474"/>
      <c r="Q325" s="474"/>
      <c r="Y325" s="474"/>
      <c r="Z325" s="474"/>
    </row>
    <row r="326" spans="14:27">
      <c r="N326" s="474"/>
      <c r="O326" s="474"/>
      <c r="P326" s="474"/>
      <c r="Q326" s="474"/>
      <c r="Y326" s="474"/>
      <c r="Z326" s="474"/>
    </row>
    <row r="327" spans="14:27">
      <c r="N327" s="474"/>
      <c r="O327" s="474"/>
      <c r="P327" s="474"/>
      <c r="Q327" s="474"/>
      <c r="Y327" s="474"/>
      <c r="Z327" s="474"/>
    </row>
    <row r="328" spans="14:27">
      <c r="N328" s="474"/>
      <c r="O328" s="474"/>
      <c r="P328" s="474"/>
      <c r="Q328" s="474"/>
      <c r="Y328" s="474"/>
      <c r="Z328" s="474"/>
    </row>
    <row r="329" spans="14:27">
      <c r="N329" s="474"/>
      <c r="O329" s="474"/>
      <c r="P329" s="474"/>
      <c r="Q329" s="474"/>
      <c r="Y329" s="474"/>
      <c r="Z329" s="474"/>
    </row>
    <row r="330" spans="14:27">
      <c r="N330" s="474"/>
      <c r="O330" s="474"/>
      <c r="P330" s="474"/>
      <c r="Q330" s="474"/>
      <c r="Y330" s="474"/>
      <c r="Z330" s="474"/>
    </row>
    <row r="331" spans="14:27">
      <c r="N331" s="474"/>
      <c r="O331" s="474"/>
      <c r="P331" s="474"/>
      <c r="Q331" s="474"/>
      <c r="Y331" s="474"/>
      <c r="Z331" s="474"/>
    </row>
    <row r="332" spans="14:27">
      <c r="N332" s="474"/>
      <c r="O332" s="474"/>
      <c r="P332" s="474"/>
      <c r="Q332" s="474"/>
      <c r="Y332" s="474"/>
      <c r="Z332" s="474"/>
    </row>
    <row r="333" spans="14:27">
      <c r="N333" s="474"/>
      <c r="O333" s="474"/>
      <c r="P333" s="474"/>
      <c r="Q333" s="474"/>
      <c r="Y333" s="474"/>
      <c r="Z333" s="474"/>
    </row>
    <row r="334" spans="14:27">
      <c r="N334" s="474"/>
      <c r="O334" s="474"/>
      <c r="P334" s="474"/>
      <c r="Q334" s="474"/>
      <c r="Y334" s="474"/>
      <c r="Z334" s="474"/>
    </row>
    <row r="335" spans="14:27">
      <c r="N335" s="474"/>
      <c r="O335" s="474"/>
      <c r="P335" s="474"/>
      <c r="Q335" s="474"/>
      <c r="Y335" s="474"/>
      <c r="Z335" s="474"/>
    </row>
    <row r="336" spans="14:27">
      <c r="N336" s="474"/>
      <c r="O336" s="474"/>
      <c r="P336" s="474"/>
      <c r="Q336" s="474"/>
      <c r="Y336" s="474"/>
      <c r="Z336" s="474"/>
    </row>
    <row r="337" spans="14:26">
      <c r="N337" s="474"/>
      <c r="O337" s="474"/>
      <c r="P337" s="474"/>
      <c r="Q337" s="474"/>
      <c r="Y337" s="474"/>
      <c r="Z337" s="474"/>
    </row>
    <row r="338" spans="14:26">
      <c r="N338" s="474"/>
      <c r="O338" s="474"/>
      <c r="P338" s="474"/>
      <c r="Q338" s="474"/>
      <c r="Y338" s="474"/>
      <c r="Z338" s="474"/>
    </row>
    <row r="339" spans="14:26">
      <c r="N339" s="474"/>
      <c r="O339" s="474"/>
      <c r="P339" s="474"/>
      <c r="Q339" s="474"/>
      <c r="Y339" s="474"/>
      <c r="Z339" s="474"/>
    </row>
    <row r="340" spans="14:26">
      <c r="N340" s="474"/>
      <c r="O340" s="474"/>
      <c r="P340" s="474"/>
      <c r="Q340" s="474"/>
      <c r="Y340" s="474"/>
      <c r="Z340" s="474"/>
    </row>
    <row r="341" spans="14:26">
      <c r="N341" s="474"/>
      <c r="O341" s="474"/>
      <c r="P341" s="474"/>
      <c r="Q341" s="474"/>
      <c r="Y341" s="474"/>
      <c r="Z341" s="474"/>
    </row>
    <row r="342" spans="14:26">
      <c r="N342" s="474"/>
      <c r="O342" s="474"/>
      <c r="P342" s="474"/>
      <c r="Q342" s="474"/>
      <c r="Y342" s="474"/>
      <c r="Z342" s="474"/>
    </row>
    <row r="343" spans="14:26">
      <c r="N343" s="474"/>
      <c r="O343" s="474"/>
      <c r="P343" s="474"/>
      <c r="Q343" s="474"/>
      <c r="Y343" s="474"/>
      <c r="Z343" s="474"/>
    </row>
    <row r="344" spans="14:26">
      <c r="N344" s="474"/>
      <c r="O344" s="474"/>
      <c r="P344" s="474"/>
      <c r="Q344" s="474"/>
      <c r="Y344" s="474"/>
      <c r="Z344" s="474"/>
    </row>
    <row r="345" spans="14:26">
      <c r="N345" s="474"/>
      <c r="O345" s="474"/>
      <c r="P345" s="474"/>
      <c r="Q345" s="474"/>
      <c r="Y345" s="474"/>
      <c r="Z345" s="474"/>
    </row>
    <row r="346" spans="14:26">
      <c r="N346" s="474"/>
      <c r="O346" s="474"/>
      <c r="P346" s="474"/>
      <c r="Q346" s="474"/>
      <c r="Y346" s="474"/>
      <c r="Z346" s="474"/>
    </row>
    <row r="347" spans="14:26">
      <c r="N347" s="474"/>
      <c r="O347" s="474"/>
      <c r="P347" s="474"/>
      <c r="Q347" s="474"/>
      <c r="Y347" s="474"/>
      <c r="Z347" s="474"/>
    </row>
    <row r="348" spans="14:26">
      <c r="N348" s="474"/>
      <c r="O348" s="474"/>
      <c r="P348" s="474"/>
      <c r="Q348" s="474"/>
      <c r="Y348" s="474"/>
      <c r="Z348" s="474"/>
    </row>
    <row r="349" spans="14:26">
      <c r="N349" s="474"/>
      <c r="O349" s="474"/>
      <c r="P349" s="474"/>
      <c r="Q349" s="474"/>
      <c r="Y349" s="474"/>
      <c r="Z349" s="474"/>
    </row>
    <row r="350" spans="14:26">
      <c r="N350" s="474"/>
      <c r="O350" s="474"/>
      <c r="P350" s="474"/>
      <c r="Q350" s="474"/>
      <c r="Y350" s="474"/>
      <c r="Z350" s="474"/>
    </row>
    <row r="351" spans="14:26">
      <c r="N351" s="474"/>
      <c r="O351" s="474"/>
      <c r="P351" s="474"/>
      <c r="Q351" s="474"/>
      <c r="Y351" s="474"/>
      <c r="Z351" s="474"/>
    </row>
    <row r="352" spans="14:26">
      <c r="N352" s="474"/>
      <c r="O352" s="474"/>
      <c r="P352" s="474"/>
      <c r="Q352" s="474"/>
      <c r="Y352" s="474"/>
      <c r="Z352" s="474"/>
    </row>
    <row r="353" spans="14:26">
      <c r="N353" s="474"/>
      <c r="O353" s="474"/>
      <c r="P353" s="474"/>
      <c r="Q353" s="474"/>
      <c r="Y353" s="474"/>
      <c r="Z353" s="474"/>
    </row>
    <row r="354" spans="14:26">
      <c r="N354" s="474"/>
      <c r="O354" s="474"/>
      <c r="P354" s="474"/>
      <c r="Q354" s="474"/>
      <c r="Y354" s="474"/>
      <c r="Z354" s="474"/>
    </row>
    <row r="355" spans="14:26">
      <c r="N355" s="474"/>
      <c r="O355" s="474"/>
      <c r="P355" s="474"/>
      <c r="Q355" s="474"/>
      <c r="Y355" s="474"/>
      <c r="Z355" s="474"/>
    </row>
    <row r="356" spans="14:26">
      <c r="N356" s="474"/>
      <c r="O356" s="474"/>
      <c r="P356" s="474"/>
      <c r="Q356" s="474"/>
      <c r="Y356" s="474"/>
      <c r="Z356" s="474"/>
    </row>
    <row r="357" spans="14:26">
      <c r="N357" s="474"/>
      <c r="O357" s="474"/>
      <c r="P357" s="474"/>
      <c r="Q357" s="474"/>
      <c r="Y357" s="474"/>
      <c r="Z357" s="474"/>
    </row>
    <row r="358" spans="14:26">
      <c r="N358" s="474"/>
      <c r="O358" s="474"/>
      <c r="P358" s="474"/>
      <c r="Q358" s="474"/>
      <c r="Y358" s="474"/>
      <c r="Z358" s="474"/>
    </row>
    <row r="359" spans="14:26">
      <c r="N359" s="474"/>
      <c r="O359" s="474"/>
      <c r="P359" s="474"/>
      <c r="Q359" s="474"/>
      <c r="Y359" s="474"/>
      <c r="Z359" s="474"/>
    </row>
    <row r="360" spans="14:26">
      <c r="N360" s="474"/>
      <c r="O360" s="474"/>
      <c r="P360" s="474"/>
      <c r="Q360" s="474"/>
      <c r="Y360" s="474"/>
      <c r="Z360" s="474"/>
    </row>
    <row r="361" spans="14:26">
      <c r="N361" s="474"/>
      <c r="O361" s="474"/>
      <c r="P361" s="474"/>
      <c r="Q361" s="474"/>
      <c r="Y361" s="474"/>
      <c r="Z361" s="474"/>
    </row>
    <row r="362" spans="14:26">
      <c r="N362" s="474"/>
      <c r="O362" s="474"/>
      <c r="P362" s="474"/>
      <c r="Q362" s="474"/>
      <c r="Y362" s="474"/>
      <c r="Z362" s="474"/>
    </row>
    <row r="363" spans="14:26">
      <c r="N363" s="474"/>
      <c r="O363" s="474"/>
      <c r="P363" s="474"/>
      <c r="Q363" s="474"/>
      <c r="Y363" s="474"/>
      <c r="Z363" s="474"/>
    </row>
    <row r="364" spans="14:26">
      <c r="N364" s="474"/>
      <c r="O364" s="474"/>
      <c r="P364" s="474"/>
      <c r="Q364" s="474"/>
      <c r="Y364" s="474"/>
      <c r="Z364" s="474"/>
    </row>
    <row r="365" spans="14:26">
      <c r="N365" s="474"/>
      <c r="O365" s="474"/>
      <c r="P365" s="474"/>
      <c r="Q365" s="474"/>
      <c r="Y365" s="474"/>
      <c r="Z365" s="474"/>
    </row>
    <row r="366" spans="14:26">
      <c r="N366" s="474"/>
      <c r="O366" s="474"/>
      <c r="P366" s="474"/>
      <c r="Q366" s="474"/>
      <c r="Y366" s="474"/>
      <c r="Z366" s="474"/>
    </row>
    <row r="367" spans="14:26">
      <c r="N367" s="474"/>
      <c r="O367" s="474"/>
      <c r="P367" s="474"/>
      <c r="Q367" s="474"/>
      <c r="Y367" s="474"/>
      <c r="Z367" s="474"/>
    </row>
    <row r="368" spans="14:26">
      <c r="N368" s="474"/>
      <c r="O368" s="474"/>
      <c r="P368" s="474"/>
      <c r="Q368" s="474"/>
      <c r="Y368" s="474"/>
      <c r="Z368" s="474"/>
    </row>
    <row r="369" spans="14:26">
      <c r="N369" s="474"/>
      <c r="O369" s="474"/>
      <c r="P369" s="474"/>
      <c r="Q369" s="474"/>
      <c r="Y369" s="474"/>
      <c r="Z369" s="474"/>
    </row>
    <row r="370" spans="14:26">
      <c r="N370" s="474"/>
      <c r="O370" s="474"/>
      <c r="P370" s="474"/>
      <c r="Q370" s="474"/>
      <c r="Y370" s="474"/>
      <c r="Z370" s="474"/>
    </row>
    <row r="371" spans="14:26">
      <c r="N371" s="474"/>
      <c r="O371" s="474"/>
      <c r="P371" s="474"/>
      <c r="Q371" s="474"/>
      <c r="Y371" s="474"/>
      <c r="Z371" s="474"/>
    </row>
    <row r="372" spans="14:26">
      <c r="N372" s="474"/>
      <c r="O372" s="474"/>
      <c r="P372" s="474"/>
      <c r="Q372" s="474"/>
      <c r="Y372" s="474"/>
      <c r="Z372" s="474"/>
    </row>
    <row r="373" spans="14:26">
      <c r="N373" s="474"/>
      <c r="O373" s="474"/>
      <c r="P373" s="474"/>
      <c r="Q373" s="474"/>
      <c r="Y373" s="474"/>
      <c r="Z373" s="474"/>
    </row>
    <row r="374" spans="14:26">
      <c r="N374" s="474"/>
      <c r="O374" s="474"/>
      <c r="P374" s="474"/>
      <c r="Q374" s="474"/>
      <c r="Y374" s="474"/>
      <c r="Z374" s="474"/>
    </row>
    <row r="375" spans="14:26">
      <c r="N375" s="474"/>
      <c r="O375" s="474"/>
      <c r="P375" s="474"/>
      <c r="Q375" s="474"/>
      <c r="Y375" s="474"/>
      <c r="Z375" s="474"/>
    </row>
    <row r="376" spans="14:26">
      <c r="N376" s="474"/>
      <c r="O376" s="474"/>
      <c r="P376" s="474"/>
      <c r="Q376" s="474"/>
      <c r="Y376" s="474"/>
      <c r="Z376" s="474"/>
    </row>
    <row r="377" spans="14:26">
      <c r="N377" s="474"/>
      <c r="O377" s="474"/>
      <c r="P377" s="474"/>
      <c r="Q377" s="474"/>
      <c r="Y377" s="474"/>
      <c r="Z377" s="474"/>
    </row>
    <row r="378" spans="14:26">
      <c r="N378" s="474"/>
      <c r="O378" s="474"/>
      <c r="P378" s="474"/>
      <c r="Q378" s="474"/>
      <c r="Y378" s="474"/>
      <c r="Z378" s="474"/>
    </row>
    <row r="379" spans="14:26">
      <c r="N379" s="474"/>
      <c r="O379" s="474"/>
      <c r="P379" s="474"/>
      <c r="Q379" s="474"/>
      <c r="Y379" s="474"/>
      <c r="Z379" s="474"/>
    </row>
    <row r="380" spans="14:26">
      <c r="N380" s="474"/>
      <c r="O380" s="474"/>
      <c r="P380" s="474"/>
      <c r="Q380" s="474"/>
      <c r="Y380" s="474"/>
      <c r="Z380" s="474"/>
    </row>
    <row r="381" spans="14:26">
      <c r="N381" s="474"/>
      <c r="O381" s="474"/>
      <c r="P381" s="474"/>
      <c r="Q381" s="474"/>
      <c r="Y381" s="474"/>
      <c r="Z381" s="474"/>
    </row>
    <row r="382" spans="14:26">
      <c r="N382" s="474"/>
      <c r="O382" s="474"/>
      <c r="P382" s="474"/>
      <c r="Q382" s="474"/>
      <c r="Y382" s="474"/>
      <c r="Z382" s="474"/>
    </row>
    <row r="383" spans="14:26">
      <c r="N383" s="474"/>
      <c r="O383" s="474"/>
      <c r="P383" s="474"/>
      <c r="Q383" s="474"/>
      <c r="Y383" s="474"/>
      <c r="Z383" s="474"/>
    </row>
    <row r="384" spans="14:26">
      <c r="N384" s="474"/>
      <c r="O384" s="474"/>
      <c r="P384" s="474"/>
      <c r="Q384" s="474"/>
      <c r="Y384" s="474"/>
      <c r="Z384" s="474"/>
    </row>
    <row r="385" spans="14:26">
      <c r="N385" s="474"/>
      <c r="O385" s="474"/>
      <c r="P385" s="474"/>
      <c r="Q385" s="474"/>
      <c r="Y385" s="474"/>
      <c r="Z385" s="474"/>
    </row>
    <row r="386" spans="14:26">
      <c r="N386" s="474"/>
      <c r="O386" s="474"/>
      <c r="P386" s="474"/>
      <c r="Q386" s="474"/>
      <c r="Y386" s="474"/>
      <c r="Z386" s="474"/>
    </row>
    <row r="387" spans="14:26">
      <c r="N387" s="474"/>
      <c r="O387" s="474"/>
      <c r="P387" s="474"/>
      <c r="Q387" s="474"/>
      <c r="Y387" s="474"/>
      <c r="Z387" s="474"/>
    </row>
    <row r="388" spans="14:26">
      <c r="N388" s="474"/>
      <c r="O388" s="474"/>
      <c r="P388" s="474"/>
      <c r="Q388" s="474"/>
      <c r="Y388" s="474"/>
      <c r="Z388" s="474"/>
    </row>
    <row r="389" spans="14:26">
      <c r="N389" s="474"/>
      <c r="O389" s="474"/>
      <c r="P389" s="474"/>
      <c r="Q389" s="474"/>
      <c r="Y389" s="474"/>
      <c r="Z389" s="474"/>
    </row>
    <row r="390" spans="14:26">
      <c r="N390" s="474"/>
      <c r="O390" s="474"/>
      <c r="P390" s="474"/>
      <c r="Q390" s="474"/>
      <c r="Y390" s="474"/>
      <c r="Z390" s="474"/>
    </row>
    <row r="391" spans="14:26">
      <c r="N391" s="474"/>
      <c r="O391" s="474"/>
      <c r="P391" s="474"/>
      <c r="Q391" s="474"/>
      <c r="Y391" s="474"/>
      <c r="Z391" s="474"/>
    </row>
    <row r="392" spans="14:26">
      <c r="N392" s="474"/>
      <c r="O392" s="474"/>
      <c r="P392" s="474"/>
      <c r="Q392" s="474"/>
      <c r="Y392" s="474"/>
      <c r="Z392" s="474"/>
    </row>
    <row r="393" spans="14:26">
      <c r="N393" s="474"/>
      <c r="O393" s="474"/>
      <c r="P393" s="474"/>
      <c r="Q393" s="474"/>
      <c r="Y393" s="474"/>
      <c r="Z393" s="474"/>
    </row>
    <row r="394" spans="14:26">
      <c r="N394" s="474"/>
      <c r="O394" s="474"/>
      <c r="P394" s="474"/>
      <c r="Q394" s="474"/>
      <c r="Y394" s="474"/>
      <c r="Z394" s="474"/>
    </row>
    <row r="395" spans="14:26">
      <c r="N395" s="474"/>
      <c r="O395" s="474"/>
      <c r="P395" s="474"/>
      <c r="Y395" s="474"/>
    </row>
    <row r="396" spans="14:26">
      <c r="N396" s="474"/>
      <c r="O396" s="474"/>
      <c r="P396" s="474"/>
      <c r="Y396" s="474"/>
    </row>
    <row r="397" spans="14:26">
      <c r="N397" s="474"/>
      <c r="O397" s="474"/>
      <c r="P397" s="474"/>
      <c r="Y397" s="474"/>
    </row>
    <row r="398" spans="14:26">
      <c r="N398" s="474"/>
      <c r="O398" s="474"/>
      <c r="P398" s="474"/>
      <c r="Y398" s="474"/>
    </row>
    <row r="399" spans="14:26">
      <c r="N399" s="474"/>
      <c r="O399" s="474"/>
      <c r="P399" s="474"/>
      <c r="Y399" s="474"/>
    </row>
    <row r="400" spans="14:26">
      <c r="N400" s="474"/>
      <c r="O400" s="474"/>
      <c r="P400" s="474"/>
      <c r="Y400" s="474"/>
    </row>
    <row r="401" spans="14:25">
      <c r="N401" s="474"/>
      <c r="O401" s="474"/>
      <c r="P401" s="474"/>
      <c r="Y401" s="474"/>
    </row>
    <row r="402" spans="14:25">
      <c r="N402" s="474"/>
      <c r="O402" s="474"/>
      <c r="P402" s="474"/>
      <c r="Y402" s="474"/>
    </row>
    <row r="403" spans="14:25">
      <c r="N403" s="474"/>
      <c r="O403" s="474"/>
      <c r="P403" s="474"/>
      <c r="Y403" s="474"/>
    </row>
    <row r="404" spans="14:25">
      <c r="N404" s="474"/>
      <c r="O404" s="474"/>
      <c r="P404" s="474"/>
      <c r="Y404" s="474"/>
    </row>
    <row r="405" spans="14:25">
      <c r="N405" s="474"/>
      <c r="O405" s="474"/>
      <c r="P405" s="474"/>
      <c r="Y405" s="474"/>
    </row>
    <row r="406" spans="14:25">
      <c r="N406" s="474"/>
      <c r="O406" s="474"/>
      <c r="P406" s="474"/>
      <c r="Y406" s="474"/>
    </row>
    <row r="407" spans="14:25">
      <c r="N407" s="474"/>
      <c r="O407" s="474"/>
    </row>
    <row r="408" spans="14:25">
      <c r="N408" s="474"/>
      <c r="O408" s="474"/>
    </row>
    <row r="409" spans="14:25">
      <c r="N409" s="474"/>
      <c r="O409" s="474"/>
    </row>
    <row r="410" spans="14:25">
      <c r="N410" s="474"/>
      <c r="O410" s="474"/>
    </row>
    <row r="411" spans="14:25">
      <c r="N411" s="474"/>
      <c r="O411" s="474"/>
    </row>
    <row r="412" spans="14:25">
      <c r="N412" s="474"/>
      <c r="O412" s="474"/>
    </row>
    <row r="413" spans="14:25">
      <c r="N413" s="474"/>
      <c r="O413" s="474"/>
    </row>
    <row r="414" spans="14:25">
      <c r="N414" s="474"/>
      <c r="O414" s="474"/>
    </row>
    <row r="415" spans="14:25">
      <c r="N415" s="474"/>
      <c r="O415" s="474"/>
    </row>
    <row r="416" spans="14:25">
      <c r="N416" s="474"/>
      <c r="O416" s="474"/>
    </row>
    <row r="417" spans="14:15">
      <c r="N417" s="474"/>
      <c r="O417" s="474"/>
    </row>
    <row r="418" spans="14:15">
      <c r="N418" s="474"/>
      <c r="O418" s="474"/>
    </row>
    <row r="419" spans="14:15">
      <c r="N419" s="474"/>
      <c r="O419" s="474"/>
    </row>
    <row r="420" spans="14:15">
      <c r="N420" s="474"/>
      <c r="O420" s="474"/>
    </row>
    <row r="421" spans="14:15">
      <c r="N421" s="474"/>
      <c r="O421" s="474"/>
    </row>
    <row r="422" spans="14:15">
      <c r="N422" s="474"/>
      <c r="O422" s="474"/>
    </row>
    <row r="423" spans="14:15">
      <c r="N423" s="474"/>
      <c r="O423" s="474"/>
    </row>
    <row r="424" spans="14:15">
      <c r="N424" s="474"/>
      <c r="O424" s="474"/>
    </row>
    <row r="425" spans="14:15">
      <c r="N425" s="474"/>
      <c r="O425" s="474"/>
    </row>
    <row r="426" spans="14:15">
      <c r="N426" s="474"/>
      <c r="O426" s="474"/>
    </row>
    <row r="427" spans="14:15">
      <c r="N427" s="474"/>
      <c r="O427" s="474"/>
    </row>
    <row r="428" spans="14:15">
      <c r="N428" s="474"/>
      <c r="O428" s="474"/>
    </row>
    <row r="429" spans="14:15">
      <c r="N429" s="474"/>
      <c r="O429" s="474"/>
    </row>
    <row r="430" spans="14:15">
      <c r="N430" s="474"/>
      <c r="O430" s="474"/>
    </row>
    <row r="431" spans="14:15">
      <c r="N431" s="474"/>
      <c r="O431" s="474"/>
    </row>
    <row r="432" spans="14:15">
      <c r="N432" s="474"/>
      <c r="O432" s="474"/>
    </row>
    <row r="433" spans="14:15">
      <c r="N433" s="474"/>
      <c r="O433" s="474"/>
    </row>
    <row r="434" spans="14:15">
      <c r="N434" s="474"/>
      <c r="O434" s="474"/>
    </row>
    <row r="435" spans="14:15">
      <c r="N435" s="474"/>
      <c r="O435" s="474"/>
    </row>
    <row r="436" spans="14:15">
      <c r="N436" s="474"/>
      <c r="O436" s="474"/>
    </row>
    <row r="437" spans="14:15">
      <c r="N437" s="474"/>
      <c r="O437" s="474"/>
    </row>
    <row r="438" spans="14:15">
      <c r="N438" s="474"/>
      <c r="O438" s="474"/>
    </row>
    <row r="439" spans="14:15">
      <c r="N439" s="474"/>
      <c r="O439" s="474"/>
    </row>
    <row r="440" spans="14:15">
      <c r="N440" s="474"/>
      <c r="O440" s="474"/>
    </row>
    <row r="441" spans="14:15">
      <c r="N441" s="474"/>
      <c r="O441" s="474"/>
    </row>
    <row r="442" spans="14:15">
      <c r="N442" s="474"/>
      <c r="O442" s="474"/>
    </row>
    <row r="443" spans="14:15">
      <c r="N443" s="474"/>
      <c r="O443" s="474"/>
    </row>
    <row r="444" spans="14:15">
      <c r="N444" s="474"/>
      <c r="O444" s="474"/>
    </row>
    <row r="445" spans="14:15">
      <c r="N445" s="474"/>
      <c r="O445" s="474"/>
    </row>
    <row r="446" spans="14:15">
      <c r="N446" s="474"/>
      <c r="O446" s="474"/>
    </row>
    <row r="447" spans="14:15">
      <c r="N447" s="474"/>
      <c r="O447" s="474"/>
    </row>
    <row r="448" spans="14:15">
      <c r="N448" s="474"/>
      <c r="O448" s="474"/>
    </row>
    <row r="449" spans="14:15">
      <c r="N449" s="474"/>
      <c r="O449" s="474"/>
    </row>
    <row r="450" spans="14:15">
      <c r="N450" s="474"/>
      <c r="O450" s="474"/>
    </row>
    <row r="451" spans="14:15">
      <c r="N451" s="474"/>
      <c r="O451" s="474"/>
    </row>
    <row r="452" spans="14:15">
      <c r="N452" s="474"/>
      <c r="O452" s="474"/>
    </row>
    <row r="453" spans="14:15">
      <c r="N453" s="474"/>
      <c r="O453" s="474"/>
    </row>
    <row r="454" spans="14:15">
      <c r="N454" s="474"/>
      <c r="O454" s="474"/>
    </row>
    <row r="455" spans="14:15">
      <c r="N455" s="474"/>
      <c r="O455" s="474"/>
    </row>
    <row r="456" spans="14:15">
      <c r="N456" s="474"/>
      <c r="O456" s="474"/>
    </row>
    <row r="457" spans="14:15">
      <c r="N457" s="474"/>
      <c r="O457" s="474"/>
    </row>
    <row r="458" spans="14:15">
      <c r="N458" s="474"/>
      <c r="O458" s="474"/>
    </row>
    <row r="459" spans="14:15">
      <c r="N459" s="474"/>
      <c r="O459" s="474"/>
    </row>
    <row r="460" spans="14:15">
      <c r="N460" s="474"/>
      <c r="O460" s="474"/>
    </row>
    <row r="461" spans="14:15">
      <c r="N461" s="474"/>
      <c r="O461" s="474"/>
    </row>
    <row r="462" spans="14:15">
      <c r="N462" s="474"/>
      <c r="O462" s="474"/>
    </row>
    <row r="463" spans="14:15">
      <c r="N463" s="474"/>
      <c r="O463" s="474"/>
    </row>
    <row r="464" spans="14:15">
      <c r="N464" s="474"/>
      <c r="O464" s="474"/>
    </row>
    <row r="465" spans="14:15">
      <c r="N465" s="474"/>
      <c r="O465" s="474"/>
    </row>
    <row r="466" spans="14:15">
      <c r="N466" s="474"/>
      <c r="O466" s="474"/>
    </row>
    <row r="467" spans="14:15">
      <c r="N467" s="474"/>
      <c r="O467" s="474"/>
    </row>
    <row r="468" spans="14:15">
      <c r="N468" s="474"/>
      <c r="O468" s="474"/>
    </row>
    <row r="469" spans="14:15">
      <c r="N469" s="474"/>
      <c r="O469" s="474"/>
    </row>
    <row r="470" spans="14:15">
      <c r="N470" s="474"/>
      <c r="O470" s="474"/>
    </row>
    <row r="471" spans="14:15">
      <c r="N471" s="474"/>
      <c r="O471" s="474"/>
    </row>
    <row r="472" spans="14:15">
      <c r="N472" s="474"/>
      <c r="O472" s="474"/>
    </row>
    <row r="473" spans="14:15">
      <c r="N473" s="474"/>
      <c r="O473" s="474"/>
    </row>
    <row r="474" spans="14:15">
      <c r="N474" s="474"/>
      <c r="O474" s="474"/>
    </row>
    <row r="475" spans="14:15">
      <c r="N475" s="474"/>
      <c r="O475" s="474"/>
    </row>
    <row r="476" spans="14:15">
      <c r="N476" s="474"/>
      <c r="O476" s="474"/>
    </row>
    <row r="477" spans="14:15">
      <c r="N477" s="474"/>
      <c r="O477" s="474"/>
    </row>
    <row r="478" spans="14:15">
      <c r="N478" s="474"/>
      <c r="O478" s="474"/>
    </row>
    <row r="479" spans="14:15">
      <c r="N479" s="474"/>
      <c r="O479" s="474"/>
    </row>
    <row r="480" spans="14:15">
      <c r="N480" s="474"/>
      <c r="O480" s="474"/>
    </row>
    <row r="481" spans="14:15">
      <c r="N481" s="474"/>
      <c r="O481" s="474"/>
    </row>
    <row r="482" spans="14:15">
      <c r="N482" s="474"/>
      <c r="O482" s="474"/>
    </row>
    <row r="483" spans="14:15">
      <c r="N483" s="474"/>
      <c r="O483" s="474"/>
    </row>
    <row r="484" spans="14:15">
      <c r="N484" s="474"/>
      <c r="O484" s="474"/>
    </row>
    <row r="485" spans="14:15">
      <c r="N485" s="474"/>
      <c r="O485" s="474"/>
    </row>
    <row r="486" spans="14:15">
      <c r="N486" s="474"/>
      <c r="O486" s="474"/>
    </row>
    <row r="487" spans="14:15">
      <c r="N487" s="474"/>
      <c r="O487" s="474"/>
    </row>
    <row r="488" spans="14:15">
      <c r="N488" s="474"/>
      <c r="O488" s="474"/>
    </row>
    <row r="489" spans="14:15">
      <c r="N489" s="474"/>
      <c r="O489" s="474"/>
    </row>
    <row r="490" spans="14:15">
      <c r="N490" s="474"/>
      <c r="O490" s="474"/>
    </row>
    <row r="491" spans="14:15">
      <c r="N491" s="474"/>
      <c r="O491" s="474"/>
    </row>
    <row r="492" spans="14:15">
      <c r="N492" s="474"/>
      <c r="O492" s="474"/>
    </row>
    <row r="493" spans="14:15">
      <c r="N493" s="474"/>
      <c r="O493" s="474"/>
    </row>
    <row r="494" spans="14:15">
      <c r="N494" s="474"/>
      <c r="O494" s="474"/>
    </row>
    <row r="495" spans="14:15">
      <c r="N495" s="474"/>
      <c r="O495" s="474"/>
    </row>
    <row r="496" spans="14:15">
      <c r="N496" s="474"/>
      <c r="O496" s="474"/>
    </row>
    <row r="497" spans="14:15">
      <c r="N497" s="474"/>
      <c r="O497" s="474"/>
    </row>
    <row r="498" spans="14:15">
      <c r="N498" s="474"/>
      <c r="O498" s="474"/>
    </row>
    <row r="499" spans="14:15">
      <c r="N499" s="474"/>
      <c r="O499" s="474"/>
    </row>
    <row r="500" spans="14:15">
      <c r="N500" s="474"/>
      <c r="O500" s="474"/>
    </row>
    <row r="501" spans="14:15">
      <c r="N501" s="474"/>
      <c r="O501" s="474"/>
    </row>
    <row r="502" spans="14:15">
      <c r="N502" s="474"/>
      <c r="O502" s="474"/>
    </row>
    <row r="503" spans="14:15">
      <c r="N503" s="474"/>
      <c r="O503" s="474"/>
    </row>
    <row r="504" spans="14:15">
      <c r="N504" s="474"/>
      <c r="O504" s="474"/>
    </row>
    <row r="505" spans="14:15">
      <c r="N505" s="474"/>
      <c r="O505" s="474"/>
    </row>
    <row r="506" spans="14:15">
      <c r="N506" s="474"/>
      <c r="O506" s="474"/>
    </row>
    <row r="507" spans="14:15">
      <c r="N507" s="474"/>
      <c r="O507" s="474"/>
    </row>
    <row r="508" spans="14:15">
      <c r="N508" s="474"/>
      <c r="O508" s="474"/>
    </row>
    <row r="509" spans="14:15">
      <c r="N509" s="474"/>
      <c r="O509" s="474"/>
    </row>
    <row r="510" spans="14:15">
      <c r="N510" s="474"/>
      <c r="O510" s="474"/>
    </row>
    <row r="511" spans="14:15">
      <c r="N511" s="474"/>
      <c r="O511" s="474"/>
    </row>
    <row r="512" spans="14:15">
      <c r="N512" s="474"/>
      <c r="O512" s="474"/>
    </row>
    <row r="513" spans="14:15">
      <c r="N513" s="474"/>
      <c r="O513" s="474"/>
    </row>
    <row r="514" spans="14:15">
      <c r="N514" s="474"/>
      <c r="O514" s="474"/>
    </row>
    <row r="515" spans="14:15">
      <c r="N515" s="474"/>
      <c r="O515" s="474"/>
    </row>
    <row r="516" spans="14:15">
      <c r="N516" s="474"/>
      <c r="O516" s="474"/>
    </row>
    <row r="517" spans="14:15">
      <c r="N517" s="474"/>
      <c r="O517" s="474"/>
    </row>
    <row r="518" spans="14:15">
      <c r="N518" s="474"/>
      <c r="O518" s="474"/>
    </row>
    <row r="519" spans="14:15">
      <c r="N519" s="474"/>
      <c r="O519" s="474"/>
    </row>
    <row r="520" spans="14:15">
      <c r="N520" s="474"/>
    </row>
    <row r="521" spans="14:15">
      <c r="N521" s="474"/>
    </row>
    <row r="522" spans="14:15">
      <c r="N522" s="474"/>
    </row>
    <row r="523" spans="14:15">
      <c r="N523" s="474"/>
    </row>
    <row r="524" spans="14:15">
      <c r="N524" s="474"/>
    </row>
    <row r="525" spans="14:15">
      <c r="N525" s="474"/>
    </row>
    <row r="526" spans="14:15">
      <c r="N526" s="474"/>
    </row>
    <row r="527" spans="14:15">
      <c r="N527" s="474"/>
    </row>
    <row r="528" spans="14:15">
      <c r="N528" s="474"/>
    </row>
    <row r="529" spans="14:14">
      <c r="N529" s="474"/>
    </row>
    <row r="530" spans="14:14">
      <c r="N530" s="474"/>
    </row>
    <row r="531" spans="14:14">
      <c r="N531" s="474"/>
    </row>
    <row r="532" spans="14:14">
      <c r="N532" s="474"/>
    </row>
    <row r="533" spans="14:14">
      <c r="N533" s="474"/>
    </row>
    <row r="534" spans="14:14">
      <c r="N534" s="474"/>
    </row>
    <row r="535" spans="14:14">
      <c r="N535" s="474"/>
    </row>
    <row r="536" spans="14:14">
      <c r="N536" s="474"/>
    </row>
    <row r="537" spans="14:14">
      <c r="N537" s="474"/>
    </row>
    <row r="538" spans="14:14">
      <c r="N538" s="474"/>
    </row>
    <row r="539" spans="14:14">
      <c r="N539" s="474"/>
    </row>
    <row r="540" spans="14:14">
      <c r="N540" s="474"/>
    </row>
    <row r="541" spans="14:14">
      <c r="N541" s="474"/>
    </row>
    <row r="542" spans="14:14">
      <c r="N542" s="474"/>
    </row>
    <row r="543" spans="14:14">
      <c r="N543" s="474"/>
    </row>
    <row r="544" spans="14:14">
      <c r="N544" s="474"/>
    </row>
    <row r="545" spans="14:14">
      <c r="N545" s="474"/>
    </row>
    <row r="546" spans="14:14">
      <c r="N546" s="474"/>
    </row>
    <row r="547" spans="14:14">
      <c r="N547" s="474"/>
    </row>
    <row r="548" spans="14:14">
      <c r="N548" s="474"/>
    </row>
    <row r="549" spans="14:14">
      <c r="N549" s="474"/>
    </row>
    <row r="550" spans="14:14">
      <c r="N550" s="474"/>
    </row>
    <row r="551" spans="14:14">
      <c r="N551" s="474"/>
    </row>
    <row r="552" spans="14:14">
      <c r="N552" s="474"/>
    </row>
    <row r="553" spans="14:14">
      <c r="N553" s="474"/>
    </row>
    <row r="554" spans="14:14">
      <c r="N554" s="474"/>
    </row>
    <row r="555" spans="14:14">
      <c r="N555" s="474"/>
    </row>
    <row r="556" spans="14:14">
      <c r="N556" s="474"/>
    </row>
    <row r="557" spans="14:14">
      <c r="N557" s="474"/>
    </row>
    <row r="558" spans="14:14">
      <c r="N558" s="474"/>
    </row>
    <row r="559" spans="14:14">
      <c r="N559" s="474"/>
    </row>
    <row r="560" spans="14:14">
      <c r="N560" s="474"/>
    </row>
    <row r="561" spans="14:14">
      <c r="N561" s="474"/>
    </row>
    <row r="562" spans="14:14">
      <c r="N562" s="474"/>
    </row>
    <row r="563" spans="14:14">
      <c r="N563" s="474"/>
    </row>
    <row r="564" spans="14:14">
      <c r="N564" s="474"/>
    </row>
    <row r="565" spans="14:14">
      <c r="N565" s="474"/>
    </row>
    <row r="566" spans="14:14">
      <c r="N566" s="474"/>
    </row>
    <row r="567" spans="14:14">
      <c r="N567" s="474"/>
    </row>
    <row r="568" spans="14:14">
      <c r="N568" s="474"/>
    </row>
    <row r="569" spans="14:14">
      <c r="N569" s="474"/>
    </row>
    <row r="570" spans="14:14">
      <c r="N570" s="474"/>
    </row>
    <row r="571" spans="14:14">
      <c r="N571" s="474"/>
    </row>
    <row r="572" spans="14:14">
      <c r="N572" s="474"/>
    </row>
    <row r="573" spans="14:14">
      <c r="N573" s="474"/>
    </row>
    <row r="574" spans="14:14">
      <c r="N574" s="474"/>
    </row>
    <row r="575" spans="14:14">
      <c r="N575" s="474"/>
    </row>
    <row r="576" spans="14:14">
      <c r="N576" s="474"/>
    </row>
    <row r="577" spans="14:14">
      <c r="N577" s="474"/>
    </row>
    <row r="578" spans="14:14">
      <c r="N578" s="474"/>
    </row>
    <row r="579" spans="14:14">
      <c r="N579" s="474"/>
    </row>
    <row r="580" spans="14:14">
      <c r="N580" s="474"/>
    </row>
    <row r="581" spans="14:14">
      <c r="N581" s="474"/>
    </row>
    <row r="582" spans="14:14">
      <c r="N582" s="474"/>
    </row>
    <row r="583" spans="14:14">
      <c r="N583" s="474"/>
    </row>
    <row r="584" spans="14:14">
      <c r="N584" s="474"/>
    </row>
    <row r="585" spans="14:14">
      <c r="N585" s="474"/>
    </row>
    <row r="586" spans="14:14">
      <c r="N586" s="474"/>
    </row>
    <row r="587" spans="14:14">
      <c r="N587" s="474"/>
    </row>
    <row r="588" spans="14:14">
      <c r="N588" s="474"/>
    </row>
    <row r="589" spans="14:14">
      <c r="N589" s="474"/>
    </row>
    <row r="590" spans="14:14">
      <c r="N590" s="474"/>
    </row>
    <row r="591" spans="14:14">
      <c r="N591" s="474"/>
    </row>
    <row r="592" spans="14:14">
      <c r="N592" s="474"/>
    </row>
    <row r="593" spans="14:14">
      <c r="N593" s="474"/>
    </row>
    <row r="594" spans="14:14">
      <c r="N594" s="474"/>
    </row>
    <row r="595" spans="14:14">
      <c r="N595" s="474"/>
    </row>
    <row r="596" spans="14:14">
      <c r="N596" s="474"/>
    </row>
    <row r="597" spans="14:14">
      <c r="N597" s="474"/>
    </row>
    <row r="598" spans="14:14">
      <c r="N598" s="474"/>
    </row>
    <row r="599" spans="14:14">
      <c r="N599" s="474"/>
    </row>
    <row r="600" spans="14:14">
      <c r="N600" s="474"/>
    </row>
    <row r="601" spans="14:14">
      <c r="N601" s="474"/>
    </row>
    <row r="602" spans="14:14">
      <c r="N602" s="474"/>
    </row>
    <row r="603" spans="14:14">
      <c r="N603" s="474"/>
    </row>
    <row r="604" spans="14:14">
      <c r="N604" s="474"/>
    </row>
    <row r="605" spans="14:14">
      <c r="N605" s="474"/>
    </row>
    <row r="606" spans="14:14">
      <c r="N606" s="474"/>
    </row>
    <row r="607" spans="14:14">
      <c r="N607" s="474"/>
    </row>
    <row r="608" spans="14:14">
      <c r="N608" s="474"/>
    </row>
    <row r="609" spans="14:14">
      <c r="N609" s="474"/>
    </row>
    <row r="610" spans="14:14">
      <c r="N610" s="474"/>
    </row>
    <row r="611" spans="14:14">
      <c r="N611" s="474"/>
    </row>
    <row r="612" spans="14:14">
      <c r="N612" s="474"/>
    </row>
    <row r="613" spans="14:14">
      <c r="N613" s="474"/>
    </row>
    <row r="614" spans="14:14">
      <c r="N614" s="474"/>
    </row>
    <row r="615" spans="14:14">
      <c r="N615" s="474"/>
    </row>
    <row r="616" spans="14:14">
      <c r="N616" s="474"/>
    </row>
    <row r="617" spans="14:14">
      <c r="N617" s="474"/>
    </row>
    <row r="618" spans="14:14">
      <c r="N618" s="474"/>
    </row>
    <row r="619" spans="14:14">
      <c r="N619" s="474"/>
    </row>
    <row r="620" spans="14:14">
      <c r="N620" s="474"/>
    </row>
    <row r="621" spans="14:14">
      <c r="N621" s="474"/>
    </row>
    <row r="622" spans="14:14">
      <c r="N622" s="474"/>
    </row>
    <row r="623" spans="14:14">
      <c r="N623" s="474"/>
    </row>
    <row r="624" spans="14:14">
      <c r="N624" s="474"/>
    </row>
    <row r="625" spans="14:14">
      <c r="N625" s="474"/>
    </row>
    <row r="626" spans="14:14">
      <c r="N626" s="474"/>
    </row>
    <row r="627" spans="14:14">
      <c r="N627" s="474"/>
    </row>
    <row r="628" spans="14:14">
      <c r="N628" s="474"/>
    </row>
    <row r="629" spans="14:14">
      <c r="N629" s="474"/>
    </row>
    <row r="630" spans="14:14">
      <c r="N630" s="474"/>
    </row>
    <row r="631" spans="14:14">
      <c r="N631" s="474"/>
    </row>
    <row r="632" spans="14:14">
      <c r="N632" s="474"/>
    </row>
    <row r="633" spans="14:14">
      <c r="N633" s="474"/>
    </row>
    <row r="634" spans="14:14">
      <c r="N634" s="474"/>
    </row>
    <row r="635" spans="14:14">
      <c r="N635" s="474"/>
    </row>
    <row r="636" spans="14:14">
      <c r="N636" s="474"/>
    </row>
    <row r="637" spans="14:14">
      <c r="N637" s="474"/>
    </row>
    <row r="638" spans="14:14">
      <c r="N638" s="474"/>
    </row>
    <row r="639" spans="14:14">
      <c r="N639" s="474"/>
    </row>
    <row r="640" spans="14:14">
      <c r="N640" s="474"/>
    </row>
    <row r="641" spans="14:14">
      <c r="N641" s="474"/>
    </row>
    <row r="642" spans="14:14">
      <c r="N642" s="474"/>
    </row>
    <row r="643" spans="14:14">
      <c r="N643" s="474"/>
    </row>
    <row r="644" spans="14:14">
      <c r="N644" s="474"/>
    </row>
    <row r="645" spans="14:14">
      <c r="N645" s="474"/>
    </row>
    <row r="646" spans="14:14">
      <c r="N646" s="474"/>
    </row>
    <row r="647" spans="14:14">
      <c r="N647" s="474"/>
    </row>
    <row r="648" spans="14:14">
      <c r="N648" s="474"/>
    </row>
    <row r="649" spans="14:14">
      <c r="N649" s="474"/>
    </row>
    <row r="650" spans="14:14">
      <c r="N650" s="474"/>
    </row>
    <row r="651" spans="14:14">
      <c r="N651" s="474"/>
    </row>
    <row r="652" spans="14:14">
      <c r="N652" s="474"/>
    </row>
    <row r="653" spans="14:14">
      <c r="N653" s="474"/>
    </row>
    <row r="654" spans="14:14">
      <c r="N654" s="474"/>
    </row>
    <row r="655" spans="14:14">
      <c r="N655" s="474"/>
    </row>
    <row r="656" spans="14:14">
      <c r="N656" s="474"/>
    </row>
    <row r="657" spans="14:14">
      <c r="N657" s="474"/>
    </row>
    <row r="658" spans="14:14">
      <c r="N658" s="474"/>
    </row>
    <row r="659" spans="14:14">
      <c r="N659" s="474"/>
    </row>
    <row r="660" spans="14:14">
      <c r="N660" s="474"/>
    </row>
    <row r="661" spans="14:14">
      <c r="N661" s="474"/>
    </row>
    <row r="662" spans="14:14">
      <c r="N662" s="474"/>
    </row>
    <row r="663" spans="14:14">
      <c r="N663" s="474"/>
    </row>
    <row r="664" spans="14:14">
      <c r="N664" s="474"/>
    </row>
    <row r="665" spans="14:14">
      <c r="N665" s="474"/>
    </row>
    <row r="666" spans="14:14">
      <c r="N666" s="474"/>
    </row>
    <row r="667" spans="14:14">
      <c r="N667" s="474"/>
    </row>
    <row r="668" spans="14:14">
      <c r="N668" s="474"/>
    </row>
    <row r="669" spans="14:14">
      <c r="N669" s="474"/>
    </row>
    <row r="670" spans="14:14">
      <c r="N670" s="474"/>
    </row>
    <row r="671" spans="14:14">
      <c r="N671" s="474"/>
    </row>
    <row r="672" spans="14:14">
      <c r="N672" s="474"/>
    </row>
  </sheetData>
  <autoFilter ref="A2:M104" xr:uid="{00000000-0009-0000-0000-000021000000}"/>
  <mergeCells count="28">
    <mergeCell ref="L95:M95"/>
    <mergeCell ref="G2:G3"/>
    <mergeCell ref="H2:H3"/>
    <mergeCell ref="I2:I3"/>
    <mergeCell ref="J2:J3"/>
    <mergeCell ref="K2:K3"/>
    <mergeCell ref="L2:L3"/>
    <mergeCell ref="M2:M3"/>
    <mergeCell ref="AN2:AN3"/>
    <mergeCell ref="A93:I93"/>
    <mergeCell ref="L93:M93"/>
    <mergeCell ref="L94:M94"/>
    <mergeCell ref="A2:A3"/>
    <mergeCell ref="B2:B3"/>
    <mergeCell ref="C2:C3"/>
    <mergeCell ref="D2:D3"/>
    <mergeCell ref="E2:E3"/>
    <mergeCell ref="F2:F3"/>
    <mergeCell ref="L103:M103"/>
    <mergeCell ref="L104:M104"/>
    <mergeCell ref="L105:L110"/>
    <mergeCell ref="L96:M96"/>
    <mergeCell ref="L97:M97"/>
    <mergeCell ref="L98:M98"/>
    <mergeCell ref="L99:M99"/>
    <mergeCell ref="L100:M100"/>
    <mergeCell ref="L101:M101"/>
    <mergeCell ref="L102:M102"/>
  </mergeCells>
  <phoneticPr fontId="19" type="noConversion"/>
  <conditionalFormatting sqref="N3:X3 AM3">
    <cfRule type="containsText" dxfId="1582" priority="1209" operator="containsText" text="日">
      <formula>NOT(ISERROR(SEARCH("日",N3)))</formula>
    </cfRule>
    <cfRule type="containsText" dxfId="1581" priority="1210" operator="containsText" text="六">
      <formula>NOT(ISERROR(SEARCH("六",N3)))</formula>
    </cfRule>
  </conditionalFormatting>
  <conditionalFormatting sqref="N93:X93 AM93">
    <cfRule type="containsText" dxfId="1580" priority="1205" operator="containsText" text="日">
      <formula>NOT(ISERROR(SEARCH("日",N93)))</formula>
    </cfRule>
    <cfRule type="containsText" dxfId="1579" priority="1206" operator="containsText" text="六">
      <formula>NOT(ISERROR(SEARCH("六",N93)))</formula>
    </cfRule>
  </conditionalFormatting>
  <conditionalFormatting sqref="N104:X104 AM104">
    <cfRule type="cellIs" dxfId="1578" priority="1192" operator="greaterThan">
      <formula>0</formula>
    </cfRule>
  </conditionalFormatting>
  <conditionalFormatting sqref="G4 G6:G7 G32:G42 G66:G70 G55 G25:G30 G12 G44:G53 G57:G64 G20:G21 G72:G73 G75:G92">
    <cfRule type="cellIs" dxfId="1577" priority="1198" operator="equal">
      <formula>"重要不紧急"</formula>
    </cfRule>
    <cfRule type="cellIs" dxfId="1576" priority="1199" operator="equal">
      <formula>"重要且紧急"</formula>
    </cfRule>
    <cfRule type="cellIs" dxfId="1575" priority="1200" operator="equal">
      <formula>"紧急不重要"</formula>
    </cfRule>
  </conditionalFormatting>
  <conditionalFormatting sqref="L4 L6:L7 L66:L70 L25:L30 L55 L12 L57:L64 L32:L42 L20:L21 L72:L73 L75:L92 L44:L53">
    <cfRule type="containsText" dxfId="1574" priority="1201" operator="containsText" text="进行中">
      <formula>NOT(ISERROR(SEARCH("进行中",L4)))</formula>
    </cfRule>
    <cfRule type="containsText" dxfId="1573" priority="1202" operator="containsText" text="延迟">
      <formula>NOT(ISERROR(SEARCH("延迟",L4)))</formula>
    </cfRule>
    <cfRule type="containsText" dxfId="1572" priority="1203" operator="containsText" text="已完成">
      <formula>NOT(ISERROR(SEARCH("已完成",L4)))</formula>
    </cfRule>
    <cfRule type="containsText" dxfId="1571" priority="1204" operator="containsText" text="已中止">
      <formula>NOT(ISERROR(SEARCH("已中止",L4)))</formula>
    </cfRule>
  </conditionalFormatting>
  <conditionalFormatting sqref="AM4:AN4 A6:X7 B4:X4 A25:X25 B21:X21 A32:X33 B30:X30 B53:X53 A66:X67 B73:J73 AM6:AN7 AM25:AN26 AM32:AN42 AM66:AN70 A72:J72 L72:X73 K72:K74 A28:X29 B26:X26 AM28:AN30 A27:AC27 A55:AC55 AM12:AN12 A12:X12 A69:X70 B68:X68 B64:AC64 AM44:AN53 A57:AC63 AK57:AN64 AK75:AN88 AK55:AN55 AK27:AN27 AK92:AN92 A92:AC92 A35:X35 B34:X34 A37 A39:A41 B36:X42 A75:AC88 A20:X20 AM20:AN21 AM72:AN73 A89:AN91 A44:X52">
    <cfRule type="expression" dxfId="1570" priority="1195">
      <formula>CELL("row")=ROW()</formula>
    </cfRule>
    <cfRule type="expression" dxfId="1569" priority="1196">
      <formula>$A4&lt;&gt;""</formula>
    </cfRule>
  </conditionalFormatting>
  <conditionalFormatting sqref="N4:X4 AM4 AM6:AM7 N6:X7 N25:X26 AM25:AM26 AM32:AM42 N32:X42 N66:X70 AM66:AM70 AM28:AM30 N28:X30 N55:AC55 N27:AC27 N12:X12 AM12 N75:AC88 N57:AC64 N44:X53 AM44:AM53 AK57:AM64 AK75:AM88 AK27:AM27 AK55:AM55 AK92:AM92 N92:AC92 AM20:AM21 N20:X21 AM72:AM73 N72:X73 N89:AM91">
    <cfRule type="cellIs" dxfId="1568" priority="1197" operator="greaterThan">
      <formula>0</formula>
    </cfRule>
  </conditionalFormatting>
  <conditionalFormatting sqref="J94:K95 J100:K101 J97:K97 J103:K104">
    <cfRule type="expression" dxfId="1567" priority="1190">
      <formula>CELL("row")=ROW()</formula>
    </cfRule>
    <cfRule type="expression" dxfId="1566" priority="1191">
      <formula>$A94&lt;&gt;""</formula>
    </cfRule>
  </conditionalFormatting>
  <conditionalFormatting sqref="N94:X95 AM94:AM95 AM100:AM101 N100:X101 AM97 N97:X97 N103:X103 AM103">
    <cfRule type="cellIs" dxfId="1565" priority="1207" operator="greaterThanOrEqual">
      <formula>8</formula>
    </cfRule>
    <cfRule type="cellIs" dxfId="1564" priority="1208" operator="between">
      <formula>0.01</formula>
      <formula>7.99</formula>
    </cfRule>
  </conditionalFormatting>
  <conditionalFormatting sqref="N673:X1048576 O520:X672 P407:X519 Q395:X406 R325:X394 S221:X324 T199:X220 U152:X198 V140:X151 W128:X139 X116:X127 AM112:AM1048576">
    <cfRule type="cellIs" dxfId="1563" priority="1211" operator="between">
      <formula>6</formula>
      <formula>24</formula>
    </cfRule>
    <cfRule type="cellIs" dxfId="1562" priority="1212" operator="between">
      <formula>4</formula>
      <formula>6</formula>
    </cfRule>
    <cfRule type="cellIs" dxfId="1561" priority="1213" operator="between">
      <formula>0.01</formula>
      <formula>3</formula>
    </cfRule>
  </conditionalFormatting>
  <conditionalFormatting sqref="N105:X110 AM105:AM110">
    <cfRule type="cellIs" dxfId="1560" priority="1189" operator="greaterThan">
      <formula>0</formula>
    </cfRule>
  </conditionalFormatting>
  <conditionalFormatting sqref="Y3:AC3 AL3">
    <cfRule type="containsText" dxfId="1559" priority="1184" operator="containsText" text="日">
      <formula>NOT(ISERROR(SEARCH("日",Y3)))</formula>
    </cfRule>
    <cfRule type="containsText" dxfId="1558" priority="1185" operator="containsText" text="六">
      <formula>NOT(ISERROR(SEARCH("六",Y3)))</formula>
    </cfRule>
  </conditionalFormatting>
  <conditionalFormatting sqref="Y93:AC93 AL93">
    <cfRule type="containsText" dxfId="1557" priority="1180" operator="containsText" text="日">
      <formula>NOT(ISERROR(SEARCH("日",Y93)))</formula>
    </cfRule>
    <cfRule type="containsText" dxfId="1556" priority="1181" operator="containsText" text="六">
      <formula>NOT(ISERROR(SEARCH("六",Y93)))</formula>
    </cfRule>
  </conditionalFormatting>
  <conditionalFormatting sqref="Y104:AC104 AL104">
    <cfRule type="cellIs" dxfId="1555" priority="1176" operator="greaterThan">
      <formula>0</formula>
    </cfRule>
  </conditionalFormatting>
  <conditionalFormatting sqref="Y4:AC4 AL4 AL6:AL7 Y6:AC7 Y25:AC26 AL25:AL26 AL32:AL42 Y32:AC42 Y66:AC70 AL66:AL70 AL28:AL30 Y28:AC30 Y12:AC12 AL12 Y44:AC53 AL44:AL53 AL20:AL21 Y20:AC21 AL72:AL73 Y72:AC73">
    <cfRule type="expression" dxfId="1554" priority="1177">
      <formula>CELL("row")=ROW()</formula>
    </cfRule>
    <cfRule type="expression" dxfId="1553" priority="1178">
      <formula>$A4&lt;&gt;""</formula>
    </cfRule>
  </conditionalFormatting>
  <conditionalFormatting sqref="Y4:AC4 AL4 AL6:AL7 Y6:AC7 Y25:AC26 AL25:AL26 AL32:AL42 Y32:AC42 Y66:AC70 AL66:AL70 AL28:AL30 Y28:AC30 Y12:AC12 AL12 Y44:AC53 AL44:AL53 AL20:AL21 Y20:AC21 AL72:AL73 Y72:AC73">
    <cfRule type="cellIs" dxfId="1552" priority="1179" operator="greaterThan">
      <formula>0</formula>
    </cfRule>
  </conditionalFormatting>
  <conditionalFormatting sqref="Y94:AC95 AL94:AL95 AL100:AL101 Y100:AC101 AL97 Y97:AC97 Y103:AC103 AL103">
    <cfRule type="cellIs" dxfId="1551" priority="1182" operator="greaterThanOrEqual">
      <formula>8</formula>
    </cfRule>
    <cfRule type="cellIs" dxfId="1550" priority="1183" operator="between">
      <formula>0.01</formula>
      <formula>7.99</formula>
    </cfRule>
  </conditionalFormatting>
  <conditionalFormatting sqref="Y407:AC1048576 Z395:AC406 AA325:AC394 AB221:AC324 AC199:AC220 AL152:AL1048576">
    <cfRule type="cellIs" dxfId="1549" priority="1186" operator="between">
      <formula>6</formula>
      <formula>24</formula>
    </cfRule>
    <cfRule type="cellIs" dxfId="1548" priority="1187" operator="between">
      <formula>4</formula>
      <formula>6</formula>
    </cfRule>
    <cfRule type="cellIs" dxfId="1547" priority="1188" operator="between">
      <formula>0.01</formula>
      <formula>3</formula>
    </cfRule>
  </conditionalFormatting>
  <conditionalFormatting sqref="Y105:AC110 AL105:AL110">
    <cfRule type="cellIs" dxfId="1546" priority="1175" operator="greaterThan">
      <formula>0</formula>
    </cfRule>
  </conditionalFormatting>
  <conditionalFormatting sqref="AK3">
    <cfRule type="containsText" dxfId="1545" priority="1170" operator="containsText" text="日">
      <formula>NOT(ISERROR(SEARCH("日",AK3)))</formula>
    </cfRule>
    <cfRule type="containsText" dxfId="1544" priority="1171" operator="containsText" text="六">
      <formula>NOT(ISERROR(SEARCH("六",AK3)))</formula>
    </cfRule>
  </conditionalFormatting>
  <conditionalFormatting sqref="AK93">
    <cfRule type="containsText" dxfId="1543" priority="1166" operator="containsText" text="日">
      <formula>NOT(ISERROR(SEARCH("日",AK93)))</formula>
    </cfRule>
    <cfRule type="containsText" dxfId="1542" priority="1167" operator="containsText" text="六">
      <formula>NOT(ISERROR(SEARCH("六",AK93)))</formula>
    </cfRule>
  </conditionalFormatting>
  <conditionalFormatting sqref="AK104">
    <cfRule type="cellIs" dxfId="1541" priority="1162" operator="greaterThan">
      <formula>0</formula>
    </cfRule>
  </conditionalFormatting>
  <conditionalFormatting sqref="AK4 AK6:AK7 AK25:AK26 AK32:AK42 AK66:AK70 AK28:AK30 AK12 AK44:AK53 AK20:AK21 AK72:AK73">
    <cfRule type="expression" dxfId="1540" priority="1163">
      <formula>CELL("row")=ROW()</formula>
    </cfRule>
    <cfRule type="expression" dxfId="1539" priority="1164">
      <formula>$A4&lt;&gt;""</formula>
    </cfRule>
  </conditionalFormatting>
  <conditionalFormatting sqref="AK4 AK6:AK7 AK25:AK26 AK32:AK42 AK66:AK70 AK28:AK30 AK12 AK44:AK53 AK20:AK21 AK72:AK73">
    <cfRule type="cellIs" dxfId="1538" priority="1165" operator="greaterThan">
      <formula>0</formula>
    </cfRule>
  </conditionalFormatting>
  <conditionalFormatting sqref="AK94:AK95 AK100:AK101 AK97 AK103">
    <cfRule type="cellIs" dxfId="1537" priority="1168" operator="greaterThanOrEqual">
      <formula>8</formula>
    </cfRule>
    <cfRule type="cellIs" dxfId="1536" priority="1169" operator="between">
      <formula>0.01</formula>
      <formula>7.99</formula>
    </cfRule>
  </conditionalFormatting>
  <conditionalFormatting sqref="AK199:AK1048576">
    <cfRule type="cellIs" dxfId="1535" priority="1172" operator="between">
      <formula>6</formula>
      <formula>24</formula>
    </cfRule>
    <cfRule type="cellIs" dxfId="1534" priority="1173" operator="between">
      <formula>4</formula>
      <formula>6</formula>
    </cfRule>
    <cfRule type="cellIs" dxfId="1533" priority="1174" operator="between">
      <formula>0.01</formula>
      <formula>3</formula>
    </cfRule>
  </conditionalFormatting>
  <conditionalFormatting sqref="AK105:AK110">
    <cfRule type="cellIs" dxfId="1532" priority="1161" operator="greaterThan">
      <formula>0</formula>
    </cfRule>
  </conditionalFormatting>
  <conditionalFormatting sqref="J99:K99">
    <cfRule type="expression" dxfId="1531" priority="1157">
      <formula>CELL("row")=ROW()</formula>
    </cfRule>
    <cfRule type="expression" dxfId="1530" priority="1158">
      <formula>$A99&lt;&gt;""</formula>
    </cfRule>
  </conditionalFormatting>
  <conditionalFormatting sqref="AM99 N99:X99">
    <cfRule type="cellIs" dxfId="1529" priority="1159" operator="greaterThanOrEqual">
      <formula>8</formula>
    </cfRule>
    <cfRule type="cellIs" dxfId="1528" priority="1160" operator="between">
      <formula>0.01</formula>
      <formula>7.99</formula>
    </cfRule>
  </conditionalFormatting>
  <conditionalFormatting sqref="AL99 Y99:AC99">
    <cfRule type="cellIs" dxfId="1527" priority="1155" operator="greaterThanOrEqual">
      <formula>8</formula>
    </cfRule>
    <cfRule type="cellIs" dxfId="1526" priority="1156" operator="between">
      <formula>0.01</formula>
      <formula>7.99</formula>
    </cfRule>
  </conditionalFormatting>
  <conditionalFormatting sqref="AK99">
    <cfRule type="cellIs" dxfId="1525" priority="1153" operator="greaterThanOrEqual">
      <formula>8</formula>
    </cfRule>
    <cfRule type="cellIs" dxfId="1524" priority="1154" operator="between">
      <formula>0.01</formula>
      <formula>7.99</formula>
    </cfRule>
  </conditionalFormatting>
  <conditionalFormatting sqref="J98:K98">
    <cfRule type="expression" dxfId="1523" priority="1149">
      <formula>CELL("row")=ROW()</formula>
    </cfRule>
    <cfRule type="expression" dxfId="1522" priority="1150">
      <formula>$A98&lt;&gt;""</formula>
    </cfRule>
  </conditionalFormatting>
  <conditionalFormatting sqref="AM98 N98:X98">
    <cfRule type="cellIs" dxfId="1521" priority="1151" operator="greaterThanOrEqual">
      <formula>8</formula>
    </cfRule>
    <cfRule type="cellIs" dxfId="1520" priority="1152" operator="between">
      <formula>0.01</formula>
      <formula>7.99</formula>
    </cfRule>
  </conditionalFormatting>
  <conditionalFormatting sqref="AL98 Y98:AC98">
    <cfRule type="cellIs" dxfId="1519" priority="1147" operator="greaterThanOrEqual">
      <formula>8</formula>
    </cfRule>
    <cfRule type="cellIs" dxfId="1518" priority="1148" operator="between">
      <formula>0.01</formula>
      <formula>7.99</formula>
    </cfRule>
  </conditionalFormatting>
  <conditionalFormatting sqref="AK98">
    <cfRule type="cellIs" dxfId="1517" priority="1145" operator="greaterThanOrEqual">
      <formula>8</formula>
    </cfRule>
    <cfRule type="cellIs" dxfId="1516" priority="1146" operator="between">
      <formula>0.01</formula>
      <formula>7.99</formula>
    </cfRule>
  </conditionalFormatting>
  <conditionalFormatting sqref="J96:K96">
    <cfRule type="expression" dxfId="1515" priority="1141">
      <formula>CELL("row")=ROW()</formula>
    </cfRule>
    <cfRule type="expression" dxfId="1514" priority="1142">
      <formula>$A96&lt;&gt;""</formula>
    </cfRule>
  </conditionalFormatting>
  <conditionalFormatting sqref="AM96 N96:X96">
    <cfRule type="cellIs" dxfId="1513" priority="1143" operator="greaterThanOrEqual">
      <formula>8</formula>
    </cfRule>
    <cfRule type="cellIs" dxfId="1512" priority="1144" operator="between">
      <formula>0.01</formula>
      <formula>7.99</formula>
    </cfRule>
  </conditionalFormatting>
  <conditionalFormatting sqref="AL96 Y96:AC96">
    <cfRule type="cellIs" dxfId="1511" priority="1139" operator="greaterThanOrEqual">
      <formula>8</formula>
    </cfRule>
    <cfRule type="cellIs" dxfId="1510" priority="1140" operator="between">
      <formula>0.01</formula>
      <formula>7.99</formula>
    </cfRule>
  </conditionalFormatting>
  <conditionalFormatting sqref="AK96">
    <cfRule type="cellIs" dxfId="1509" priority="1137" operator="greaterThanOrEqual">
      <formula>8</formula>
    </cfRule>
    <cfRule type="cellIs" dxfId="1508" priority="1138" operator="between">
      <formula>0.01</formula>
      <formula>7.99</formula>
    </cfRule>
  </conditionalFormatting>
  <conditionalFormatting sqref="A4">
    <cfRule type="expression" dxfId="1507" priority="1136">
      <formula>MOD(ROW(),2)=1</formula>
    </cfRule>
  </conditionalFormatting>
  <conditionalFormatting sqref="A21">
    <cfRule type="expression" dxfId="1506" priority="1135">
      <formula>MOD(ROW(),2)=1</formula>
    </cfRule>
  </conditionalFormatting>
  <conditionalFormatting sqref="A30">
    <cfRule type="expression" dxfId="1505" priority="1134">
      <formula>MOD(ROW(),2)=1</formula>
    </cfRule>
  </conditionalFormatting>
  <conditionalFormatting sqref="A42">
    <cfRule type="expression" dxfId="1504" priority="1133">
      <formula>MOD(ROW(),2)=1</formula>
    </cfRule>
  </conditionalFormatting>
  <conditionalFormatting sqref="A53">
    <cfRule type="expression" dxfId="1503" priority="1132">
      <formula>MOD(ROW(),2)=1</formula>
    </cfRule>
  </conditionalFormatting>
  <conditionalFormatting sqref="A64">
    <cfRule type="expression" dxfId="1502" priority="1131">
      <formula>MOD(ROW(),2)=1</formula>
    </cfRule>
  </conditionalFormatting>
  <conditionalFormatting sqref="A73">
    <cfRule type="expression" dxfId="1501" priority="1129">
      <formula>CELL("row")=ROW()</formula>
    </cfRule>
    <cfRule type="expression" dxfId="1500" priority="1130">
      <formula>$A73&lt;&gt;""</formula>
    </cfRule>
  </conditionalFormatting>
  <conditionalFormatting sqref="L5">
    <cfRule type="containsText" dxfId="1499" priority="1123" operator="containsText" text="进行中">
      <formula>NOT(ISERROR(SEARCH("进行中",L5)))</formula>
    </cfRule>
    <cfRule type="containsText" dxfId="1498" priority="1124" operator="containsText" text="延迟">
      <formula>NOT(ISERROR(SEARCH("延迟",L5)))</formula>
    </cfRule>
    <cfRule type="containsText" dxfId="1497" priority="1125" operator="containsText" text="已完成">
      <formula>NOT(ISERROR(SEARCH("已完成",L5)))</formula>
    </cfRule>
    <cfRule type="containsText" dxfId="1496" priority="1126" operator="containsText" text="已中止">
      <formula>NOT(ISERROR(SEARCH("已中止",L5)))</formula>
    </cfRule>
  </conditionalFormatting>
  <conditionalFormatting sqref="K5:L5">
    <cfRule type="expression" dxfId="1495" priority="1121">
      <formula>CELL("row")=ROW()</formula>
    </cfRule>
    <cfRule type="expression" dxfId="1494" priority="1122">
      <formula>$A5&lt;&gt;""</formula>
    </cfRule>
  </conditionalFormatting>
  <conditionalFormatting sqref="A5:J5 M5:AC5 AT5:BF5 AK5:AM5">
    <cfRule type="expression" dxfId="1493" priority="1127">
      <formula>CELL("row")=ROW()</formula>
    </cfRule>
  </conditionalFormatting>
  <conditionalFormatting sqref="G5">
    <cfRule type="cellIs" dxfId="1492" priority="1116" operator="equal">
      <formula>"重要不紧急"</formula>
    </cfRule>
    <cfRule type="cellIs" dxfId="1491" priority="1117" operator="equal">
      <formula>"重要且紧急"</formula>
    </cfRule>
    <cfRule type="cellIs" dxfId="1490" priority="1118" operator="equal">
      <formula>"紧急不重要"</formula>
    </cfRule>
  </conditionalFormatting>
  <conditionalFormatting sqref="N5:Q5 T5:AC5 AT5:BE5 AK5:AM5">
    <cfRule type="cellIs" dxfId="1489" priority="1115" operator="greaterThan">
      <formula>0</formula>
    </cfRule>
  </conditionalFormatting>
  <conditionalFormatting sqref="M5">
    <cfRule type="dataBar" priority="11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{8E5A9E23-0B42-49B7-AB85-9D962062D739}</x14:id>
        </ext>
      </extLst>
    </cfRule>
    <cfRule type="dataBar" priority="11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{0C20D928-4C5C-442B-9B16-2AD9BDB7AE2D}</x14:id>
        </ext>
      </extLst>
    </cfRule>
  </conditionalFormatting>
  <conditionalFormatting sqref="R5:S5">
    <cfRule type="cellIs" dxfId="1488" priority="1114" operator="greaterThan">
      <formula>0</formula>
    </cfRule>
  </conditionalFormatting>
  <conditionalFormatting sqref="AS5">
    <cfRule type="expression" dxfId="1487" priority="1113">
      <formula>CELL("row")=ROW()</formula>
    </cfRule>
  </conditionalFormatting>
  <conditionalFormatting sqref="AS5">
    <cfRule type="cellIs" dxfId="1486" priority="1112" operator="greaterThan">
      <formula>0</formula>
    </cfRule>
  </conditionalFormatting>
  <conditionalFormatting sqref="AR5">
    <cfRule type="expression" dxfId="1485" priority="1111">
      <formula>CELL("row")=ROW()</formula>
    </cfRule>
  </conditionalFormatting>
  <conditionalFormatting sqref="AR5">
    <cfRule type="cellIs" dxfId="1484" priority="1110" operator="greaterThan">
      <formula>0</formula>
    </cfRule>
  </conditionalFormatting>
  <conditionalFormatting sqref="AN5">
    <cfRule type="expression" dxfId="1483" priority="1109">
      <formula>CELL("row")=ROW()</formula>
    </cfRule>
  </conditionalFormatting>
  <conditionalFormatting sqref="AN5">
    <cfRule type="cellIs" dxfId="1482" priority="1108" operator="greaterThan">
      <formula>0</formula>
    </cfRule>
  </conditionalFormatting>
  <conditionalFormatting sqref="AQ5">
    <cfRule type="expression" dxfId="1481" priority="1107">
      <formula>CELL("row")=ROW()</formula>
    </cfRule>
  </conditionalFormatting>
  <conditionalFormatting sqref="AQ5">
    <cfRule type="cellIs" dxfId="1480" priority="1106" operator="greaterThan">
      <formula>0</formula>
    </cfRule>
  </conditionalFormatting>
  <conditionalFormatting sqref="AP5">
    <cfRule type="expression" dxfId="1479" priority="1105">
      <formula>CELL("row")=ROW()</formula>
    </cfRule>
  </conditionalFormatting>
  <conditionalFormatting sqref="AP5">
    <cfRule type="cellIs" dxfId="1478" priority="1104" operator="greaterThan">
      <formula>0</formula>
    </cfRule>
  </conditionalFormatting>
  <conditionalFormatting sqref="AO5">
    <cfRule type="expression" dxfId="1477" priority="1103">
      <formula>CELL("row")=ROW()</formula>
    </cfRule>
  </conditionalFormatting>
  <conditionalFormatting sqref="AO5">
    <cfRule type="cellIs" dxfId="1476" priority="1102" operator="greaterThan">
      <formula>0</formula>
    </cfRule>
  </conditionalFormatting>
  <conditionalFormatting sqref="G22">
    <cfRule type="cellIs" dxfId="1475" priority="1095" operator="equal">
      <formula>"重要不紧急"</formula>
    </cfRule>
    <cfRule type="cellIs" dxfId="1474" priority="1096" operator="equal">
      <formula>"重要且紧急"</formula>
    </cfRule>
    <cfRule type="cellIs" dxfId="1473" priority="1097" operator="equal">
      <formula>"紧急不重要"</formula>
    </cfRule>
  </conditionalFormatting>
  <conditionalFormatting sqref="L22">
    <cfRule type="containsText" dxfId="1472" priority="1098" operator="containsText" text="进行中">
      <formula>NOT(ISERROR(SEARCH("进行中",L22)))</formula>
    </cfRule>
    <cfRule type="containsText" dxfId="1471" priority="1099" operator="containsText" text="延迟">
      <formula>NOT(ISERROR(SEARCH("延迟",L22)))</formula>
    </cfRule>
    <cfRule type="containsText" dxfId="1470" priority="1100" operator="containsText" text="已完成">
      <formula>NOT(ISERROR(SEARCH("已完成",L22)))</formula>
    </cfRule>
    <cfRule type="containsText" dxfId="1469" priority="1101" operator="containsText" text="已中止">
      <formula>NOT(ISERROR(SEARCH("已中止",L22)))</formula>
    </cfRule>
  </conditionalFormatting>
  <conditionalFormatting sqref="M22">
    <cfRule type="dataBar" priority="109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{E05F4445-8D4C-4997-AFAF-B204BA995B30}</x14:id>
        </ext>
      </extLst>
    </cfRule>
    <cfRule type="dataBar" priority="10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{2B021C49-9CC2-4C70-8E25-27A70C540661}</x14:id>
        </ext>
      </extLst>
    </cfRule>
  </conditionalFormatting>
  <conditionalFormatting sqref="A22:AC22 AT22:AU22 AK22:AM22">
    <cfRule type="expression" dxfId="1468" priority="1092">
      <formula>CELL("row")=ROW()</formula>
    </cfRule>
    <cfRule type="expression" dxfId="1467" priority="1093">
      <formula>$A22&lt;&gt;""</formula>
    </cfRule>
  </conditionalFormatting>
  <conditionalFormatting sqref="N22:AC22 AT22 AK22:AM22">
    <cfRule type="cellIs" dxfId="1466" priority="1094" operator="greaterThan">
      <formula>0</formula>
    </cfRule>
  </conditionalFormatting>
  <conditionalFormatting sqref="AS22">
    <cfRule type="expression" dxfId="1465" priority="1087">
      <formula>CELL("row")=ROW()</formula>
    </cfRule>
    <cfRule type="expression" dxfId="1464" priority="1088">
      <formula>$A22&lt;&gt;""</formula>
    </cfRule>
  </conditionalFormatting>
  <conditionalFormatting sqref="AS22">
    <cfRule type="cellIs" dxfId="1463" priority="1089" operator="greaterThan">
      <formula>0</formula>
    </cfRule>
  </conditionalFormatting>
  <conditionalFormatting sqref="AR22">
    <cfRule type="expression" dxfId="1462" priority="1084">
      <formula>CELL("row")=ROW()</formula>
    </cfRule>
    <cfRule type="expression" dxfId="1461" priority="1085">
      <formula>$A22&lt;&gt;""</formula>
    </cfRule>
  </conditionalFormatting>
  <conditionalFormatting sqref="AR22">
    <cfRule type="cellIs" dxfId="1460" priority="1086" operator="greaterThan">
      <formula>0</formula>
    </cfRule>
  </conditionalFormatting>
  <conditionalFormatting sqref="AN22">
    <cfRule type="expression" dxfId="1459" priority="1081">
      <formula>CELL("row")=ROW()</formula>
    </cfRule>
    <cfRule type="expression" dxfId="1458" priority="1082">
      <formula>$A22&lt;&gt;""</formula>
    </cfRule>
  </conditionalFormatting>
  <conditionalFormatting sqref="AN22">
    <cfRule type="cellIs" dxfId="1457" priority="1083" operator="greaterThan">
      <formula>0</formula>
    </cfRule>
  </conditionalFormatting>
  <conditionalFormatting sqref="AQ22">
    <cfRule type="expression" dxfId="1456" priority="1080">
      <formula>CELL("row")=ROW()</formula>
    </cfRule>
  </conditionalFormatting>
  <conditionalFormatting sqref="AQ22">
    <cfRule type="cellIs" dxfId="1455" priority="1079" operator="greaterThan">
      <formula>0</formula>
    </cfRule>
  </conditionalFormatting>
  <conditionalFormatting sqref="AP22">
    <cfRule type="expression" dxfId="1454" priority="1078">
      <formula>CELL("row")=ROW()</formula>
    </cfRule>
  </conditionalFormatting>
  <conditionalFormatting sqref="AP22">
    <cfRule type="cellIs" dxfId="1453" priority="1077" operator="greaterThan">
      <formula>0</formula>
    </cfRule>
  </conditionalFormatting>
  <conditionalFormatting sqref="AO22">
    <cfRule type="expression" dxfId="1452" priority="1076">
      <formula>CELL("row")=ROW()</formula>
    </cfRule>
  </conditionalFormatting>
  <conditionalFormatting sqref="AO22">
    <cfRule type="cellIs" dxfId="1451" priority="1075" operator="greaterThan">
      <formula>0</formula>
    </cfRule>
  </conditionalFormatting>
  <conditionalFormatting sqref="G24">
    <cfRule type="cellIs" dxfId="1450" priority="1065" operator="equal">
      <formula>"重要不紧急"</formula>
    </cfRule>
    <cfRule type="cellIs" dxfId="1449" priority="1066" operator="equal">
      <formula>"重要且紧急"</formula>
    </cfRule>
    <cfRule type="cellIs" dxfId="1448" priority="1067" operator="equal">
      <formula>"紧急不重要"</formula>
    </cfRule>
  </conditionalFormatting>
  <conditionalFormatting sqref="L24">
    <cfRule type="containsText" dxfId="1447" priority="1068" operator="containsText" text="进行中">
      <formula>NOT(ISERROR(SEARCH("进行中",L24)))</formula>
    </cfRule>
    <cfRule type="containsText" dxfId="1446" priority="1069" operator="containsText" text="延迟">
      <formula>NOT(ISERROR(SEARCH("延迟",L24)))</formula>
    </cfRule>
    <cfRule type="containsText" dxfId="1445" priority="1070" operator="containsText" text="已完成">
      <formula>NOT(ISERROR(SEARCH("已完成",L24)))</formula>
    </cfRule>
    <cfRule type="containsText" dxfId="1444" priority="1071" operator="containsText" text="已中止">
      <formula>NOT(ISERROR(SEARCH("已中止",L24)))</formula>
    </cfRule>
  </conditionalFormatting>
  <conditionalFormatting sqref="M24">
    <cfRule type="dataBar" priority="106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{ED505805-389C-42B0-804F-A21CF70C7B50}</x14:id>
        </ext>
      </extLst>
    </cfRule>
    <cfRule type="dataBar" priority="106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{46CAC1A7-639D-4C05-AB67-7F57C51C70DE}</x14:id>
        </ext>
      </extLst>
    </cfRule>
  </conditionalFormatting>
  <conditionalFormatting sqref="A24:AC24 AT24:AU24 AK24:AM24">
    <cfRule type="expression" dxfId="1443" priority="1062">
      <formula>CELL("row")=ROW()</formula>
    </cfRule>
    <cfRule type="expression" dxfId="1442" priority="1063">
      <formula>$A24&lt;&gt;""</formula>
    </cfRule>
  </conditionalFormatting>
  <conditionalFormatting sqref="N24:AC24 AT24 AK24:AM24">
    <cfRule type="cellIs" dxfId="1441" priority="1064" operator="greaterThan">
      <formula>0</formula>
    </cfRule>
  </conditionalFormatting>
  <conditionalFormatting sqref="AS24">
    <cfRule type="expression" dxfId="1440" priority="1057">
      <formula>CELL("row")=ROW()</formula>
    </cfRule>
    <cfRule type="expression" dxfId="1439" priority="1058">
      <formula>$A24&lt;&gt;""</formula>
    </cfRule>
  </conditionalFormatting>
  <conditionalFormatting sqref="AS24">
    <cfRule type="cellIs" dxfId="1438" priority="1059" operator="greaterThan">
      <formula>0</formula>
    </cfRule>
  </conditionalFormatting>
  <conditionalFormatting sqref="AR24">
    <cfRule type="expression" dxfId="1437" priority="1054">
      <formula>CELL("row")=ROW()</formula>
    </cfRule>
    <cfRule type="expression" dxfId="1436" priority="1055">
      <formula>$A24&lt;&gt;""</formula>
    </cfRule>
  </conditionalFormatting>
  <conditionalFormatting sqref="AR24">
    <cfRule type="cellIs" dxfId="1435" priority="1056" operator="greaterThan">
      <formula>0</formula>
    </cfRule>
  </conditionalFormatting>
  <conditionalFormatting sqref="AN24">
    <cfRule type="expression" dxfId="1434" priority="1051">
      <formula>CELL("row")=ROW()</formula>
    </cfRule>
    <cfRule type="expression" dxfId="1433" priority="1052">
      <formula>$A24&lt;&gt;""</formula>
    </cfRule>
  </conditionalFormatting>
  <conditionalFormatting sqref="AN24">
    <cfRule type="cellIs" dxfId="1432" priority="1053" operator="greaterThan">
      <formula>0</formula>
    </cfRule>
  </conditionalFormatting>
  <conditionalFormatting sqref="AQ24">
    <cfRule type="expression" dxfId="1431" priority="1050">
      <formula>CELL("row")=ROW()</formula>
    </cfRule>
  </conditionalFormatting>
  <conditionalFormatting sqref="AQ24">
    <cfRule type="cellIs" dxfId="1430" priority="1049" operator="greaterThan">
      <formula>0</formula>
    </cfRule>
  </conditionalFormatting>
  <conditionalFormatting sqref="AP24">
    <cfRule type="expression" dxfId="1429" priority="1048">
      <formula>CELL("row")=ROW()</formula>
    </cfRule>
  </conditionalFormatting>
  <conditionalFormatting sqref="AP24">
    <cfRule type="cellIs" dxfId="1428" priority="1047" operator="greaterThan">
      <formula>0</formula>
    </cfRule>
  </conditionalFormatting>
  <conditionalFormatting sqref="AO24">
    <cfRule type="expression" dxfId="1427" priority="1046">
      <formula>CELL("row")=ROW()</formula>
    </cfRule>
  </conditionalFormatting>
  <conditionalFormatting sqref="AO24">
    <cfRule type="cellIs" dxfId="1426" priority="1045" operator="greaterThan">
      <formula>0</formula>
    </cfRule>
  </conditionalFormatting>
  <conditionalFormatting sqref="G31">
    <cfRule type="cellIs" dxfId="1425" priority="1035" operator="equal">
      <formula>"重要不紧急"</formula>
    </cfRule>
    <cfRule type="cellIs" dxfId="1424" priority="1036" operator="equal">
      <formula>"重要且紧急"</formula>
    </cfRule>
    <cfRule type="cellIs" dxfId="1423" priority="1037" operator="equal">
      <formula>"紧急不重要"</formula>
    </cfRule>
  </conditionalFormatting>
  <conditionalFormatting sqref="L31">
    <cfRule type="containsText" dxfId="1422" priority="1038" operator="containsText" text="进行中">
      <formula>NOT(ISERROR(SEARCH("进行中",L31)))</formula>
    </cfRule>
    <cfRule type="containsText" dxfId="1421" priority="1039" operator="containsText" text="延迟">
      <formula>NOT(ISERROR(SEARCH("延迟",L31)))</formula>
    </cfRule>
    <cfRule type="containsText" dxfId="1420" priority="1040" operator="containsText" text="已完成">
      <formula>NOT(ISERROR(SEARCH("已完成",L31)))</formula>
    </cfRule>
    <cfRule type="containsText" dxfId="1419" priority="1041" operator="containsText" text="已中止">
      <formula>NOT(ISERROR(SEARCH("已中止",L31)))</formula>
    </cfRule>
  </conditionalFormatting>
  <conditionalFormatting sqref="M31">
    <cfRule type="dataBar" priority="103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{3C376F7D-555B-49F3-BED4-2005BA7FC10C}</x14:id>
        </ext>
      </extLst>
    </cfRule>
    <cfRule type="dataBar" priority="10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{08EAAD6C-149C-4D56-BBFE-83460DFCA80B}</x14:id>
        </ext>
      </extLst>
    </cfRule>
  </conditionalFormatting>
  <conditionalFormatting sqref="AT31:AU31 A31:D31 F31:X31">
    <cfRule type="expression" dxfId="1418" priority="1032">
      <formula>CELL("row")=ROW()</formula>
    </cfRule>
    <cfRule type="expression" dxfId="1417" priority="1033">
      <formula>$A31&lt;&gt;""</formula>
    </cfRule>
  </conditionalFormatting>
  <conditionalFormatting sqref="N31:X31 AT31">
    <cfRule type="cellIs" dxfId="1416" priority="1034" operator="greaterThan">
      <formula>0</formula>
    </cfRule>
  </conditionalFormatting>
  <conditionalFormatting sqref="Y31:AC31 AM31">
    <cfRule type="expression" dxfId="1415" priority="1027">
      <formula>CELL("row")=ROW()</formula>
    </cfRule>
    <cfRule type="expression" dxfId="1414" priority="1028">
      <formula>$A31&lt;&gt;""</formula>
    </cfRule>
  </conditionalFormatting>
  <conditionalFormatting sqref="Y31:AC31 AM31">
    <cfRule type="cellIs" dxfId="1413" priority="1029" operator="greaterThan">
      <formula>0</formula>
    </cfRule>
  </conditionalFormatting>
  <conditionalFormatting sqref="AK31">
    <cfRule type="expression" dxfId="1412" priority="1024">
      <formula>CELL("row")=ROW()</formula>
    </cfRule>
    <cfRule type="expression" dxfId="1411" priority="1025">
      <formula>$A31&lt;&gt;""</formula>
    </cfRule>
  </conditionalFormatting>
  <conditionalFormatting sqref="AK31">
    <cfRule type="cellIs" dxfId="1410" priority="1026" operator="greaterThan">
      <formula>0</formula>
    </cfRule>
  </conditionalFormatting>
  <conditionalFormatting sqref="AL31">
    <cfRule type="expression" dxfId="1409" priority="1021">
      <formula>CELL("row")=ROW()</formula>
    </cfRule>
    <cfRule type="expression" dxfId="1408" priority="1022">
      <formula>$A31&lt;&gt;""</formula>
    </cfRule>
  </conditionalFormatting>
  <conditionalFormatting sqref="AL31">
    <cfRule type="cellIs" dxfId="1407" priority="1023" operator="greaterThan">
      <formula>0</formula>
    </cfRule>
  </conditionalFormatting>
  <conditionalFormatting sqref="E31">
    <cfRule type="expression" dxfId="1406" priority="1019">
      <formula>CELL("row")=ROW()</formula>
    </cfRule>
    <cfRule type="expression" dxfId="1405" priority="1020">
      <formula>$A31&lt;&gt;""</formula>
    </cfRule>
  </conditionalFormatting>
  <conditionalFormatting sqref="AS31">
    <cfRule type="expression" dxfId="1404" priority="1016">
      <formula>CELL("row")=ROW()</formula>
    </cfRule>
    <cfRule type="expression" dxfId="1403" priority="1017">
      <formula>$A31&lt;&gt;""</formula>
    </cfRule>
  </conditionalFormatting>
  <conditionalFormatting sqref="AS31">
    <cfRule type="cellIs" dxfId="1402" priority="1018" operator="greaterThan">
      <formula>0</formula>
    </cfRule>
  </conditionalFormatting>
  <conditionalFormatting sqref="AR31">
    <cfRule type="expression" dxfId="1401" priority="1013">
      <formula>CELL("row")=ROW()</formula>
    </cfRule>
    <cfRule type="expression" dxfId="1400" priority="1014">
      <formula>$A31&lt;&gt;""</formula>
    </cfRule>
  </conditionalFormatting>
  <conditionalFormatting sqref="AR31">
    <cfRule type="cellIs" dxfId="1399" priority="1015" operator="greaterThan">
      <formula>0</formula>
    </cfRule>
  </conditionalFormatting>
  <conditionalFormatting sqref="AN31">
    <cfRule type="expression" dxfId="1398" priority="1010">
      <formula>CELL("row")=ROW()</formula>
    </cfRule>
    <cfRule type="expression" dxfId="1397" priority="1011">
      <formula>$A31&lt;&gt;""</formula>
    </cfRule>
  </conditionalFormatting>
  <conditionalFormatting sqref="AN31">
    <cfRule type="cellIs" dxfId="1396" priority="1012" operator="greaterThan">
      <formula>0</formula>
    </cfRule>
  </conditionalFormatting>
  <conditionalFormatting sqref="AQ31">
    <cfRule type="expression" dxfId="1395" priority="1009">
      <formula>CELL("row")=ROW()</formula>
    </cfRule>
  </conditionalFormatting>
  <conditionalFormatting sqref="AQ31">
    <cfRule type="cellIs" dxfId="1394" priority="1008" operator="greaterThan">
      <formula>0</formula>
    </cfRule>
  </conditionalFormatting>
  <conditionalFormatting sqref="AP31">
    <cfRule type="expression" dxfId="1393" priority="1007">
      <formula>CELL("row")=ROW()</formula>
    </cfRule>
  </conditionalFormatting>
  <conditionalFormatting sqref="AP31">
    <cfRule type="cellIs" dxfId="1392" priority="1006" operator="greaterThan">
      <formula>0</formula>
    </cfRule>
  </conditionalFormatting>
  <conditionalFormatting sqref="AO31">
    <cfRule type="expression" dxfId="1391" priority="1005">
      <formula>CELL("row")=ROW()</formula>
    </cfRule>
  </conditionalFormatting>
  <conditionalFormatting sqref="AO31">
    <cfRule type="cellIs" dxfId="1390" priority="1004" operator="greaterThan">
      <formula>0</formula>
    </cfRule>
  </conditionalFormatting>
  <conditionalFormatting sqref="G74">
    <cfRule type="cellIs" dxfId="1389" priority="994" operator="equal">
      <formula>"重要不紧急"</formula>
    </cfRule>
    <cfRule type="cellIs" dxfId="1388" priority="995" operator="equal">
      <formula>"重要且紧急"</formula>
    </cfRule>
    <cfRule type="cellIs" dxfId="1387" priority="996" operator="equal">
      <formula>"紧急不重要"</formula>
    </cfRule>
  </conditionalFormatting>
  <conditionalFormatting sqref="L74">
    <cfRule type="containsText" dxfId="1386" priority="997" operator="containsText" text="进行中">
      <formula>NOT(ISERROR(SEARCH("进行中",L74)))</formula>
    </cfRule>
    <cfRule type="containsText" dxfId="1385" priority="998" operator="containsText" text="延迟">
      <formula>NOT(ISERROR(SEARCH("延迟",L74)))</formula>
    </cfRule>
    <cfRule type="containsText" dxfId="1384" priority="999" operator="containsText" text="已完成">
      <formula>NOT(ISERROR(SEARCH("已完成",L74)))</formula>
    </cfRule>
    <cfRule type="containsText" dxfId="1383" priority="1000" operator="containsText" text="已中止">
      <formula>NOT(ISERROR(SEARCH("已中止",L74)))</formula>
    </cfRule>
  </conditionalFormatting>
  <conditionalFormatting sqref="M74">
    <cfRule type="dataBar" priority="98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{4C076D84-8B7D-4495-B3E5-A6CF35867921}</x14:id>
        </ext>
      </extLst>
    </cfRule>
    <cfRule type="dataBar" priority="9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{96529D55-B161-45BF-B512-7DAB65279354}</x14:id>
        </ext>
      </extLst>
    </cfRule>
  </conditionalFormatting>
  <conditionalFormatting sqref="AT74:AU74 A74:J74 L74:X74">
    <cfRule type="expression" dxfId="1382" priority="991">
      <formula>CELL("row")=ROW()</formula>
    </cfRule>
    <cfRule type="expression" dxfId="1381" priority="992">
      <formula>$A74&lt;&gt;""</formula>
    </cfRule>
  </conditionalFormatting>
  <conditionalFormatting sqref="N74:X74 AT74">
    <cfRule type="cellIs" dxfId="1380" priority="993" operator="greaterThan">
      <formula>0</formula>
    </cfRule>
  </conditionalFormatting>
  <conditionalFormatting sqref="Y74:AC74 AM74">
    <cfRule type="expression" dxfId="1379" priority="986">
      <formula>CELL("row")=ROW()</formula>
    </cfRule>
    <cfRule type="expression" dxfId="1378" priority="987">
      <formula>$A74&lt;&gt;""</formula>
    </cfRule>
  </conditionalFormatting>
  <conditionalFormatting sqref="Y74:AC74 AM74">
    <cfRule type="cellIs" dxfId="1377" priority="988" operator="greaterThan">
      <formula>0</formula>
    </cfRule>
  </conditionalFormatting>
  <conditionalFormatting sqref="AK74">
    <cfRule type="expression" dxfId="1376" priority="983">
      <formula>CELL("row")=ROW()</formula>
    </cfRule>
    <cfRule type="expression" dxfId="1375" priority="984">
      <formula>$A74&lt;&gt;""</formula>
    </cfRule>
  </conditionalFormatting>
  <conditionalFormatting sqref="AK74">
    <cfRule type="cellIs" dxfId="1374" priority="985" operator="greaterThan">
      <formula>0</formula>
    </cfRule>
  </conditionalFormatting>
  <conditionalFormatting sqref="AL74">
    <cfRule type="expression" dxfId="1373" priority="980">
      <formula>CELL("row")=ROW()</formula>
    </cfRule>
    <cfRule type="expression" dxfId="1372" priority="981">
      <formula>$A74&lt;&gt;""</formula>
    </cfRule>
  </conditionalFormatting>
  <conditionalFormatting sqref="AL74">
    <cfRule type="cellIs" dxfId="1371" priority="982" operator="greaterThan">
      <formula>0</formula>
    </cfRule>
  </conditionalFormatting>
  <conditionalFormatting sqref="AS74">
    <cfRule type="expression" dxfId="1370" priority="977">
      <formula>CELL("row")=ROW()</formula>
    </cfRule>
    <cfRule type="expression" dxfId="1369" priority="978">
      <formula>$A74&lt;&gt;""</formula>
    </cfRule>
  </conditionalFormatting>
  <conditionalFormatting sqref="AS74">
    <cfRule type="cellIs" dxfId="1368" priority="979" operator="greaterThan">
      <formula>0</formula>
    </cfRule>
  </conditionalFormatting>
  <conditionalFormatting sqref="AR74">
    <cfRule type="expression" dxfId="1367" priority="974">
      <formula>CELL("row")=ROW()</formula>
    </cfRule>
    <cfRule type="expression" dxfId="1366" priority="975">
      <formula>$A74&lt;&gt;""</formula>
    </cfRule>
  </conditionalFormatting>
  <conditionalFormatting sqref="AR74">
    <cfRule type="cellIs" dxfId="1365" priority="976" operator="greaterThan">
      <formula>0</formula>
    </cfRule>
  </conditionalFormatting>
  <conditionalFormatting sqref="AN74">
    <cfRule type="expression" dxfId="1364" priority="971">
      <formula>CELL("row")=ROW()</formula>
    </cfRule>
    <cfRule type="expression" dxfId="1363" priority="972">
      <formula>$A74&lt;&gt;""</formula>
    </cfRule>
  </conditionalFormatting>
  <conditionalFormatting sqref="AN74">
    <cfRule type="cellIs" dxfId="1362" priority="973" operator="greaterThan">
      <formula>0</formula>
    </cfRule>
  </conditionalFormatting>
  <conditionalFormatting sqref="AQ74">
    <cfRule type="expression" dxfId="1361" priority="970">
      <formula>CELL("row")=ROW()</formula>
    </cfRule>
  </conditionalFormatting>
  <conditionalFormatting sqref="AQ74">
    <cfRule type="cellIs" dxfId="1360" priority="969" operator="greaterThan">
      <formula>0</formula>
    </cfRule>
  </conditionalFormatting>
  <conditionalFormatting sqref="AP74">
    <cfRule type="expression" dxfId="1359" priority="968">
      <formula>CELL("row")=ROW()</formula>
    </cfRule>
  </conditionalFormatting>
  <conditionalFormatting sqref="AP74">
    <cfRule type="cellIs" dxfId="1358" priority="967" operator="greaterThan">
      <formula>0</formula>
    </cfRule>
  </conditionalFormatting>
  <conditionalFormatting sqref="AO74">
    <cfRule type="expression" dxfId="1357" priority="966">
      <formula>CELL("row")=ROW()</formula>
    </cfRule>
  </conditionalFormatting>
  <conditionalFormatting sqref="AO74">
    <cfRule type="cellIs" dxfId="1356" priority="965" operator="greaterThan">
      <formula>0</formula>
    </cfRule>
  </conditionalFormatting>
  <conditionalFormatting sqref="K43">
    <cfRule type="expression" dxfId="1355" priority="957">
      <formula>CELL("row")=ROW()</formula>
    </cfRule>
    <cfRule type="expression" dxfId="1354" priority="958">
      <formula>$A43&lt;&gt;""</formula>
    </cfRule>
  </conditionalFormatting>
  <conditionalFormatting sqref="G43">
    <cfRule type="cellIs" dxfId="1353" priority="952" operator="equal">
      <formula>"重要不紧急"</formula>
    </cfRule>
    <cfRule type="cellIs" dxfId="1352" priority="953" operator="equal">
      <formula>"重要且紧急"</formula>
    </cfRule>
    <cfRule type="cellIs" dxfId="1351" priority="954" operator="equal">
      <formula>"紧急不重要"</formula>
    </cfRule>
  </conditionalFormatting>
  <conditionalFormatting sqref="A43:C43 F43:J43 T43:AC43 M43:Q43 AT43:BF43 AK43:AM43">
    <cfRule type="expression" dxfId="1350" priority="949">
      <formula>CELL("row")=ROW()</formula>
    </cfRule>
    <cfRule type="expression" dxfId="1349" priority="950">
      <formula>$A43&lt;&gt;""</formula>
    </cfRule>
  </conditionalFormatting>
  <conditionalFormatting sqref="N43:Q43 T43:AC43 AT43:BE43 AK43:AM43">
    <cfRule type="cellIs" dxfId="1348" priority="951" operator="greaterThan">
      <formula>0</formula>
    </cfRule>
  </conditionalFormatting>
  <conditionalFormatting sqref="M43">
    <cfRule type="dataBar" priority="95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{9DB80C90-301F-4B6F-8A5A-D70A16B19E33}</x14:id>
        </ext>
      </extLst>
    </cfRule>
    <cfRule type="dataBar" priority="95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{B9BE3B1D-7A89-4561-83D5-CF7549CF1E4F}</x14:id>
        </ext>
      </extLst>
    </cfRule>
  </conditionalFormatting>
  <conditionalFormatting sqref="E43">
    <cfRule type="expression" dxfId="1347" priority="947">
      <formula>CELL("row")=ROW()</formula>
    </cfRule>
    <cfRule type="expression" dxfId="1346" priority="948">
      <formula>$A43&lt;&gt;""</formula>
    </cfRule>
  </conditionalFormatting>
  <conditionalFormatting sqref="D43">
    <cfRule type="expression" dxfId="1345" priority="945">
      <formula>CELL("row")=ROW()</formula>
    </cfRule>
    <cfRule type="expression" dxfId="1344" priority="946">
      <formula>$A43&lt;&gt;""</formula>
    </cfRule>
  </conditionalFormatting>
  <conditionalFormatting sqref="R43:S43">
    <cfRule type="expression" dxfId="1343" priority="942">
      <formula>CELL("row")=ROW()</formula>
    </cfRule>
    <cfRule type="expression" dxfId="1342" priority="943">
      <formula>$A43&lt;&gt;""</formula>
    </cfRule>
  </conditionalFormatting>
  <conditionalFormatting sqref="R43:S43">
    <cfRule type="cellIs" dxfId="1341" priority="944" operator="greaterThan">
      <formula>0</formula>
    </cfRule>
  </conditionalFormatting>
  <conditionalFormatting sqref="L43">
    <cfRule type="containsText" dxfId="1340" priority="938" operator="containsText" text="进行中">
      <formula>NOT(ISERROR(SEARCH("进行中",L43)))</formula>
    </cfRule>
    <cfRule type="containsText" dxfId="1339" priority="939" operator="containsText" text="延迟">
      <formula>NOT(ISERROR(SEARCH("延迟",L43)))</formula>
    </cfRule>
    <cfRule type="containsText" dxfId="1338" priority="940" operator="containsText" text="已完成">
      <formula>NOT(ISERROR(SEARCH("已完成",L43)))</formula>
    </cfRule>
    <cfRule type="containsText" dxfId="1337" priority="941" operator="containsText" text="已中止">
      <formula>NOT(ISERROR(SEARCH("已中止",L43)))</formula>
    </cfRule>
  </conditionalFormatting>
  <conditionalFormatting sqref="L43">
    <cfRule type="expression" dxfId="1336" priority="936">
      <formula>CELL("row")=ROW()</formula>
    </cfRule>
    <cfRule type="expression" dxfId="1335" priority="937">
      <formula>$A43&lt;&gt;""</formula>
    </cfRule>
  </conditionalFormatting>
  <conditionalFormatting sqref="AS43">
    <cfRule type="expression" dxfId="1334" priority="933">
      <formula>CELL("row")=ROW()</formula>
    </cfRule>
    <cfRule type="expression" dxfId="1333" priority="934">
      <formula>$A43&lt;&gt;""</formula>
    </cfRule>
  </conditionalFormatting>
  <conditionalFormatting sqref="AS43">
    <cfRule type="cellIs" dxfId="1332" priority="935" operator="greaterThan">
      <formula>0</formula>
    </cfRule>
  </conditionalFormatting>
  <conditionalFormatting sqref="AR43">
    <cfRule type="expression" dxfId="1331" priority="930">
      <formula>CELL("row")=ROW()</formula>
    </cfRule>
    <cfRule type="expression" dxfId="1330" priority="931">
      <formula>$A43&lt;&gt;""</formula>
    </cfRule>
  </conditionalFormatting>
  <conditionalFormatting sqref="AR43">
    <cfRule type="cellIs" dxfId="1329" priority="932" operator="greaterThan">
      <formula>0</formula>
    </cfRule>
  </conditionalFormatting>
  <conditionalFormatting sqref="AN43">
    <cfRule type="expression" dxfId="1328" priority="927">
      <formula>CELL("row")=ROW()</formula>
    </cfRule>
    <cfRule type="expression" dxfId="1327" priority="928">
      <formula>$A43&lt;&gt;""</formula>
    </cfRule>
  </conditionalFormatting>
  <conditionalFormatting sqref="AN43">
    <cfRule type="cellIs" dxfId="1326" priority="929" operator="greaterThan">
      <formula>0</formula>
    </cfRule>
  </conditionalFormatting>
  <conditionalFormatting sqref="AQ43">
    <cfRule type="expression" dxfId="1325" priority="926">
      <formula>CELL("row")=ROW()</formula>
    </cfRule>
  </conditionalFormatting>
  <conditionalFormatting sqref="AQ43">
    <cfRule type="cellIs" dxfId="1324" priority="959" operator="greaterThan">
      <formula>0</formula>
    </cfRule>
  </conditionalFormatting>
  <conditionalFormatting sqref="AP43">
    <cfRule type="expression" dxfId="1323" priority="925">
      <formula>CELL("row")=ROW()</formula>
    </cfRule>
  </conditionalFormatting>
  <conditionalFormatting sqref="AP43">
    <cfRule type="cellIs" dxfId="1322" priority="960" operator="greaterThan">
      <formula>0</formula>
    </cfRule>
  </conditionalFormatting>
  <conditionalFormatting sqref="AO43">
    <cfRule type="expression" dxfId="1321" priority="924">
      <formula>CELL("row")=ROW()</formula>
    </cfRule>
  </conditionalFormatting>
  <conditionalFormatting sqref="AO43">
    <cfRule type="cellIs" dxfId="1320" priority="961" operator="greaterThan">
      <formula>0</formula>
    </cfRule>
  </conditionalFormatting>
  <conditionalFormatting sqref="G54">
    <cfRule type="cellIs" dxfId="1319" priority="914" operator="equal">
      <formula>"重要不紧急"</formula>
    </cfRule>
    <cfRule type="cellIs" dxfId="1318" priority="915" operator="equal">
      <formula>"重要且紧急"</formula>
    </cfRule>
    <cfRule type="cellIs" dxfId="1317" priority="916" operator="equal">
      <formula>"紧急不重要"</formula>
    </cfRule>
  </conditionalFormatting>
  <conditionalFormatting sqref="L54">
    <cfRule type="containsText" dxfId="1316" priority="917" operator="containsText" text="进行中">
      <formula>NOT(ISERROR(SEARCH("进行中",L54)))</formula>
    </cfRule>
    <cfRule type="containsText" dxfId="1315" priority="918" operator="containsText" text="延迟">
      <formula>NOT(ISERROR(SEARCH("延迟",L54)))</formula>
    </cfRule>
    <cfRule type="containsText" dxfId="1314" priority="919" operator="containsText" text="已完成">
      <formula>NOT(ISERROR(SEARCH("已完成",L54)))</formula>
    </cfRule>
    <cfRule type="containsText" dxfId="1313" priority="920" operator="containsText" text="已中止">
      <formula>NOT(ISERROR(SEARCH("已中止",L54)))</formula>
    </cfRule>
  </conditionalFormatting>
  <conditionalFormatting sqref="M54">
    <cfRule type="dataBar" priority="90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{FAB5AF83-C5EE-44C7-B170-CB2440CE6B9D}</x14:id>
        </ext>
      </extLst>
    </cfRule>
    <cfRule type="dataBar" priority="9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{566B0A3B-5F48-425B-A6F5-1F0E4D9516F4}</x14:id>
        </ext>
      </extLst>
    </cfRule>
  </conditionalFormatting>
  <conditionalFormatting sqref="A54:X54 AT54:AU54">
    <cfRule type="expression" dxfId="1312" priority="911">
      <formula>CELL("row")=ROW()</formula>
    </cfRule>
    <cfRule type="expression" dxfId="1311" priority="912">
      <formula>$A54&lt;&gt;""</formula>
    </cfRule>
  </conditionalFormatting>
  <conditionalFormatting sqref="N54:X54 AT54">
    <cfRule type="cellIs" dxfId="1310" priority="913" operator="greaterThan">
      <formula>0</formula>
    </cfRule>
  </conditionalFormatting>
  <conditionalFormatting sqref="Y54:AC54 AM54">
    <cfRule type="expression" dxfId="1309" priority="906">
      <formula>CELL("row")=ROW()</formula>
    </cfRule>
    <cfRule type="expression" dxfId="1308" priority="907">
      <formula>$A54&lt;&gt;""</formula>
    </cfRule>
  </conditionalFormatting>
  <conditionalFormatting sqref="Y54:AC54 AM54">
    <cfRule type="cellIs" dxfId="1307" priority="908" operator="greaterThan">
      <formula>0</formula>
    </cfRule>
  </conditionalFormatting>
  <conditionalFormatting sqref="AK54">
    <cfRule type="expression" dxfId="1306" priority="903">
      <formula>CELL("row")=ROW()</formula>
    </cfRule>
    <cfRule type="expression" dxfId="1305" priority="904">
      <formula>$A54&lt;&gt;""</formula>
    </cfRule>
  </conditionalFormatting>
  <conditionalFormatting sqref="AK54">
    <cfRule type="cellIs" dxfId="1304" priority="905" operator="greaterThan">
      <formula>0</formula>
    </cfRule>
  </conditionalFormatting>
  <conditionalFormatting sqref="AL54">
    <cfRule type="expression" dxfId="1303" priority="900">
      <formula>CELL("row")=ROW()</formula>
    </cfRule>
    <cfRule type="expression" dxfId="1302" priority="901">
      <formula>$A54&lt;&gt;""</formula>
    </cfRule>
  </conditionalFormatting>
  <conditionalFormatting sqref="AL54">
    <cfRule type="cellIs" dxfId="1301" priority="902" operator="greaterThan">
      <formula>0</formula>
    </cfRule>
  </conditionalFormatting>
  <conditionalFormatting sqref="AS54">
    <cfRule type="expression" dxfId="1300" priority="897">
      <formula>CELL("row")=ROW()</formula>
    </cfRule>
    <cfRule type="expression" dxfId="1299" priority="898">
      <formula>$A54&lt;&gt;""</formula>
    </cfRule>
  </conditionalFormatting>
  <conditionalFormatting sqref="AS54">
    <cfRule type="cellIs" dxfId="1298" priority="899" operator="greaterThan">
      <formula>0</formula>
    </cfRule>
  </conditionalFormatting>
  <conditionalFormatting sqref="AR54">
    <cfRule type="expression" dxfId="1297" priority="894">
      <formula>CELL("row")=ROW()</formula>
    </cfRule>
    <cfRule type="expression" dxfId="1296" priority="895">
      <formula>$A54&lt;&gt;""</formula>
    </cfRule>
  </conditionalFormatting>
  <conditionalFormatting sqref="AR54">
    <cfRule type="cellIs" dxfId="1295" priority="896" operator="greaterThan">
      <formula>0</formula>
    </cfRule>
  </conditionalFormatting>
  <conditionalFormatting sqref="AN54">
    <cfRule type="expression" dxfId="1294" priority="891">
      <formula>CELL("row")=ROW()</formula>
    </cfRule>
    <cfRule type="expression" dxfId="1293" priority="892">
      <formula>$A54&lt;&gt;""</formula>
    </cfRule>
  </conditionalFormatting>
  <conditionalFormatting sqref="AN54">
    <cfRule type="cellIs" dxfId="1292" priority="893" operator="greaterThan">
      <formula>0</formula>
    </cfRule>
  </conditionalFormatting>
  <conditionalFormatting sqref="AQ54">
    <cfRule type="expression" dxfId="1291" priority="890">
      <formula>CELL("row")=ROW()</formula>
    </cfRule>
  </conditionalFormatting>
  <conditionalFormatting sqref="AQ54">
    <cfRule type="cellIs" dxfId="1290" priority="889" operator="greaterThan">
      <formula>0</formula>
    </cfRule>
  </conditionalFormatting>
  <conditionalFormatting sqref="AP54">
    <cfRule type="expression" dxfId="1289" priority="888">
      <formula>CELL("row")=ROW()</formula>
    </cfRule>
  </conditionalFormatting>
  <conditionalFormatting sqref="AP54">
    <cfRule type="cellIs" dxfId="1288" priority="887" operator="greaterThan">
      <formula>0</formula>
    </cfRule>
  </conditionalFormatting>
  <conditionalFormatting sqref="AO54">
    <cfRule type="expression" dxfId="1287" priority="886">
      <formula>CELL("row")=ROW()</formula>
    </cfRule>
  </conditionalFormatting>
  <conditionalFormatting sqref="AO54">
    <cfRule type="cellIs" dxfId="1286" priority="885" operator="greaterThan">
      <formula>0</formula>
    </cfRule>
  </conditionalFormatting>
  <conditionalFormatting sqref="K65">
    <cfRule type="expression" dxfId="1285" priority="877">
      <formula>CELL("row")=ROW()</formula>
    </cfRule>
    <cfRule type="expression" dxfId="1284" priority="878">
      <formula>$A65&lt;&gt;""</formula>
    </cfRule>
  </conditionalFormatting>
  <conditionalFormatting sqref="L65">
    <cfRule type="containsText" dxfId="1283" priority="873" operator="containsText" text="进行中">
      <formula>NOT(ISERROR(SEARCH("进行中",L65)))</formula>
    </cfRule>
    <cfRule type="containsText" dxfId="1282" priority="874" operator="containsText" text="延迟">
      <formula>NOT(ISERROR(SEARCH("延迟",L65)))</formula>
    </cfRule>
    <cfRule type="containsText" dxfId="1281" priority="875" operator="containsText" text="已完成">
      <formula>NOT(ISERROR(SEARCH("已完成",L65)))</formula>
    </cfRule>
    <cfRule type="containsText" dxfId="1280" priority="876" operator="containsText" text="已中止">
      <formula>NOT(ISERROR(SEARCH("已中止",L65)))</formula>
    </cfRule>
  </conditionalFormatting>
  <conditionalFormatting sqref="L65">
    <cfRule type="expression" dxfId="1279" priority="871">
      <formula>CELL("row")=ROW()</formula>
    </cfRule>
    <cfRule type="expression" dxfId="1278" priority="872">
      <formula>$A65&lt;&gt;""</formula>
    </cfRule>
  </conditionalFormatting>
  <conditionalFormatting sqref="G65">
    <cfRule type="cellIs" dxfId="1277" priority="866" operator="equal">
      <formula>"重要不紧急"</formula>
    </cfRule>
    <cfRule type="cellIs" dxfId="1276" priority="867" operator="equal">
      <formula>"重要且紧急"</formula>
    </cfRule>
    <cfRule type="cellIs" dxfId="1275" priority="868" operator="equal">
      <formula>"紧急不重要"</formula>
    </cfRule>
  </conditionalFormatting>
  <conditionalFormatting sqref="A65:D65 F65:J65 M65:AC65 AT65:BF65 AK65:AM65">
    <cfRule type="expression" dxfId="1274" priority="863">
      <formula>CELL("row")=ROW()</formula>
    </cfRule>
    <cfRule type="expression" dxfId="1273" priority="864">
      <formula>$A65&lt;&gt;""</formula>
    </cfRule>
  </conditionalFormatting>
  <conditionalFormatting sqref="N65:AC65 AT65:BE65 AK65:AM65">
    <cfRule type="cellIs" dxfId="1272" priority="865" operator="greaterThan">
      <formula>0</formula>
    </cfRule>
  </conditionalFormatting>
  <conditionalFormatting sqref="M65">
    <cfRule type="dataBar" priority="86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{24C1FA14-5266-4888-88C0-6D8695D22ACC}</x14:id>
        </ext>
      </extLst>
    </cfRule>
    <cfRule type="dataBar" priority="8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{D944F365-C6B2-453C-B603-BFA27A281045}</x14:id>
        </ext>
      </extLst>
    </cfRule>
  </conditionalFormatting>
  <conditionalFormatting sqref="AS65">
    <cfRule type="expression" dxfId="1271" priority="860">
      <formula>CELL("row")=ROW()</formula>
    </cfRule>
    <cfRule type="expression" dxfId="1270" priority="861">
      <formula>$A65&lt;&gt;""</formula>
    </cfRule>
  </conditionalFormatting>
  <conditionalFormatting sqref="AS65">
    <cfRule type="cellIs" dxfId="1269" priority="862" operator="greaterThan">
      <formula>0</formula>
    </cfRule>
  </conditionalFormatting>
  <conditionalFormatting sqref="AR65">
    <cfRule type="expression" dxfId="1268" priority="857">
      <formula>CELL("row")=ROW()</formula>
    </cfRule>
    <cfRule type="expression" dxfId="1267" priority="858">
      <formula>$A65&lt;&gt;""</formula>
    </cfRule>
  </conditionalFormatting>
  <conditionalFormatting sqref="AR65">
    <cfRule type="cellIs" dxfId="1266" priority="859" operator="greaterThan">
      <formula>0</formula>
    </cfRule>
  </conditionalFormatting>
  <conditionalFormatting sqref="AN65">
    <cfRule type="expression" dxfId="1265" priority="854">
      <formula>CELL("row")=ROW()</formula>
    </cfRule>
    <cfRule type="expression" dxfId="1264" priority="855">
      <formula>$A65&lt;&gt;""</formula>
    </cfRule>
  </conditionalFormatting>
  <conditionalFormatting sqref="AN65">
    <cfRule type="cellIs" dxfId="1263" priority="856" operator="greaterThan">
      <formula>0</formula>
    </cfRule>
  </conditionalFormatting>
  <conditionalFormatting sqref="AQ65">
    <cfRule type="expression" dxfId="1262" priority="853">
      <formula>CELL("row")=ROW()</formula>
    </cfRule>
  </conditionalFormatting>
  <conditionalFormatting sqref="AQ65">
    <cfRule type="cellIs" dxfId="1261" priority="879" operator="greaterThan">
      <formula>0</formula>
    </cfRule>
  </conditionalFormatting>
  <conditionalFormatting sqref="AP65">
    <cfRule type="expression" dxfId="1260" priority="852">
      <formula>CELL("row")=ROW()</formula>
    </cfRule>
  </conditionalFormatting>
  <conditionalFormatting sqref="AP65">
    <cfRule type="cellIs" dxfId="1259" priority="880" operator="greaterThan">
      <formula>0</formula>
    </cfRule>
  </conditionalFormatting>
  <conditionalFormatting sqref="AO65">
    <cfRule type="expression" dxfId="1258" priority="851">
      <formula>CELL("row")=ROW()</formula>
    </cfRule>
  </conditionalFormatting>
  <conditionalFormatting sqref="AO65">
    <cfRule type="cellIs" dxfId="1257" priority="881" operator="greaterThan">
      <formula>0</formula>
    </cfRule>
  </conditionalFormatting>
  <conditionalFormatting sqref="A26">
    <cfRule type="expression" dxfId="1256" priority="850">
      <formula>MOD(ROW(),2)=1</formula>
    </cfRule>
  </conditionalFormatting>
  <conditionalFormatting sqref="G9">
    <cfRule type="cellIs" dxfId="1255" priority="825" operator="equal">
      <formula>"重要不紧急"</formula>
    </cfRule>
    <cfRule type="cellIs" dxfId="1254" priority="826" operator="equal">
      <formula>"重要且紧急"</formula>
    </cfRule>
    <cfRule type="cellIs" dxfId="1253" priority="827" operator="equal">
      <formula>"紧急不重要"</formula>
    </cfRule>
  </conditionalFormatting>
  <conditionalFormatting sqref="L9">
    <cfRule type="containsText" dxfId="1252" priority="828" operator="containsText" text="进行中">
      <formula>NOT(ISERROR(SEARCH("进行中",L9)))</formula>
    </cfRule>
    <cfRule type="containsText" dxfId="1251" priority="829" operator="containsText" text="延迟">
      <formula>NOT(ISERROR(SEARCH("延迟",L9)))</formula>
    </cfRule>
    <cfRule type="containsText" dxfId="1250" priority="830" operator="containsText" text="已完成">
      <formula>NOT(ISERROR(SEARCH("已完成",L9)))</formula>
    </cfRule>
    <cfRule type="containsText" dxfId="1249" priority="831" operator="containsText" text="已中止">
      <formula>NOT(ISERROR(SEARCH("已中止",L9)))</formula>
    </cfRule>
  </conditionalFormatting>
  <conditionalFormatting sqref="M9">
    <cfRule type="dataBar" priority="82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{201AA29C-F8E7-44EF-A507-3CB81BF77961}</x14:id>
        </ext>
      </extLst>
    </cfRule>
    <cfRule type="dataBar" priority="8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{CBE5B754-50D0-4891-B612-0B7A76D9322D}</x14:id>
        </ext>
      </extLst>
    </cfRule>
  </conditionalFormatting>
  <conditionalFormatting sqref="A9:X9 AM9:AN9">
    <cfRule type="expression" dxfId="1248" priority="822">
      <formula>CELL("row")=ROW()</formula>
    </cfRule>
    <cfRule type="expression" dxfId="1247" priority="823">
      <formula>$A9&lt;&gt;""</formula>
    </cfRule>
  </conditionalFormatting>
  <conditionalFormatting sqref="AM9 N9:X9">
    <cfRule type="cellIs" dxfId="1246" priority="824" operator="greaterThan">
      <formula>0</formula>
    </cfRule>
  </conditionalFormatting>
  <conditionalFormatting sqref="AL9 Y9:AC9">
    <cfRule type="expression" dxfId="1245" priority="817">
      <formula>CELL("row")=ROW()</formula>
    </cfRule>
    <cfRule type="expression" dxfId="1244" priority="818">
      <formula>$A9&lt;&gt;""</formula>
    </cfRule>
  </conditionalFormatting>
  <conditionalFormatting sqref="AL9 Y9:AC9">
    <cfRule type="cellIs" dxfId="1243" priority="819" operator="greaterThan">
      <formula>0</formula>
    </cfRule>
  </conditionalFormatting>
  <conditionalFormatting sqref="AK9">
    <cfRule type="expression" dxfId="1242" priority="814">
      <formula>CELL("row")=ROW()</formula>
    </cfRule>
    <cfRule type="expression" dxfId="1241" priority="815">
      <formula>$A9&lt;&gt;""</formula>
    </cfRule>
  </conditionalFormatting>
  <conditionalFormatting sqref="AK9">
    <cfRule type="cellIs" dxfId="1240" priority="816" operator="greaterThan">
      <formula>0</formula>
    </cfRule>
  </conditionalFormatting>
  <conditionalFormatting sqref="G10">
    <cfRule type="cellIs" dxfId="1239" priority="807" operator="equal">
      <formula>"重要不紧急"</formula>
    </cfRule>
    <cfRule type="cellIs" dxfId="1238" priority="808" operator="equal">
      <formula>"重要且紧急"</formula>
    </cfRule>
    <cfRule type="cellIs" dxfId="1237" priority="809" operator="equal">
      <formula>"紧急不重要"</formula>
    </cfRule>
  </conditionalFormatting>
  <conditionalFormatting sqref="L10">
    <cfRule type="containsText" dxfId="1236" priority="810" operator="containsText" text="进行中">
      <formula>NOT(ISERROR(SEARCH("进行中",L10)))</formula>
    </cfRule>
    <cfRule type="containsText" dxfId="1235" priority="811" operator="containsText" text="延迟">
      <formula>NOT(ISERROR(SEARCH("延迟",L10)))</formula>
    </cfRule>
    <cfRule type="containsText" dxfId="1234" priority="812" operator="containsText" text="已完成">
      <formula>NOT(ISERROR(SEARCH("已完成",L10)))</formula>
    </cfRule>
    <cfRule type="containsText" dxfId="1233" priority="813" operator="containsText" text="已中止">
      <formula>NOT(ISERROR(SEARCH("已中止",L10)))</formula>
    </cfRule>
  </conditionalFormatting>
  <conditionalFormatting sqref="M10">
    <cfRule type="dataBar" priority="80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{7A4517AB-F01B-498A-9D81-CE9C182710C6}</x14:id>
        </ext>
      </extLst>
    </cfRule>
    <cfRule type="dataBar" priority="80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{99D7F14A-19E8-4AA0-B4DE-F86DCAA6D07B}</x14:id>
        </ext>
      </extLst>
    </cfRule>
  </conditionalFormatting>
  <conditionalFormatting sqref="A10:X10 AM10:AN10">
    <cfRule type="expression" dxfId="1232" priority="804">
      <formula>CELL("row")=ROW()</formula>
    </cfRule>
    <cfRule type="expression" dxfId="1231" priority="805">
      <formula>$A10&lt;&gt;""</formula>
    </cfRule>
  </conditionalFormatting>
  <conditionalFormatting sqref="AM10 N10:X10">
    <cfRule type="cellIs" dxfId="1230" priority="806" operator="greaterThan">
      <formula>0</formula>
    </cfRule>
  </conditionalFormatting>
  <conditionalFormatting sqref="AL10 Y10:AC10">
    <cfRule type="expression" dxfId="1229" priority="799">
      <formula>CELL("row")=ROW()</formula>
    </cfRule>
    <cfRule type="expression" dxfId="1228" priority="800">
      <formula>$A10&lt;&gt;""</formula>
    </cfRule>
  </conditionalFormatting>
  <conditionalFormatting sqref="AL10 Y10:AC10">
    <cfRule type="cellIs" dxfId="1227" priority="801" operator="greaterThan">
      <formula>0</formula>
    </cfRule>
  </conditionalFormatting>
  <conditionalFormatting sqref="AK10">
    <cfRule type="expression" dxfId="1226" priority="796">
      <formula>CELL("row")=ROW()</formula>
    </cfRule>
    <cfRule type="expression" dxfId="1225" priority="797">
      <formula>$A10&lt;&gt;""</formula>
    </cfRule>
  </conditionalFormatting>
  <conditionalFormatting sqref="AK10">
    <cfRule type="cellIs" dxfId="1224" priority="798" operator="greaterThan">
      <formula>0</formula>
    </cfRule>
  </conditionalFormatting>
  <conditionalFormatting sqref="G11">
    <cfRule type="cellIs" dxfId="1223" priority="789" operator="equal">
      <formula>"重要不紧急"</formula>
    </cfRule>
    <cfRule type="cellIs" dxfId="1222" priority="790" operator="equal">
      <formula>"重要且紧急"</formula>
    </cfRule>
    <cfRule type="cellIs" dxfId="1221" priority="791" operator="equal">
      <formula>"紧急不重要"</formula>
    </cfRule>
  </conditionalFormatting>
  <conditionalFormatting sqref="L11">
    <cfRule type="containsText" dxfId="1220" priority="792" operator="containsText" text="进行中">
      <formula>NOT(ISERROR(SEARCH("进行中",L11)))</formula>
    </cfRule>
    <cfRule type="containsText" dxfId="1219" priority="793" operator="containsText" text="延迟">
      <formula>NOT(ISERROR(SEARCH("延迟",L11)))</formula>
    </cfRule>
    <cfRule type="containsText" dxfId="1218" priority="794" operator="containsText" text="已完成">
      <formula>NOT(ISERROR(SEARCH("已完成",L11)))</formula>
    </cfRule>
    <cfRule type="containsText" dxfId="1217" priority="795" operator="containsText" text="已中止">
      <formula>NOT(ISERROR(SEARCH("已中止",L11)))</formula>
    </cfRule>
  </conditionalFormatting>
  <conditionalFormatting sqref="M11">
    <cfRule type="dataBar" priority="78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{5C6E90AB-ECEF-4C81-A05E-C44DAD2D1748}</x14:id>
        </ext>
      </extLst>
    </cfRule>
    <cfRule type="dataBar" priority="7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{80E49FF6-86F5-459D-91B8-6CAA59514F55}</x14:id>
        </ext>
      </extLst>
    </cfRule>
  </conditionalFormatting>
  <conditionalFormatting sqref="A11:X11 AM11:AN11">
    <cfRule type="expression" dxfId="1216" priority="786">
      <formula>CELL("row")=ROW()</formula>
    </cfRule>
    <cfRule type="expression" dxfId="1215" priority="787">
      <formula>$A11&lt;&gt;""</formula>
    </cfRule>
  </conditionalFormatting>
  <conditionalFormatting sqref="AM11 N11:X11">
    <cfRule type="cellIs" dxfId="1214" priority="788" operator="greaterThan">
      <formula>0</formula>
    </cfRule>
  </conditionalFormatting>
  <conditionalFormatting sqref="AL11 Y11:AC11">
    <cfRule type="expression" dxfId="1213" priority="781">
      <formula>CELL("row")=ROW()</formula>
    </cfRule>
    <cfRule type="expression" dxfId="1212" priority="782">
      <formula>$A11&lt;&gt;""</formula>
    </cfRule>
  </conditionalFormatting>
  <conditionalFormatting sqref="AL11 Y11:AC11">
    <cfRule type="cellIs" dxfId="1211" priority="783" operator="greaterThan">
      <formula>0</formula>
    </cfRule>
  </conditionalFormatting>
  <conditionalFormatting sqref="AK11">
    <cfRule type="expression" dxfId="1210" priority="778">
      <formula>CELL("row")=ROW()</formula>
    </cfRule>
    <cfRule type="expression" dxfId="1209" priority="779">
      <formula>$A11&lt;&gt;""</formula>
    </cfRule>
  </conditionalFormatting>
  <conditionalFormatting sqref="AK11">
    <cfRule type="cellIs" dxfId="1208" priority="780" operator="greaterThan">
      <formula>0</formula>
    </cfRule>
  </conditionalFormatting>
  <conditionalFormatting sqref="M6:M7 M92 M4 M55 M66:M70 M25:M30 M12 M57:M64 M44:M53 M32:M42 M75:M88 M20:M21 M72:M73">
    <cfRule type="dataBar" priority="607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{42DEAD9D-39A0-42A3-8FB1-FD7B63ED0F75}</x14:id>
        </ext>
      </extLst>
    </cfRule>
    <cfRule type="dataBar" priority="60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{EB7BB3D6-7E01-466B-B66C-A7791E1AE2C9}</x14:id>
        </ext>
      </extLst>
    </cfRule>
  </conditionalFormatting>
  <conditionalFormatting sqref="A68">
    <cfRule type="expression" dxfId="1207" priority="777">
      <formula>MOD(ROW(),2)=1</formula>
    </cfRule>
  </conditionalFormatting>
  <conditionalFormatting sqref="AD57:AD64 AD75:AD88 AD55 AD27 AD92">
    <cfRule type="expression" dxfId="1206" priority="774">
      <formula>CELL("row")=ROW()</formula>
    </cfRule>
    <cfRule type="expression" dxfId="1205" priority="775">
      <formula>$A27&lt;&gt;""</formula>
    </cfRule>
  </conditionalFormatting>
  <conditionalFormatting sqref="AD57:AD64 AD75:AD88 AD27 AD55 AD92">
    <cfRule type="cellIs" dxfId="1204" priority="776" operator="greaterThan">
      <formula>0</formula>
    </cfRule>
  </conditionalFormatting>
  <conditionalFormatting sqref="AD3">
    <cfRule type="containsText" dxfId="1203" priority="769" operator="containsText" text="日">
      <formula>NOT(ISERROR(SEARCH("日",AD3)))</formula>
    </cfRule>
    <cfRule type="containsText" dxfId="1202" priority="770" operator="containsText" text="六">
      <formula>NOT(ISERROR(SEARCH("六",AD3)))</formula>
    </cfRule>
  </conditionalFormatting>
  <conditionalFormatting sqref="AD93">
    <cfRule type="containsText" dxfId="1201" priority="765" operator="containsText" text="日">
      <formula>NOT(ISERROR(SEARCH("日",AD93)))</formula>
    </cfRule>
    <cfRule type="containsText" dxfId="1200" priority="766" operator="containsText" text="六">
      <formula>NOT(ISERROR(SEARCH("六",AD93)))</formula>
    </cfRule>
  </conditionalFormatting>
  <conditionalFormatting sqref="AD104">
    <cfRule type="cellIs" dxfId="1199" priority="761" operator="greaterThan">
      <formula>0</formula>
    </cfRule>
  </conditionalFormatting>
  <conditionalFormatting sqref="AD4 AD6:AD7 AD25:AD26 AD32:AD42 AD66:AD70 AD28:AD30 AD12 AD44:AD53 AD20:AD21 AD72:AD73">
    <cfRule type="expression" dxfId="1198" priority="762">
      <formula>CELL("row")=ROW()</formula>
    </cfRule>
    <cfRule type="expression" dxfId="1197" priority="763">
      <formula>$A4&lt;&gt;""</formula>
    </cfRule>
  </conditionalFormatting>
  <conditionalFormatting sqref="AD4 AD6:AD7 AD25:AD26 AD32:AD42 AD66:AD70 AD28:AD30 AD12 AD44:AD53 AD20:AD21 AD72:AD73">
    <cfRule type="cellIs" dxfId="1196" priority="764" operator="greaterThan">
      <formula>0</formula>
    </cfRule>
  </conditionalFormatting>
  <conditionalFormatting sqref="AD94:AD95 AD100:AD101 AD97 AD103">
    <cfRule type="cellIs" dxfId="1195" priority="767" operator="greaterThanOrEqual">
      <formula>8</formula>
    </cfRule>
    <cfRule type="cellIs" dxfId="1194" priority="768" operator="between">
      <formula>0.01</formula>
      <formula>7.99</formula>
    </cfRule>
  </conditionalFormatting>
  <conditionalFormatting sqref="AD152:AD1048576">
    <cfRule type="cellIs" dxfId="1193" priority="771" operator="between">
      <formula>6</formula>
      <formula>24</formula>
    </cfRule>
    <cfRule type="cellIs" dxfId="1192" priority="772" operator="between">
      <formula>4</formula>
      <formula>6</formula>
    </cfRule>
    <cfRule type="cellIs" dxfId="1191" priority="773" operator="between">
      <formula>0.01</formula>
      <formula>3</formula>
    </cfRule>
  </conditionalFormatting>
  <conditionalFormatting sqref="AD105:AD110">
    <cfRule type="cellIs" dxfId="1190" priority="760" operator="greaterThan">
      <formula>0</formula>
    </cfRule>
  </conditionalFormatting>
  <conditionalFormatting sqref="AD99">
    <cfRule type="cellIs" dxfId="1189" priority="758" operator="greaterThanOrEqual">
      <formula>8</formula>
    </cfRule>
    <cfRule type="cellIs" dxfId="1188" priority="759" operator="between">
      <formula>0.01</formula>
      <formula>7.99</formula>
    </cfRule>
  </conditionalFormatting>
  <conditionalFormatting sqref="AD98">
    <cfRule type="cellIs" dxfId="1187" priority="756" operator="greaterThanOrEqual">
      <formula>8</formula>
    </cfRule>
    <cfRule type="cellIs" dxfId="1186" priority="757" operator="between">
      <formula>0.01</formula>
      <formula>7.99</formula>
    </cfRule>
  </conditionalFormatting>
  <conditionalFormatting sqref="AD96">
    <cfRule type="cellIs" dxfId="1185" priority="754" operator="greaterThanOrEqual">
      <formula>8</formula>
    </cfRule>
    <cfRule type="cellIs" dxfId="1184" priority="755" operator="between">
      <formula>0.01</formula>
      <formula>7.99</formula>
    </cfRule>
  </conditionalFormatting>
  <conditionalFormatting sqref="AD5">
    <cfRule type="expression" dxfId="1183" priority="752">
      <formula>CELL("row")=ROW()</formula>
    </cfRule>
  </conditionalFormatting>
  <conditionalFormatting sqref="AD5">
    <cfRule type="cellIs" dxfId="1182" priority="751" operator="greaterThan">
      <formula>0</formula>
    </cfRule>
  </conditionalFormatting>
  <conditionalFormatting sqref="AD22">
    <cfRule type="expression" dxfId="1181" priority="748">
      <formula>CELL("row")=ROW()</formula>
    </cfRule>
    <cfRule type="expression" dxfId="1180" priority="749">
      <formula>$A22&lt;&gt;""</formula>
    </cfRule>
  </conditionalFormatting>
  <conditionalFormatting sqref="AD22">
    <cfRule type="cellIs" dxfId="1179" priority="750" operator="greaterThan">
      <formula>0</formula>
    </cfRule>
  </conditionalFormatting>
  <conditionalFormatting sqref="AD24">
    <cfRule type="expression" dxfId="1178" priority="745">
      <formula>CELL("row")=ROW()</formula>
    </cfRule>
    <cfRule type="expression" dxfId="1177" priority="746">
      <formula>$A24&lt;&gt;""</formula>
    </cfRule>
  </conditionalFormatting>
  <conditionalFormatting sqref="AD24">
    <cfRule type="cellIs" dxfId="1176" priority="747" operator="greaterThan">
      <formula>0</formula>
    </cfRule>
  </conditionalFormatting>
  <conditionalFormatting sqref="AD31">
    <cfRule type="expression" dxfId="1175" priority="742">
      <formula>CELL("row")=ROW()</formula>
    </cfRule>
    <cfRule type="expression" dxfId="1174" priority="743">
      <formula>$A31&lt;&gt;""</formula>
    </cfRule>
  </conditionalFormatting>
  <conditionalFormatting sqref="AD31">
    <cfRule type="cellIs" dxfId="1173" priority="744" operator="greaterThan">
      <formula>0</formula>
    </cfRule>
  </conditionalFormatting>
  <conditionalFormatting sqref="AD74">
    <cfRule type="expression" dxfId="1172" priority="739">
      <formula>CELL("row")=ROW()</formula>
    </cfRule>
    <cfRule type="expression" dxfId="1171" priority="740">
      <formula>$A74&lt;&gt;""</formula>
    </cfRule>
  </conditionalFormatting>
  <conditionalFormatting sqref="AD74">
    <cfRule type="cellIs" dxfId="1170" priority="741" operator="greaterThan">
      <formula>0</formula>
    </cfRule>
  </conditionalFormatting>
  <conditionalFormatting sqref="AD43">
    <cfRule type="expression" dxfId="1169" priority="736">
      <formula>CELL("row")=ROW()</formula>
    </cfRule>
    <cfRule type="expression" dxfId="1168" priority="737">
      <formula>$A43&lt;&gt;""</formula>
    </cfRule>
  </conditionalFormatting>
  <conditionalFormatting sqref="AD43">
    <cfRule type="cellIs" dxfId="1167" priority="738" operator="greaterThan">
      <formula>0</formula>
    </cfRule>
  </conditionalFormatting>
  <conditionalFormatting sqref="AD54">
    <cfRule type="expression" dxfId="1166" priority="733">
      <formula>CELL("row")=ROW()</formula>
    </cfRule>
    <cfRule type="expression" dxfId="1165" priority="734">
      <formula>$A54&lt;&gt;""</formula>
    </cfRule>
  </conditionalFormatting>
  <conditionalFormatting sqref="AD54">
    <cfRule type="cellIs" dxfId="1164" priority="735" operator="greaterThan">
      <formula>0</formula>
    </cfRule>
  </conditionalFormatting>
  <conditionalFormatting sqref="AD65">
    <cfRule type="expression" dxfId="1163" priority="730">
      <formula>CELL("row")=ROW()</formula>
    </cfRule>
    <cfRule type="expression" dxfId="1162" priority="731">
      <formula>$A65&lt;&gt;""</formula>
    </cfRule>
  </conditionalFormatting>
  <conditionalFormatting sqref="AD65">
    <cfRule type="cellIs" dxfId="1161" priority="732" operator="greaterThan">
      <formula>0</formula>
    </cfRule>
  </conditionalFormatting>
  <conditionalFormatting sqref="AD9">
    <cfRule type="expression" dxfId="1160" priority="727">
      <formula>CELL("row")=ROW()</formula>
    </cfRule>
    <cfRule type="expression" dxfId="1159" priority="728">
      <formula>$A9&lt;&gt;""</formula>
    </cfRule>
  </conditionalFormatting>
  <conditionalFormatting sqref="AD9">
    <cfRule type="cellIs" dxfId="1158" priority="729" operator="greaterThan">
      <formula>0</formula>
    </cfRule>
  </conditionalFormatting>
  <conditionalFormatting sqref="AD10">
    <cfRule type="expression" dxfId="1157" priority="724">
      <formula>CELL("row")=ROW()</formula>
    </cfRule>
    <cfRule type="expression" dxfId="1156" priority="725">
      <formula>$A10&lt;&gt;""</formula>
    </cfRule>
  </conditionalFormatting>
  <conditionalFormatting sqref="AD10">
    <cfRule type="cellIs" dxfId="1155" priority="726" operator="greaterThan">
      <formula>0</formula>
    </cfRule>
  </conditionalFormatting>
  <conditionalFormatting sqref="AD11">
    <cfRule type="expression" dxfId="1154" priority="721">
      <formula>CELL("row")=ROW()</formula>
    </cfRule>
    <cfRule type="expression" dxfId="1153" priority="722">
      <formula>$A11&lt;&gt;""</formula>
    </cfRule>
  </conditionalFormatting>
  <conditionalFormatting sqref="AD11">
    <cfRule type="cellIs" dxfId="1152" priority="723" operator="greaterThan">
      <formula>0</formula>
    </cfRule>
  </conditionalFormatting>
  <conditionalFormatting sqref="AJ57:AJ64 AJ75:AJ88 AJ55 AJ27 AJ92">
    <cfRule type="expression" dxfId="1151" priority="718">
      <formula>CELL("row")=ROW()</formula>
    </cfRule>
    <cfRule type="expression" dxfId="1150" priority="719">
      <formula>$A27&lt;&gt;""</formula>
    </cfRule>
  </conditionalFormatting>
  <conditionalFormatting sqref="AJ57:AJ64 AJ75:AJ88 AJ27 AJ55 AJ92">
    <cfRule type="cellIs" dxfId="1149" priority="720" operator="greaterThan">
      <formula>0</formula>
    </cfRule>
  </conditionalFormatting>
  <conditionalFormatting sqref="AJ3">
    <cfRule type="containsText" dxfId="1148" priority="713" operator="containsText" text="日">
      <formula>NOT(ISERROR(SEARCH("日",AJ3)))</formula>
    </cfRule>
    <cfRule type="containsText" dxfId="1147" priority="714" operator="containsText" text="六">
      <formula>NOT(ISERROR(SEARCH("六",AJ3)))</formula>
    </cfRule>
  </conditionalFormatting>
  <conditionalFormatting sqref="AJ93">
    <cfRule type="containsText" dxfId="1146" priority="709" operator="containsText" text="日">
      <formula>NOT(ISERROR(SEARCH("日",AJ93)))</formula>
    </cfRule>
    <cfRule type="containsText" dxfId="1145" priority="710" operator="containsText" text="六">
      <formula>NOT(ISERROR(SEARCH("六",AJ93)))</formula>
    </cfRule>
  </conditionalFormatting>
  <conditionalFormatting sqref="AJ104">
    <cfRule type="cellIs" dxfId="1144" priority="705" operator="greaterThan">
      <formula>0</formula>
    </cfRule>
  </conditionalFormatting>
  <conditionalFormatting sqref="AJ4 AJ6:AJ7 AJ25:AJ26 AJ32:AJ42 AJ66:AJ70 AJ28:AJ30 AJ12 AJ44:AJ53 AJ20:AJ21 AJ72:AJ73">
    <cfRule type="expression" dxfId="1143" priority="706">
      <formula>CELL("row")=ROW()</formula>
    </cfRule>
    <cfRule type="expression" dxfId="1142" priority="707">
      <formula>$A4&lt;&gt;""</formula>
    </cfRule>
  </conditionalFormatting>
  <conditionalFormatting sqref="AJ4 AJ6:AJ7 AJ25:AJ26 AJ32:AJ42 AJ66:AJ70 AJ28:AJ30 AJ12 AJ44:AJ53 AJ20:AJ21 AJ72:AJ73">
    <cfRule type="cellIs" dxfId="1141" priority="708" operator="greaterThan">
      <formula>0</formula>
    </cfRule>
  </conditionalFormatting>
  <conditionalFormatting sqref="AJ94:AJ95 AJ100:AJ101 AJ97 AJ103">
    <cfRule type="cellIs" dxfId="1140" priority="711" operator="greaterThanOrEqual">
      <formula>8</formula>
    </cfRule>
    <cfRule type="cellIs" dxfId="1139" priority="712" operator="between">
      <formula>0.01</formula>
      <formula>7.99</formula>
    </cfRule>
  </conditionalFormatting>
  <conditionalFormatting sqref="AJ152:AJ1048576">
    <cfRule type="cellIs" dxfId="1138" priority="715" operator="between">
      <formula>6</formula>
      <formula>24</formula>
    </cfRule>
    <cfRule type="cellIs" dxfId="1137" priority="716" operator="between">
      <formula>4</formula>
      <formula>6</formula>
    </cfRule>
    <cfRule type="cellIs" dxfId="1136" priority="717" operator="between">
      <formula>0.01</formula>
      <formula>3</formula>
    </cfRule>
  </conditionalFormatting>
  <conditionalFormatting sqref="AJ105:AJ110">
    <cfRule type="cellIs" dxfId="1135" priority="704" operator="greaterThan">
      <formula>0</formula>
    </cfRule>
  </conditionalFormatting>
  <conditionalFormatting sqref="AJ99">
    <cfRule type="cellIs" dxfId="1134" priority="702" operator="greaterThanOrEqual">
      <formula>8</formula>
    </cfRule>
    <cfRule type="cellIs" dxfId="1133" priority="703" operator="between">
      <formula>0.01</formula>
      <formula>7.99</formula>
    </cfRule>
  </conditionalFormatting>
  <conditionalFormatting sqref="AJ98">
    <cfRule type="cellIs" dxfId="1132" priority="700" operator="greaterThanOrEqual">
      <formula>8</formula>
    </cfRule>
    <cfRule type="cellIs" dxfId="1131" priority="701" operator="between">
      <formula>0.01</formula>
      <formula>7.99</formula>
    </cfRule>
  </conditionalFormatting>
  <conditionalFormatting sqref="AJ96">
    <cfRule type="cellIs" dxfId="1130" priority="698" operator="greaterThanOrEqual">
      <formula>8</formula>
    </cfRule>
    <cfRule type="cellIs" dxfId="1129" priority="699" operator="between">
      <formula>0.01</formula>
      <formula>7.99</formula>
    </cfRule>
  </conditionalFormatting>
  <conditionalFormatting sqref="AJ5">
    <cfRule type="expression" dxfId="1128" priority="696">
      <formula>CELL("row")=ROW()</formula>
    </cfRule>
  </conditionalFormatting>
  <conditionalFormatting sqref="AJ5">
    <cfRule type="cellIs" dxfId="1127" priority="695" operator="greaterThan">
      <formula>0</formula>
    </cfRule>
  </conditionalFormatting>
  <conditionalFormatting sqref="AJ22">
    <cfRule type="expression" dxfId="1126" priority="692">
      <formula>CELL("row")=ROW()</formula>
    </cfRule>
    <cfRule type="expression" dxfId="1125" priority="693">
      <formula>$A22&lt;&gt;""</formula>
    </cfRule>
  </conditionalFormatting>
  <conditionalFormatting sqref="AJ22">
    <cfRule type="cellIs" dxfId="1124" priority="694" operator="greaterThan">
      <formula>0</formula>
    </cfRule>
  </conditionalFormatting>
  <conditionalFormatting sqref="AJ24">
    <cfRule type="expression" dxfId="1123" priority="689">
      <formula>CELL("row")=ROW()</formula>
    </cfRule>
    <cfRule type="expression" dxfId="1122" priority="690">
      <formula>$A24&lt;&gt;""</formula>
    </cfRule>
  </conditionalFormatting>
  <conditionalFormatting sqref="AJ24">
    <cfRule type="cellIs" dxfId="1121" priority="691" operator="greaterThan">
      <formula>0</formula>
    </cfRule>
  </conditionalFormatting>
  <conditionalFormatting sqref="AJ31">
    <cfRule type="expression" dxfId="1120" priority="686">
      <formula>CELL("row")=ROW()</formula>
    </cfRule>
    <cfRule type="expression" dxfId="1119" priority="687">
      <formula>$A31&lt;&gt;""</formula>
    </cfRule>
  </conditionalFormatting>
  <conditionalFormatting sqref="AJ31">
    <cfRule type="cellIs" dxfId="1118" priority="688" operator="greaterThan">
      <formula>0</formula>
    </cfRule>
  </conditionalFormatting>
  <conditionalFormatting sqref="AJ74">
    <cfRule type="expression" dxfId="1117" priority="683">
      <formula>CELL("row")=ROW()</formula>
    </cfRule>
    <cfRule type="expression" dxfId="1116" priority="684">
      <formula>$A74&lt;&gt;""</formula>
    </cfRule>
  </conditionalFormatting>
  <conditionalFormatting sqref="AJ74">
    <cfRule type="cellIs" dxfId="1115" priority="685" operator="greaterThan">
      <formula>0</formula>
    </cfRule>
  </conditionalFormatting>
  <conditionalFormatting sqref="AJ43">
    <cfRule type="expression" dxfId="1114" priority="680">
      <formula>CELL("row")=ROW()</formula>
    </cfRule>
    <cfRule type="expression" dxfId="1113" priority="681">
      <formula>$A43&lt;&gt;""</formula>
    </cfRule>
  </conditionalFormatting>
  <conditionalFormatting sqref="AJ43">
    <cfRule type="cellIs" dxfId="1112" priority="682" operator="greaterThan">
      <formula>0</formula>
    </cfRule>
  </conditionalFormatting>
  <conditionalFormatting sqref="AJ54">
    <cfRule type="expression" dxfId="1111" priority="677">
      <formula>CELL("row")=ROW()</formula>
    </cfRule>
    <cfRule type="expression" dxfId="1110" priority="678">
      <formula>$A54&lt;&gt;""</formula>
    </cfRule>
  </conditionalFormatting>
  <conditionalFormatting sqref="AJ54">
    <cfRule type="cellIs" dxfId="1109" priority="679" operator="greaterThan">
      <formula>0</formula>
    </cfRule>
  </conditionalFormatting>
  <conditionalFormatting sqref="AJ65">
    <cfRule type="expression" dxfId="1108" priority="674">
      <formula>CELL("row")=ROW()</formula>
    </cfRule>
    <cfRule type="expression" dxfId="1107" priority="675">
      <formula>$A65&lt;&gt;""</formula>
    </cfRule>
  </conditionalFormatting>
  <conditionalFormatting sqref="AJ65">
    <cfRule type="cellIs" dxfId="1106" priority="676" operator="greaterThan">
      <formula>0</formula>
    </cfRule>
  </conditionalFormatting>
  <conditionalFormatting sqref="AJ9">
    <cfRule type="expression" dxfId="1105" priority="671">
      <formula>CELL("row")=ROW()</formula>
    </cfRule>
    <cfRule type="expression" dxfId="1104" priority="672">
      <formula>$A9&lt;&gt;""</formula>
    </cfRule>
  </conditionalFormatting>
  <conditionalFormatting sqref="AJ9">
    <cfRule type="cellIs" dxfId="1103" priority="673" operator="greaterThan">
      <formula>0</formula>
    </cfRule>
  </conditionalFormatting>
  <conditionalFormatting sqref="AJ10">
    <cfRule type="expression" dxfId="1102" priority="668">
      <formula>CELL("row")=ROW()</formula>
    </cfRule>
    <cfRule type="expression" dxfId="1101" priority="669">
      <formula>$A10&lt;&gt;""</formula>
    </cfRule>
  </conditionalFormatting>
  <conditionalFormatting sqref="AJ10">
    <cfRule type="cellIs" dxfId="1100" priority="670" operator="greaterThan">
      <formula>0</formula>
    </cfRule>
  </conditionalFormatting>
  <conditionalFormatting sqref="AJ11">
    <cfRule type="expression" dxfId="1099" priority="665">
      <formula>CELL("row")=ROW()</formula>
    </cfRule>
    <cfRule type="expression" dxfId="1098" priority="666">
      <formula>$A11&lt;&gt;""</formula>
    </cfRule>
  </conditionalFormatting>
  <conditionalFormatting sqref="AJ11">
    <cfRule type="cellIs" dxfId="1097" priority="667" operator="greaterThan">
      <formula>0</formula>
    </cfRule>
  </conditionalFormatting>
  <conditionalFormatting sqref="AE57:AE64 AE75:AE88 AE55 AE27 AE92">
    <cfRule type="expression" dxfId="1096" priority="662">
      <formula>CELL("row")=ROW()</formula>
    </cfRule>
    <cfRule type="expression" dxfId="1095" priority="663">
      <formula>$A27&lt;&gt;""</formula>
    </cfRule>
  </conditionalFormatting>
  <conditionalFormatting sqref="AE57:AE64 AE75:AE88 AE27 AE55 AE92">
    <cfRule type="cellIs" dxfId="1094" priority="664" operator="greaterThan">
      <formula>0</formula>
    </cfRule>
  </conditionalFormatting>
  <conditionalFormatting sqref="AE3">
    <cfRule type="containsText" dxfId="1093" priority="657" operator="containsText" text="日">
      <formula>NOT(ISERROR(SEARCH("日",AE3)))</formula>
    </cfRule>
    <cfRule type="containsText" dxfId="1092" priority="658" operator="containsText" text="六">
      <formula>NOT(ISERROR(SEARCH("六",AE3)))</formula>
    </cfRule>
  </conditionalFormatting>
  <conditionalFormatting sqref="AE93">
    <cfRule type="containsText" dxfId="1091" priority="653" operator="containsText" text="日">
      <formula>NOT(ISERROR(SEARCH("日",AE93)))</formula>
    </cfRule>
    <cfRule type="containsText" dxfId="1090" priority="654" operator="containsText" text="六">
      <formula>NOT(ISERROR(SEARCH("六",AE93)))</formula>
    </cfRule>
  </conditionalFormatting>
  <conditionalFormatting sqref="AE104">
    <cfRule type="cellIs" dxfId="1089" priority="649" operator="greaterThan">
      <formula>0</formula>
    </cfRule>
  </conditionalFormatting>
  <conditionalFormatting sqref="AE4 AE6:AE7 AE25:AE26 AE32:AE42 AE66:AE70 AE28:AE30 AE12 AE44:AE53 AE20:AE21 AE72:AE73">
    <cfRule type="expression" dxfId="1088" priority="650">
      <formula>CELL("row")=ROW()</formula>
    </cfRule>
    <cfRule type="expression" dxfId="1087" priority="651">
      <formula>$A4&lt;&gt;""</formula>
    </cfRule>
  </conditionalFormatting>
  <conditionalFormatting sqref="AE4 AE6:AE7 AE25:AE26 AE32:AE42 AE66:AE70 AE28:AE30 AE12 AE44:AE53 AE20:AE21 AE72:AE73">
    <cfRule type="cellIs" dxfId="1086" priority="652" operator="greaterThan">
      <formula>0</formula>
    </cfRule>
  </conditionalFormatting>
  <conditionalFormatting sqref="AE94:AE95 AE100:AE101 AE97 AE103">
    <cfRule type="cellIs" dxfId="1085" priority="655" operator="greaterThanOrEqual">
      <formula>8</formula>
    </cfRule>
    <cfRule type="cellIs" dxfId="1084" priority="656" operator="between">
      <formula>0.01</formula>
      <formula>7.99</formula>
    </cfRule>
  </conditionalFormatting>
  <conditionalFormatting sqref="AE199:AE1048576">
    <cfRule type="cellIs" dxfId="1083" priority="659" operator="between">
      <formula>6</formula>
      <formula>24</formula>
    </cfRule>
    <cfRule type="cellIs" dxfId="1082" priority="660" operator="between">
      <formula>4</formula>
      <formula>6</formula>
    </cfRule>
    <cfRule type="cellIs" dxfId="1081" priority="661" operator="between">
      <formula>0.01</formula>
      <formula>3</formula>
    </cfRule>
  </conditionalFormatting>
  <conditionalFormatting sqref="AE105:AE110">
    <cfRule type="cellIs" dxfId="1080" priority="648" operator="greaterThan">
      <formula>0</formula>
    </cfRule>
  </conditionalFormatting>
  <conditionalFormatting sqref="AE99">
    <cfRule type="cellIs" dxfId="1079" priority="646" operator="greaterThanOrEqual">
      <formula>8</formula>
    </cfRule>
    <cfRule type="cellIs" dxfId="1078" priority="647" operator="between">
      <formula>0.01</formula>
      <formula>7.99</formula>
    </cfRule>
  </conditionalFormatting>
  <conditionalFormatting sqref="AE98">
    <cfRule type="cellIs" dxfId="1077" priority="644" operator="greaterThanOrEqual">
      <formula>8</formula>
    </cfRule>
    <cfRule type="cellIs" dxfId="1076" priority="645" operator="between">
      <formula>0.01</formula>
      <formula>7.99</formula>
    </cfRule>
  </conditionalFormatting>
  <conditionalFormatting sqref="AE96">
    <cfRule type="cellIs" dxfId="1075" priority="642" operator="greaterThanOrEqual">
      <formula>8</formula>
    </cfRule>
    <cfRule type="cellIs" dxfId="1074" priority="643" operator="between">
      <formula>0.01</formula>
      <formula>7.99</formula>
    </cfRule>
  </conditionalFormatting>
  <conditionalFormatting sqref="AE5">
    <cfRule type="expression" dxfId="1073" priority="640">
      <formula>CELL("row")=ROW()</formula>
    </cfRule>
  </conditionalFormatting>
  <conditionalFormatting sqref="AE5">
    <cfRule type="cellIs" dxfId="1072" priority="639" operator="greaterThan">
      <formula>0</formula>
    </cfRule>
  </conditionalFormatting>
  <conditionalFormatting sqref="AE22">
    <cfRule type="expression" dxfId="1071" priority="636">
      <formula>CELL("row")=ROW()</formula>
    </cfRule>
    <cfRule type="expression" dxfId="1070" priority="637">
      <formula>$A22&lt;&gt;""</formula>
    </cfRule>
  </conditionalFormatting>
  <conditionalFormatting sqref="AE22">
    <cfRule type="cellIs" dxfId="1069" priority="638" operator="greaterThan">
      <formula>0</formula>
    </cfRule>
  </conditionalFormatting>
  <conditionalFormatting sqref="AE24">
    <cfRule type="expression" dxfId="1068" priority="633">
      <formula>CELL("row")=ROW()</formula>
    </cfRule>
    <cfRule type="expression" dxfId="1067" priority="634">
      <formula>$A24&lt;&gt;""</formula>
    </cfRule>
  </conditionalFormatting>
  <conditionalFormatting sqref="AE24">
    <cfRule type="cellIs" dxfId="1066" priority="635" operator="greaterThan">
      <formula>0</formula>
    </cfRule>
  </conditionalFormatting>
  <conditionalFormatting sqref="AE31">
    <cfRule type="expression" dxfId="1065" priority="630">
      <formula>CELL("row")=ROW()</formula>
    </cfRule>
    <cfRule type="expression" dxfId="1064" priority="631">
      <formula>$A31&lt;&gt;""</formula>
    </cfRule>
  </conditionalFormatting>
  <conditionalFormatting sqref="AE31">
    <cfRule type="cellIs" dxfId="1063" priority="632" operator="greaterThan">
      <formula>0</formula>
    </cfRule>
  </conditionalFormatting>
  <conditionalFormatting sqref="AE74">
    <cfRule type="expression" dxfId="1062" priority="627">
      <formula>CELL("row")=ROW()</formula>
    </cfRule>
    <cfRule type="expression" dxfId="1061" priority="628">
      <formula>$A74&lt;&gt;""</formula>
    </cfRule>
  </conditionalFormatting>
  <conditionalFormatting sqref="AE74">
    <cfRule type="cellIs" dxfId="1060" priority="629" operator="greaterThan">
      <formula>0</formula>
    </cfRule>
  </conditionalFormatting>
  <conditionalFormatting sqref="AE43">
    <cfRule type="expression" dxfId="1059" priority="624">
      <formula>CELL("row")=ROW()</formula>
    </cfRule>
    <cfRule type="expression" dxfId="1058" priority="625">
      <formula>$A43&lt;&gt;""</formula>
    </cfRule>
  </conditionalFormatting>
  <conditionalFormatting sqref="AE43">
    <cfRule type="cellIs" dxfId="1057" priority="626" operator="greaterThan">
      <formula>0</formula>
    </cfRule>
  </conditionalFormatting>
  <conditionalFormatting sqref="AE54">
    <cfRule type="expression" dxfId="1056" priority="621">
      <formula>CELL("row")=ROW()</formula>
    </cfRule>
    <cfRule type="expression" dxfId="1055" priority="622">
      <formula>$A54&lt;&gt;""</formula>
    </cfRule>
  </conditionalFormatting>
  <conditionalFormatting sqref="AE54">
    <cfRule type="cellIs" dxfId="1054" priority="623" operator="greaterThan">
      <formula>0</formula>
    </cfRule>
  </conditionalFormatting>
  <conditionalFormatting sqref="AE65">
    <cfRule type="expression" dxfId="1053" priority="618">
      <formula>CELL("row")=ROW()</formula>
    </cfRule>
    <cfRule type="expression" dxfId="1052" priority="619">
      <formula>$A65&lt;&gt;""</formula>
    </cfRule>
  </conditionalFormatting>
  <conditionalFormatting sqref="AE65">
    <cfRule type="cellIs" dxfId="1051" priority="620" operator="greaterThan">
      <formula>0</formula>
    </cfRule>
  </conditionalFormatting>
  <conditionalFormatting sqref="AE9">
    <cfRule type="expression" dxfId="1050" priority="615">
      <formula>CELL("row")=ROW()</formula>
    </cfRule>
    <cfRule type="expression" dxfId="1049" priority="616">
      <formula>$A9&lt;&gt;""</formula>
    </cfRule>
  </conditionalFormatting>
  <conditionalFormatting sqref="AE9">
    <cfRule type="cellIs" dxfId="1048" priority="617" operator="greaterThan">
      <formula>0</formula>
    </cfRule>
  </conditionalFormatting>
  <conditionalFormatting sqref="AE10">
    <cfRule type="expression" dxfId="1047" priority="612">
      <formula>CELL("row")=ROW()</formula>
    </cfRule>
    <cfRule type="expression" dxfId="1046" priority="613">
      <formula>$A10&lt;&gt;""</formula>
    </cfRule>
  </conditionalFormatting>
  <conditionalFormatting sqref="AE10">
    <cfRule type="cellIs" dxfId="1045" priority="614" operator="greaterThan">
      <formula>0</formula>
    </cfRule>
  </conditionalFormatting>
  <conditionalFormatting sqref="AE11">
    <cfRule type="expression" dxfId="1044" priority="609">
      <formula>CELL("row")=ROW()</formula>
    </cfRule>
    <cfRule type="expression" dxfId="1043" priority="610">
      <formula>$A11&lt;&gt;""</formula>
    </cfRule>
  </conditionalFormatting>
  <conditionalFormatting sqref="AE11">
    <cfRule type="cellIs" dxfId="1042" priority="611" operator="greaterThan">
      <formula>0</formula>
    </cfRule>
  </conditionalFormatting>
  <conditionalFormatting sqref="AF57:AF64 AF75:AF88 AF55 AF27 AF92">
    <cfRule type="expression" dxfId="1041" priority="606">
      <formula>CELL("row")=ROW()</formula>
    </cfRule>
    <cfRule type="expression" dxfId="1040" priority="607">
      <formula>$A27&lt;&gt;""</formula>
    </cfRule>
  </conditionalFormatting>
  <conditionalFormatting sqref="AF57:AF64 AF75:AF88 AF27 AF55 AF92">
    <cfRule type="cellIs" dxfId="1039" priority="608" operator="greaterThan">
      <formula>0</formula>
    </cfRule>
  </conditionalFormatting>
  <conditionalFormatting sqref="AF3">
    <cfRule type="containsText" dxfId="1038" priority="601" operator="containsText" text="日">
      <formula>NOT(ISERROR(SEARCH("日",AF3)))</formula>
    </cfRule>
    <cfRule type="containsText" dxfId="1037" priority="602" operator="containsText" text="六">
      <formula>NOT(ISERROR(SEARCH("六",AF3)))</formula>
    </cfRule>
  </conditionalFormatting>
  <conditionalFormatting sqref="AF93">
    <cfRule type="containsText" dxfId="1036" priority="597" operator="containsText" text="日">
      <formula>NOT(ISERROR(SEARCH("日",AF93)))</formula>
    </cfRule>
    <cfRule type="containsText" dxfId="1035" priority="598" operator="containsText" text="六">
      <formula>NOT(ISERROR(SEARCH("六",AF93)))</formula>
    </cfRule>
  </conditionalFormatting>
  <conditionalFormatting sqref="AF104">
    <cfRule type="cellIs" dxfId="1034" priority="593" operator="greaterThan">
      <formula>0</formula>
    </cfRule>
  </conditionalFormatting>
  <conditionalFormatting sqref="AF4 AF6:AF7 AF25:AF26 AF32:AF42 AF66:AF70 AF28:AF30 AF12 AF44:AF53 AF20:AF21 AF72:AF73">
    <cfRule type="expression" dxfId="1033" priority="594">
      <formula>CELL("row")=ROW()</formula>
    </cfRule>
    <cfRule type="expression" dxfId="1032" priority="595">
      <formula>$A4&lt;&gt;""</formula>
    </cfRule>
  </conditionalFormatting>
  <conditionalFormatting sqref="AF4 AF6:AF7 AF25:AF26 AF32:AF42 AF66:AF70 AF28:AF30 AF12 AF44:AF53 AF20:AF21 AF72:AF73">
    <cfRule type="cellIs" dxfId="1031" priority="596" operator="greaterThan">
      <formula>0</formula>
    </cfRule>
  </conditionalFormatting>
  <conditionalFormatting sqref="AF94:AF95 AF100:AF101 AF97 AF103">
    <cfRule type="cellIs" dxfId="1030" priority="599" operator="greaterThanOrEqual">
      <formula>8</formula>
    </cfRule>
    <cfRule type="cellIs" dxfId="1029" priority="600" operator="between">
      <formula>0.01</formula>
      <formula>7.99</formula>
    </cfRule>
  </conditionalFormatting>
  <conditionalFormatting sqref="AF152:AF1048576">
    <cfRule type="cellIs" dxfId="1028" priority="603" operator="between">
      <formula>6</formula>
      <formula>24</formula>
    </cfRule>
    <cfRule type="cellIs" dxfId="1027" priority="604" operator="between">
      <formula>4</formula>
      <formula>6</formula>
    </cfRule>
    <cfRule type="cellIs" dxfId="1026" priority="605" operator="between">
      <formula>0.01</formula>
      <formula>3</formula>
    </cfRule>
  </conditionalFormatting>
  <conditionalFormatting sqref="AF105:AF110">
    <cfRule type="cellIs" dxfId="1025" priority="592" operator="greaterThan">
      <formula>0</formula>
    </cfRule>
  </conditionalFormatting>
  <conditionalFormatting sqref="AF99">
    <cfRule type="cellIs" dxfId="1024" priority="590" operator="greaterThanOrEqual">
      <formula>8</formula>
    </cfRule>
    <cfRule type="cellIs" dxfId="1023" priority="591" operator="between">
      <formula>0.01</formula>
      <formula>7.99</formula>
    </cfRule>
  </conditionalFormatting>
  <conditionalFormatting sqref="AF98">
    <cfRule type="cellIs" dxfId="1022" priority="588" operator="greaterThanOrEqual">
      <formula>8</formula>
    </cfRule>
    <cfRule type="cellIs" dxfId="1021" priority="589" operator="between">
      <formula>0.01</formula>
      <formula>7.99</formula>
    </cfRule>
  </conditionalFormatting>
  <conditionalFormatting sqref="AF96">
    <cfRule type="cellIs" dxfId="1020" priority="586" operator="greaterThanOrEqual">
      <formula>8</formula>
    </cfRule>
    <cfRule type="cellIs" dxfId="1019" priority="587" operator="between">
      <formula>0.01</formula>
      <formula>7.99</formula>
    </cfRule>
  </conditionalFormatting>
  <conditionalFormatting sqref="AF5">
    <cfRule type="expression" dxfId="1018" priority="584">
      <formula>CELL("row")=ROW()</formula>
    </cfRule>
  </conditionalFormatting>
  <conditionalFormatting sqref="AF5">
    <cfRule type="cellIs" dxfId="1017" priority="583" operator="greaterThan">
      <formula>0</formula>
    </cfRule>
  </conditionalFormatting>
  <conditionalFormatting sqref="AF22">
    <cfRule type="expression" dxfId="1016" priority="580">
      <formula>CELL("row")=ROW()</formula>
    </cfRule>
    <cfRule type="expression" dxfId="1015" priority="581">
      <formula>$A22&lt;&gt;""</formula>
    </cfRule>
  </conditionalFormatting>
  <conditionalFormatting sqref="AF22">
    <cfRule type="cellIs" dxfId="1014" priority="582" operator="greaterThan">
      <formula>0</formula>
    </cfRule>
  </conditionalFormatting>
  <conditionalFormatting sqref="AF24">
    <cfRule type="expression" dxfId="1013" priority="577">
      <formula>CELL("row")=ROW()</formula>
    </cfRule>
    <cfRule type="expression" dxfId="1012" priority="578">
      <formula>$A24&lt;&gt;""</formula>
    </cfRule>
  </conditionalFormatting>
  <conditionalFormatting sqref="AF24">
    <cfRule type="cellIs" dxfId="1011" priority="579" operator="greaterThan">
      <formula>0</formula>
    </cfRule>
  </conditionalFormatting>
  <conditionalFormatting sqref="AF31">
    <cfRule type="expression" dxfId="1010" priority="574">
      <formula>CELL("row")=ROW()</formula>
    </cfRule>
    <cfRule type="expression" dxfId="1009" priority="575">
      <formula>$A31&lt;&gt;""</formula>
    </cfRule>
  </conditionalFormatting>
  <conditionalFormatting sqref="AF31">
    <cfRule type="cellIs" dxfId="1008" priority="576" operator="greaterThan">
      <formula>0</formula>
    </cfRule>
  </conditionalFormatting>
  <conditionalFormatting sqref="AF74">
    <cfRule type="expression" dxfId="1007" priority="571">
      <formula>CELL("row")=ROW()</formula>
    </cfRule>
    <cfRule type="expression" dxfId="1006" priority="572">
      <formula>$A74&lt;&gt;""</formula>
    </cfRule>
  </conditionalFormatting>
  <conditionalFormatting sqref="AF74">
    <cfRule type="cellIs" dxfId="1005" priority="573" operator="greaterThan">
      <formula>0</formula>
    </cfRule>
  </conditionalFormatting>
  <conditionalFormatting sqref="AF43">
    <cfRule type="expression" dxfId="1004" priority="568">
      <formula>CELL("row")=ROW()</formula>
    </cfRule>
    <cfRule type="expression" dxfId="1003" priority="569">
      <formula>$A43&lt;&gt;""</formula>
    </cfRule>
  </conditionalFormatting>
  <conditionalFormatting sqref="AF43">
    <cfRule type="cellIs" dxfId="1002" priority="570" operator="greaterThan">
      <formula>0</formula>
    </cfRule>
  </conditionalFormatting>
  <conditionalFormatting sqref="AF54">
    <cfRule type="expression" dxfId="1001" priority="565">
      <formula>CELL("row")=ROW()</formula>
    </cfRule>
    <cfRule type="expression" dxfId="1000" priority="566">
      <formula>$A54&lt;&gt;""</formula>
    </cfRule>
  </conditionalFormatting>
  <conditionalFormatting sqref="AF54">
    <cfRule type="cellIs" dxfId="999" priority="567" operator="greaterThan">
      <formula>0</formula>
    </cfRule>
  </conditionalFormatting>
  <conditionalFormatting sqref="AF65">
    <cfRule type="expression" dxfId="998" priority="562">
      <formula>CELL("row")=ROW()</formula>
    </cfRule>
    <cfRule type="expression" dxfId="997" priority="563">
      <formula>$A65&lt;&gt;""</formula>
    </cfRule>
  </conditionalFormatting>
  <conditionalFormatting sqref="AF65">
    <cfRule type="cellIs" dxfId="996" priority="564" operator="greaterThan">
      <formula>0</formula>
    </cfRule>
  </conditionalFormatting>
  <conditionalFormatting sqref="AF9">
    <cfRule type="expression" dxfId="995" priority="559">
      <formula>CELL("row")=ROW()</formula>
    </cfRule>
    <cfRule type="expression" dxfId="994" priority="560">
      <formula>$A9&lt;&gt;""</formula>
    </cfRule>
  </conditionalFormatting>
  <conditionalFormatting sqref="AF9">
    <cfRule type="cellIs" dxfId="993" priority="561" operator="greaterThan">
      <formula>0</formula>
    </cfRule>
  </conditionalFormatting>
  <conditionalFormatting sqref="AF10">
    <cfRule type="expression" dxfId="992" priority="556">
      <formula>CELL("row")=ROW()</formula>
    </cfRule>
    <cfRule type="expression" dxfId="991" priority="557">
      <formula>$A10&lt;&gt;""</formula>
    </cfRule>
  </conditionalFormatting>
  <conditionalFormatting sqref="AF10">
    <cfRule type="cellIs" dxfId="990" priority="558" operator="greaterThan">
      <formula>0</formula>
    </cfRule>
  </conditionalFormatting>
  <conditionalFormatting sqref="AF11">
    <cfRule type="expression" dxfId="989" priority="553">
      <formula>CELL("row")=ROW()</formula>
    </cfRule>
    <cfRule type="expression" dxfId="988" priority="554">
      <formula>$A11&lt;&gt;""</formula>
    </cfRule>
  </conditionalFormatting>
  <conditionalFormatting sqref="AF11">
    <cfRule type="cellIs" dxfId="987" priority="555" operator="greaterThan">
      <formula>0</formula>
    </cfRule>
  </conditionalFormatting>
  <conditionalFormatting sqref="AG57:AG64 AG75:AG88 AG55 AG27 AG92">
    <cfRule type="expression" dxfId="986" priority="550">
      <formula>CELL("row")=ROW()</formula>
    </cfRule>
    <cfRule type="expression" dxfId="985" priority="551">
      <formula>$A27&lt;&gt;""</formula>
    </cfRule>
  </conditionalFormatting>
  <conditionalFormatting sqref="AG57:AG64 AG75:AG88 AG27 AG55 AG92">
    <cfRule type="cellIs" dxfId="984" priority="552" operator="greaterThan">
      <formula>0</formula>
    </cfRule>
  </conditionalFormatting>
  <conditionalFormatting sqref="AG3">
    <cfRule type="containsText" dxfId="983" priority="545" operator="containsText" text="日">
      <formula>NOT(ISERROR(SEARCH("日",AG3)))</formula>
    </cfRule>
    <cfRule type="containsText" dxfId="982" priority="546" operator="containsText" text="六">
      <formula>NOT(ISERROR(SEARCH("六",AG3)))</formula>
    </cfRule>
  </conditionalFormatting>
  <conditionalFormatting sqref="AG93">
    <cfRule type="containsText" dxfId="981" priority="541" operator="containsText" text="日">
      <formula>NOT(ISERROR(SEARCH("日",AG93)))</formula>
    </cfRule>
    <cfRule type="containsText" dxfId="980" priority="542" operator="containsText" text="六">
      <formula>NOT(ISERROR(SEARCH("六",AG93)))</formula>
    </cfRule>
  </conditionalFormatting>
  <conditionalFormatting sqref="AG104">
    <cfRule type="cellIs" dxfId="979" priority="537" operator="greaterThan">
      <formula>0</formula>
    </cfRule>
  </conditionalFormatting>
  <conditionalFormatting sqref="AG4 AG6:AG7 AG25:AG26 AG32:AG42 AG66:AG70 AG28:AG30 AG12 AG44:AG53 AG20:AG21 AG72:AG73">
    <cfRule type="expression" dxfId="978" priority="538">
      <formula>CELL("row")=ROW()</formula>
    </cfRule>
    <cfRule type="expression" dxfId="977" priority="539">
      <formula>$A4&lt;&gt;""</formula>
    </cfRule>
  </conditionalFormatting>
  <conditionalFormatting sqref="AG4 AG6:AG7 AG25:AG26 AG32:AG42 AG66:AG70 AG28:AG30 AG12 AG44:AG53 AG20:AG21 AG72:AG73">
    <cfRule type="cellIs" dxfId="976" priority="540" operator="greaterThan">
      <formula>0</formula>
    </cfRule>
  </conditionalFormatting>
  <conditionalFormatting sqref="AG94:AG95 AG100:AG101 AG97 AG103">
    <cfRule type="cellIs" dxfId="975" priority="543" operator="greaterThanOrEqual">
      <formula>8</formula>
    </cfRule>
    <cfRule type="cellIs" dxfId="974" priority="544" operator="between">
      <formula>0.01</formula>
      <formula>7.99</formula>
    </cfRule>
  </conditionalFormatting>
  <conditionalFormatting sqref="AG152:AG1048576">
    <cfRule type="cellIs" dxfId="973" priority="547" operator="between">
      <formula>6</formula>
      <formula>24</formula>
    </cfRule>
    <cfRule type="cellIs" dxfId="972" priority="548" operator="between">
      <formula>4</formula>
      <formula>6</formula>
    </cfRule>
    <cfRule type="cellIs" dxfId="971" priority="549" operator="between">
      <formula>0.01</formula>
      <formula>3</formula>
    </cfRule>
  </conditionalFormatting>
  <conditionalFormatting sqref="AG105:AG110">
    <cfRule type="cellIs" dxfId="970" priority="536" operator="greaterThan">
      <formula>0</formula>
    </cfRule>
  </conditionalFormatting>
  <conditionalFormatting sqref="AG99">
    <cfRule type="cellIs" dxfId="969" priority="534" operator="greaterThanOrEqual">
      <formula>8</formula>
    </cfRule>
    <cfRule type="cellIs" dxfId="968" priority="535" operator="between">
      <formula>0.01</formula>
      <formula>7.99</formula>
    </cfRule>
  </conditionalFormatting>
  <conditionalFormatting sqref="AG98">
    <cfRule type="cellIs" dxfId="967" priority="532" operator="greaterThanOrEqual">
      <formula>8</formula>
    </cfRule>
    <cfRule type="cellIs" dxfId="966" priority="533" operator="between">
      <formula>0.01</formula>
      <formula>7.99</formula>
    </cfRule>
  </conditionalFormatting>
  <conditionalFormatting sqref="AG96">
    <cfRule type="cellIs" dxfId="965" priority="530" operator="greaterThanOrEqual">
      <formula>8</formula>
    </cfRule>
    <cfRule type="cellIs" dxfId="964" priority="531" operator="between">
      <formula>0.01</formula>
      <formula>7.99</formula>
    </cfRule>
  </conditionalFormatting>
  <conditionalFormatting sqref="AG5">
    <cfRule type="expression" dxfId="963" priority="528">
      <formula>CELL("row")=ROW()</formula>
    </cfRule>
  </conditionalFormatting>
  <conditionalFormatting sqref="AG5">
    <cfRule type="cellIs" dxfId="962" priority="527" operator="greaterThan">
      <formula>0</formula>
    </cfRule>
  </conditionalFormatting>
  <conditionalFormatting sqref="AG22">
    <cfRule type="expression" dxfId="961" priority="524">
      <formula>CELL("row")=ROW()</formula>
    </cfRule>
    <cfRule type="expression" dxfId="960" priority="525">
      <formula>$A22&lt;&gt;""</formula>
    </cfRule>
  </conditionalFormatting>
  <conditionalFormatting sqref="AG22">
    <cfRule type="cellIs" dxfId="959" priority="526" operator="greaterThan">
      <formula>0</formula>
    </cfRule>
  </conditionalFormatting>
  <conditionalFormatting sqref="AG24">
    <cfRule type="expression" dxfId="958" priority="521">
      <formula>CELL("row")=ROW()</formula>
    </cfRule>
    <cfRule type="expression" dxfId="957" priority="522">
      <formula>$A24&lt;&gt;""</formula>
    </cfRule>
  </conditionalFormatting>
  <conditionalFormatting sqref="AG24">
    <cfRule type="cellIs" dxfId="956" priority="523" operator="greaterThan">
      <formula>0</formula>
    </cfRule>
  </conditionalFormatting>
  <conditionalFormatting sqref="AG31">
    <cfRule type="expression" dxfId="955" priority="518">
      <formula>CELL("row")=ROW()</formula>
    </cfRule>
    <cfRule type="expression" dxfId="954" priority="519">
      <formula>$A31&lt;&gt;""</formula>
    </cfRule>
  </conditionalFormatting>
  <conditionalFormatting sqref="AG31">
    <cfRule type="cellIs" dxfId="953" priority="520" operator="greaterThan">
      <formula>0</formula>
    </cfRule>
  </conditionalFormatting>
  <conditionalFormatting sqref="AG74">
    <cfRule type="expression" dxfId="952" priority="515">
      <formula>CELL("row")=ROW()</formula>
    </cfRule>
    <cfRule type="expression" dxfId="951" priority="516">
      <formula>$A74&lt;&gt;""</formula>
    </cfRule>
  </conditionalFormatting>
  <conditionalFormatting sqref="AG74">
    <cfRule type="cellIs" dxfId="950" priority="517" operator="greaterThan">
      <formula>0</formula>
    </cfRule>
  </conditionalFormatting>
  <conditionalFormatting sqref="AG43">
    <cfRule type="expression" dxfId="949" priority="512">
      <formula>CELL("row")=ROW()</formula>
    </cfRule>
    <cfRule type="expression" dxfId="948" priority="513">
      <formula>$A43&lt;&gt;""</formula>
    </cfRule>
  </conditionalFormatting>
  <conditionalFormatting sqref="AG43">
    <cfRule type="cellIs" dxfId="947" priority="514" operator="greaterThan">
      <formula>0</formula>
    </cfRule>
  </conditionalFormatting>
  <conditionalFormatting sqref="AG54">
    <cfRule type="expression" dxfId="946" priority="509">
      <formula>CELL("row")=ROW()</formula>
    </cfRule>
    <cfRule type="expression" dxfId="945" priority="510">
      <formula>$A54&lt;&gt;""</formula>
    </cfRule>
  </conditionalFormatting>
  <conditionalFormatting sqref="AG54">
    <cfRule type="cellIs" dxfId="944" priority="511" operator="greaterThan">
      <formula>0</formula>
    </cfRule>
  </conditionalFormatting>
  <conditionalFormatting sqref="AG65">
    <cfRule type="expression" dxfId="943" priority="506">
      <formula>CELL("row")=ROW()</formula>
    </cfRule>
    <cfRule type="expression" dxfId="942" priority="507">
      <formula>$A65&lt;&gt;""</formula>
    </cfRule>
  </conditionalFormatting>
  <conditionalFormatting sqref="AG65">
    <cfRule type="cellIs" dxfId="941" priority="508" operator="greaterThan">
      <formula>0</formula>
    </cfRule>
  </conditionalFormatting>
  <conditionalFormatting sqref="AG9">
    <cfRule type="expression" dxfId="940" priority="503">
      <formula>CELL("row")=ROW()</formula>
    </cfRule>
    <cfRule type="expression" dxfId="939" priority="504">
      <formula>$A9&lt;&gt;""</formula>
    </cfRule>
  </conditionalFormatting>
  <conditionalFormatting sqref="AG9">
    <cfRule type="cellIs" dxfId="938" priority="505" operator="greaterThan">
      <formula>0</formula>
    </cfRule>
  </conditionalFormatting>
  <conditionalFormatting sqref="AG10">
    <cfRule type="expression" dxfId="937" priority="500">
      <formula>CELL("row")=ROW()</formula>
    </cfRule>
    <cfRule type="expression" dxfId="936" priority="501">
      <formula>$A10&lt;&gt;""</formula>
    </cfRule>
  </conditionalFormatting>
  <conditionalFormatting sqref="AG10">
    <cfRule type="cellIs" dxfId="935" priority="502" operator="greaterThan">
      <formula>0</formula>
    </cfRule>
  </conditionalFormatting>
  <conditionalFormatting sqref="AG11">
    <cfRule type="expression" dxfId="934" priority="497">
      <formula>CELL("row")=ROW()</formula>
    </cfRule>
    <cfRule type="expression" dxfId="933" priority="498">
      <formula>$A11&lt;&gt;""</formula>
    </cfRule>
  </conditionalFormatting>
  <conditionalFormatting sqref="AG11">
    <cfRule type="cellIs" dxfId="932" priority="499" operator="greaterThan">
      <formula>0</formula>
    </cfRule>
  </conditionalFormatting>
  <conditionalFormatting sqref="AH57:AH64 AH75:AH88 AH55 AH27 AH92">
    <cfRule type="expression" dxfId="931" priority="494">
      <formula>CELL("row")=ROW()</formula>
    </cfRule>
    <cfRule type="expression" dxfId="930" priority="495">
      <formula>$A27&lt;&gt;""</formula>
    </cfRule>
  </conditionalFormatting>
  <conditionalFormatting sqref="AH57:AH64 AH75:AH88 AH27 AH55 AH92">
    <cfRule type="cellIs" dxfId="929" priority="496" operator="greaterThan">
      <formula>0</formula>
    </cfRule>
  </conditionalFormatting>
  <conditionalFormatting sqref="AH3">
    <cfRule type="containsText" dxfId="928" priority="489" operator="containsText" text="日">
      <formula>NOT(ISERROR(SEARCH("日",AH3)))</formula>
    </cfRule>
    <cfRule type="containsText" dxfId="927" priority="490" operator="containsText" text="六">
      <formula>NOT(ISERROR(SEARCH("六",AH3)))</formula>
    </cfRule>
  </conditionalFormatting>
  <conditionalFormatting sqref="AH93">
    <cfRule type="containsText" dxfId="926" priority="485" operator="containsText" text="日">
      <formula>NOT(ISERROR(SEARCH("日",AH93)))</formula>
    </cfRule>
    <cfRule type="containsText" dxfId="925" priority="486" operator="containsText" text="六">
      <formula>NOT(ISERROR(SEARCH("六",AH93)))</formula>
    </cfRule>
  </conditionalFormatting>
  <conditionalFormatting sqref="AH104">
    <cfRule type="cellIs" dxfId="924" priority="481" operator="greaterThan">
      <formula>0</formula>
    </cfRule>
  </conditionalFormatting>
  <conditionalFormatting sqref="AH4 AH6:AH7 AH25:AH26 AH32:AH42 AH66:AH70 AH28:AH30 AH12 AH44:AH53 AH20:AH21 AH72:AH73">
    <cfRule type="expression" dxfId="923" priority="482">
      <formula>CELL("row")=ROW()</formula>
    </cfRule>
    <cfRule type="expression" dxfId="922" priority="483">
      <formula>$A4&lt;&gt;""</formula>
    </cfRule>
  </conditionalFormatting>
  <conditionalFormatting sqref="AH4 AH6:AH7 AH25:AH26 AH32:AH42 AH66:AH70 AH28:AH30 AH12 AH44:AH53 AH20:AH21 AH72:AH73">
    <cfRule type="cellIs" dxfId="921" priority="484" operator="greaterThan">
      <formula>0</formula>
    </cfRule>
  </conditionalFormatting>
  <conditionalFormatting sqref="AH94:AH95 AH100:AH101 AH97 AH103">
    <cfRule type="cellIs" dxfId="920" priority="487" operator="greaterThanOrEqual">
      <formula>8</formula>
    </cfRule>
    <cfRule type="cellIs" dxfId="919" priority="488" operator="between">
      <formula>0.01</formula>
      <formula>7.99</formula>
    </cfRule>
  </conditionalFormatting>
  <conditionalFormatting sqref="AH152:AH1048576">
    <cfRule type="cellIs" dxfId="918" priority="491" operator="between">
      <formula>6</formula>
      <formula>24</formula>
    </cfRule>
    <cfRule type="cellIs" dxfId="917" priority="492" operator="between">
      <formula>4</formula>
      <formula>6</formula>
    </cfRule>
    <cfRule type="cellIs" dxfId="916" priority="493" operator="between">
      <formula>0.01</formula>
      <formula>3</formula>
    </cfRule>
  </conditionalFormatting>
  <conditionalFormatting sqref="AH105:AH110">
    <cfRule type="cellIs" dxfId="915" priority="480" operator="greaterThan">
      <formula>0</formula>
    </cfRule>
  </conditionalFormatting>
  <conditionalFormatting sqref="AH99">
    <cfRule type="cellIs" dxfId="914" priority="478" operator="greaterThanOrEqual">
      <formula>8</formula>
    </cfRule>
    <cfRule type="cellIs" dxfId="913" priority="479" operator="between">
      <formula>0.01</formula>
      <formula>7.99</formula>
    </cfRule>
  </conditionalFormatting>
  <conditionalFormatting sqref="AH98">
    <cfRule type="cellIs" dxfId="912" priority="476" operator="greaterThanOrEqual">
      <formula>8</formula>
    </cfRule>
    <cfRule type="cellIs" dxfId="911" priority="477" operator="between">
      <formula>0.01</formula>
      <formula>7.99</formula>
    </cfRule>
  </conditionalFormatting>
  <conditionalFormatting sqref="AH96">
    <cfRule type="cellIs" dxfId="910" priority="474" operator="greaterThanOrEqual">
      <formula>8</formula>
    </cfRule>
    <cfRule type="cellIs" dxfId="909" priority="475" operator="between">
      <formula>0.01</formula>
      <formula>7.99</formula>
    </cfRule>
  </conditionalFormatting>
  <conditionalFormatting sqref="AH5">
    <cfRule type="expression" dxfId="908" priority="472">
      <formula>CELL("row")=ROW()</formula>
    </cfRule>
  </conditionalFormatting>
  <conditionalFormatting sqref="AH5">
    <cfRule type="cellIs" dxfId="907" priority="471" operator="greaterThan">
      <formula>0</formula>
    </cfRule>
  </conditionalFormatting>
  <conditionalFormatting sqref="AH22">
    <cfRule type="expression" dxfId="906" priority="468">
      <formula>CELL("row")=ROW()</formula>
    </cfRule>
    <cfRule type="expression" dxfId="905" priority="469">
      <formula>$A22&lt;&gt;""</formula>
    </cfRule>
  </conditionalFormatting>
  <conditionalFormatting sqref="AH22">
    <cfRule type="cellIs" dxfId="904" priority="470" operator="greaterThan">
      <formula>0</formula>
    </cfRule>
  </conditionalFormatting>
  <conditionalFormatting sqref="AH24">
    <cfRule type="expression" dxfId="903" priority="465">
      <formula>CELL("row")=ROW()</formula>
    </cfRule>
    <cfRule type="expression" dxfId="902" priority="466">
      <formula>$A24&lt;&gt;""</formula>
    </cfRule>
  </conditionalFormatting>
  <conditionalFormatting sqref="AH24">
    <cfRule type="cellIs" dxfId="901" priority="467" operator="greaterThan">
      <formula>0</formula>
    </cfRule>
  </conditionalFormatting>
  <conditionalFormatting sqref="AH31">
    <cfRule type="expression" dxfId="900" priority="462">
      <formula>CELL("row")=ROW()</formula>
    </cfRule>
    <cfRule type="expression" dxfId="899" priority="463">
      <formula>$A31&lt;&gt;""</formula>
    </cfRule>
  </conditionalFormatting>
  <conditionalFormatting sqref="AH31">
    <cfRule type="cellIs" dxfId="898" priority="464" operator="greaterThan">
      <formula>0</formula>
    </cfRule>
  </conditionalFormatting>
  <conditionalFormatting sqref="AH74">
    <cfRule type="expression" dxfId="897" priority="459">
      <formula>CELL("row")=ROW()</formula>
    </cfRule>
    <cfRule type="expression" dxfId="896" priority="460">
      <formula>$A74&lt;&gt;""</formula>
    </cfRule>
  </conditionalFormatting>
  <conditionalFormatting sqref="AH74">
    <cfRule type="cellIs" dxfId="895" priority="461" operator="greaterThan">
      <formula>0</formula>
    </cfRule>
  </conditionalFormatting>
  <conditionalFormatting sqref="AH43">
    <cfRule type="expression" dxfId="894" priority="456">
      <formula>CELL("row")=ROW()</formula>
    </cfRule>
    <cfRule type="expression" dxfId="893" priority="457">
      <formula>$A43&lt;&gt;""</formula>
    </cfRule>
  </conditionalFormatting>
  <conditionalFormatting sqref="AH43">
    <cfRule type="cellIs" dxfId="892" priority="458" operator="greaterThan">
      <formula>0</formula>
    </cfRule>
  </conditionalFormatting>
  <conditionalFormatting sqref="AH54">
    <cfRule type="expression" dxfId="891" priority="453">
      <formula>CELL("row")=ROW()</formula>
    </cfRule>
    <cfRule type="expression" dxfId="890" priority="454">
      <formula>$A54&lt;&gt;""</formula>
    </cfRule>
  </conditionalFormatting>
  <conditionalFormatting sqref="AH54">
    <cfRule type="cellIs" dxfId="889" priority="455" operator="greaterThan">
      <formula>0</formula>
    </cfRule>
  </conditionalFormatting>
  <conditionalFormatting sqref="AH65">
    <cfRule type="expression" dxfId="888" priority="450">
      <formula>CELL("row")=ROW()</formula>
    </cfRule>
    <cfRule type="expression" dxfId="887" priority="451">
      <formula>$A65&lt;&gt;""</formula>
    </cfRule>
  </conditionalFormatting>
  <conditionalFormatting sqref="AH65">
    <cfRule type="cellIs" dxfId="886" priority="452" operator="greaterThan">
      <formula>0</formula>
    </cfRule>
  </conditionalFormatting>
  <conditionalFormatting sqref="AH9">
    <cfRule type="expression" dxfId="885" priority="447">
      <formula>CELL("row")=ROW()</formula>
    </cfRule>
    <cfRule type="expression" dxfId="884" priority="448">
      <formula>$A9&lt;&gt;""</formula>
    </cfRule>
  </conditionalFormatting>
  <conditionalFormatting sqref="AH9">
    <cfRule type="cellIs" dxfId="883" priority="449" operator="greaterThan">
      <formula>0</formula>
    </cfRule>
  </conditionalFormatting>
  <conditionalFormatting sqref="AH10">
    <cfRule type="expression" dxfId="882" priority="444">
      <formula>CELL("row")=ROW()</formula>
    </cfRule>
    <cfRule type="expression" dxfId="881" priority="445">
      <formula>$A10&lt;&gt;""</formula>
    </cfRule>
  </conditionalFormatting>
  <conditionalFormatting sqref="AH10">
    <cfRule type="cellIs" dxfId="880" priority="446" operator="greaterThan">
      <formula>0</formula>
    </cfRule>
  </conditionalFormatting>
  <conditionalFormatting sqref="AH11">
    <cfRule type="expression" dxfId="879" priority="441">
      <formula>CELL("row")=ROW()</formula>
    </cfRule>
    <cfRule type="expression" dxfId="878" priority="442">
      <formula>$A11&lt;&gt;""</formula>
    </cfRule>
  </conditionalFormatting>
  <conditionalFormatting sqref="AH11">
    <cfRule type="cellIs" dxfId="877" priority="443" operator="greaterThan">
      <formula>0</formula>
    </cfRule>
  </conditionalFormatting>
  <conditionalFormatting sqref="AI57:AI64 AI75:AI88 AI55 AI27 AI92">
    <cfRule type="expression" dxfId="876" priority="438">
      <formula>CELL("row")=ROW()</formula>
    </cfRule>
    <cfRule type="expression" dxfId="875" priority="439">
      <formula>$A27&lt;&gt;""</formula>
    </cfRule>
  </conditionalFormatting>
  <conditionalFormatting sqref="AI57:AI64 AI75:AI88 AI27 AI55 AI92">
    <cfRule type="cellIs" dxfId="874" priority="440" operator="greaterThan">
      <formula>0</formula>
    </cfRule>
  </conditionalFormatting>
  <conditionalFormatting sqref="AI3">
    <cfRule type="containsText" dxfId="873" priority="433" operator="containsText" text="日">
      <formula>NOT(ISERROR(SEARCH("日",AI3)))</formula>
    </cfRule>
    <cfRule type="containsText" dxfId="872" priority="434" operator="containsText" text="六">
      <formula>NOT(ISERROR(SEARCH("六",AI3)))</formula>
    </cfRule>
  </conditionalFormatting>
  <conditionalFormatting sqref="AI93">
    <cfRule type="containsText" dxfId="871" priority="429" operator="containsText" text="日">
      <formula>NOT(ISERROR(SEARCH("日",AI93)))</formula>
    </cfRule>
    <cfRule type="containsText" dxfId="870" priority="430" operator="containsText" text="六">
      <formula>NOT(ISERROR(SEARCH("六",AI93)))</formula>
    </cfRule>
  </conditionalFormatting>
  <conditionalFormatting sqref="AI104">
    <cfRule type="cellIs" dxfId="869" priority="425" operator="greaterThan">
      <formula>0</formula>
    </cfRule>
  </conditionalFormatting>
  <conditionalFormatting sqref="AI4 AI6:AI7 AI25:AI26 AI32:AI42 AI66:AI70 AI28:AI30 AI12 AI44:AI53 AI20:AI21 AI72:AI73">
    <cfRule type="expression" dxfId="868" priority="426">
      <formula>CELL("row")=ROW()</formula>
    </cfRule>
    <cfRule type="expression" dxfId="867" priority="427">
      <formula>$A4&lt;&gt;""</formula>
    </cfRule>
  </conditionalFormatting>
  <conditionalFormatting sqref="AI4 AI6:AI7 AI25:AI26 AI32:AI42 AI66:AI70 AI28:AI30 AI12 AI44:AI53 AI20:AI21 AI72:AI73">
    <cfRule type="cellIs" dxfId="866" priority="428" operator="greaterThan">
      <formula>0</formula>
    </cfRule>
  </conditionalFormatting>
  <conditionalFormatting sqref="AI94:AI95 AI100:AI101 AI97 AI103">
    <cfRule type="cellIs" dxfId="865" priority="431" operator="greaterThanOrEqual">
      <formula>8</formula>
    </cfRule>
    <cfRule type="cellIs" dxfId="864" priority="432" operator="between">
      <formula>0.01</formula>
      <formula>7.99</formula>
    </cfRule>
  </conditionalFormatting>
  <conditionalFormatting sqref="AI152:AI1048576">
    <cfRule type="cellIs" dxfId="863" priority="435" operator="between">
      <formula>6</formula>
      <formula>24</formula>
    </cfRule>
    <cfRule type="cellIs" dxfId="862" priority="436" operator="between">
      <formula>4</formula>
      <formula>6</formula>
    </cfRule>
    <cfRule type="cellIs" dxfId="861" priority="437" operator="between">
      <formula>0.01</formula>
      <formula>3</formula>
    </cfRule>
  </conditionalFormatting>
  <conditionalFormatting sqref="AI105:AI110">
    <cfRule type="cellIs" dxfId="860" priority="424" operator="greaterThan">
      <formula>0</formula>
    </cfRule>
  </conditionalFormatting>
  <conditionalFormatting sqref="AI99">
    <cfRule type="cellIs" dxfId="859" priority="422" operator="greaterThanOrEqual">
      <formula>8</formula>
    </cfRule>
    <cfRule type="cellIs" dxfId="858" priority="423" operator="between">
      <formula>0.01</formula>
      <formula>7.99</formula>
    </cfRule>
  </conditionalFormatting>
  <conditionalFormatting sqref="AI98">
    <cfRule type="cellIs" dxfId="857" priority="420" operator="greaterThanOrEqual">
      <formula>8</formula>
    </cfRule>
    <cfRule type="cellIs" dxfId="856" priority="421" operator="between">
      <formula>0.01</formula>
      <formula>7.99</formula>
    </cfRule>
  </conditionalFormatting>
  <conditionalFormatting sqref="AI96">
    <cfRule type="cellIs" dxfId="855" priority="418" operator="greaterThanOrEqual">
      <formula>8</formula>
    </cfRule>
    <cfRule type="cellIs" dxfId="854" priority="419" operator="between">
      <formula>0.01</formula>
      <formula>7.99</formula>
    </cfRule>
  </conditionalFormatting>
  <conditionalFormatting sqref="AI5">
    <cfRule type="expression" dxfId="853" priority="416">
      <formula>CELL("row")=ROW()</formula>
    </cfRule>
  </conditionalFormatting>
  <conditionalFormatting sqref="AI5">
    <cfRule type="cellIs" dxfId="852" priority="415" operator="greaterThan">
      <formula>0</formula>
    </cfRule>
  </conditionalFormatting>
  <conditionalFormatting sqref="AI22">
    <cfRule type="expression" dxfId="851" priority="412">
      <formula>CELL("row")=ROW()</formula>
    </cfRule>
    <cfRule type="expression" dxfId="850" priority="413">
      <formula>$A22&lt;&gt;""</formula>
    </cfRule>
  </conditionalFormatting>
  <conditionalFormatting sqref="AI22">
    <cfRule type="cellIs" dxfId="849" priority="414" operator="greaterThan">
      <formula>0</formula>
    </cfRule>
  </conditionalFormatting>
  <conditionalFormatting sqref="AI24">
    <cfRule type="expression" dxfId="848" priority="409">
      <formula>CELL("row")=ROW()</formula>
    </cfRule>
    <cfRule type="expression" dxfId="847" priority="410">
      <formula>$A24&lt;&gt;""</formula>
    </cfRule>
  </conditionalFormatting>
  <conditionalFormatting sqref="AI24">
    <cfRule type="cellIs" dxfId="846" priority="411" operator="greaterThan">
      <formula>0</formula>
    </cfRule>
  </conditionalFormatting>
  <conditionalFormatting sqref="AI31">
    <cfRule type="expression" dxfId="845" priority="406">
      <formula>CELL("row")=ROW()</formula>
    </cfRule>
    <cfRule type="expression" dxfId="844" priority="407">
      <formula>$A31&lt;&gt;""</formula>
    </cfRule>
  </conditionalFormatting>
  <conditionalFormatting sqref="AI31">
    <cfRule type="cellIs" dxfId="843" priority="408" operator="greaterThan">
      <formula>0</formula>
    </cfRule>
  </conditionalFormatting>
  <conditionalFormatting sqref="AI74">
    <cfRule type="expression" dxfId="842" priority="403">
      <formula>CELL("row")=ROW()</formula>
    </cfRule>
    <cfRule type="expression" dxfId="841" priority="404">
      <formula>$A74&lt;&gt;""</formula>
    </cfRule>
  </conditionalFormatting>
  <conditionalFormatting sqref="AI74">
    <cfRule type="cellIs" dxfId="840" priority="405" operator="greaterThan">
      <formula>0</formula>
    </cfRule>
  </conditionalFormatting>
  <conditionalFormatting sqref="AI43">
    <cfRule type="expression" dxfId="839" priority="400">
      <formula>CELL("row")=ROW()</formula>
    </cfRule>
    <cfRule type="expression" dxfId="838" priority="401">
      <formula>$A43&lt;&gt;""</formula>
    </cfRule>
  </conditionalFormatting>
  <conditionalFormatting sqref="AI43">
    <cfRule type="cellIs" dxfId="837" priority="402" operator="greaterThan">
      <formula>0</formula>
    </cfRule>
  </conditionalFormatting>
  <conditionalFormatting sqref="AI54">
    <cfRule type="expression" dxfId="836" priority="397">
      <formula>CELL("row")=ROW()</formula>
    </cfRule>
    <cfRule type="expression" dxfId="835" priority="398">
      <formula>$A54&lt;&gt;""</formula>
    </cfRule>
  </conditionalFormatting>
  <conditionalFormatting sqref="AI54">
    <cfRule type="cellIs" dxfId="834" priority="399" operator="greaterThan">
      <formula>0</formula>
    </cfRule>
  </conditionalFormatting>
  <conditionalFormatting sqref="AI65">
    <cfRule type="expression" dxfId="833" priority="394">
      <formula>CELL("row")=ROW()</formula>
    </cfRule>
    <cfRule type="expression" dxfId="832" priority="395">
      <formula>$A65&lt;&gt;""</formula>
    </cfRule>
  </conditionalFormatting>
  <conditionalFormatting sqref="AI65">
    <cfRule type="cellIs" dxfId="831" priority="396" operator="greaterThan">
      <formula>0</formula>
    </cfRule>
  </conditionalFormatting>
  <conditionalFormatting sqref="AI9">
    <cfRule type="expression" dxfId="830" priority="391">
      <formula>CELL("row")=ROW()</formula>
    </cfRule>
    <cfRule type="expression" dxfId="829" priority="392">
      <formula>$A9&lt;&gt;""</formula>
    </cfRule>
  </conditionalFormatting>
  <conditionalFormatting sqref="AI9">
    <cfRule type="cellIs" dxfId="828" priority="393" operator="greaterThan">
      <formula>0</formula>
    </cfRule>
  </conditionalFormatting>
  <conditionalFormatting sqref="AI10">
    <cfRule type="expression" dxfId="827" priority="388">
      <formula>CELL("row")=ROW()</formula>
    </cfRule>
    <cfRule type="expression" dxfId="826" priority="389">
      <formula>$A10&lt;&gt;""</formula>
    </cfRule>
  </conditionalFormatting>
  <conditionalFormatting sqref="AI10">
    <cfRule type="cellIs" dxfId="825" priority="390" operator="greaterThan">
      <formula>0</formula>
    </cfRule>
  </conditionalFormatting>
  <conditionalFormatting sqref="AI11">
    <cfRule type="expression" dxfId="824" priority="385">
      <formula>CELL("row")=ROW()</formula>
    </cfRule>
    <cfRule type="expression" dxfId="823" priority="386">
      <formula>$A11&lt;&gt;""</formula>
    </cfRule>
  </conditionalFormatting>
  <conditionalFormatting sqref="AI11">
    <cfRule type="cellIs" dxfId="822" priority="387" operator="greaterThan">
      <formula>0</formula>
    </cfRule>
  </conditionalFormatting>
  <conditionalFormatting sqref="J102:K102">
    <cfRule type="expression" dxfId="821" priority="348">
      <formula>CELL("row")=ROW()</formula>
    </cfRule>
    <cfRule type="expression" dxfId="820" priority="349">
      <formula>$A102&lt;&gt;""</formula>
    </cfRule>
  </conditionalFormatting>
  <conditionalFormatting sqref="N102:X102 AM102">
    <cfRule type="cellIs" dxfId="819" priority="350" operator="greaterThanOrEqual">
      <formula>8</formula>
    </cfRule>
    <cfRule type="cellIs" dxfId="818" priority="351" operator="between">
      <formula>0.01</formula>
      <formula>7.99</formula>
    </cfRule>
  </conditionalFormatting>
  <conditionalFormatting sqref="Y102:AC102 AL102">
    <cfRule type="cellIs" dxfId="817" priority="346" operator="greaterThanOrEqual">
      <formula>8</formula>
    </cfRule>
    <cfRule type="cellIs" dxfId="816" priority="347" operator="between">
      <formula>0.01</formula>
      <formula>7.99</formula>
    </cfRule>
  </conditionalFormatting>
  <conditionalFormatting sqref="AK102">
    <cfRule type="cellIs" dxfId="815" priority="344" operator="greaterThanOrEqual">
      <formula>8</formula>
    </cfRule>
    <cfRule type="cellIs" dxfId="814" priority="345" operator="between">
      <formula>0.01</formula>
      <formula>7.99</formula>
    </cfRule>
  </conditionalFormatting>
  <conditionalFormatting sqref="AD102">
    <cfRule type="cellIs" dxfId="813" priority="342" operator="greaterThanOrEqual">
      <formula>8</formula>
    </cfRule>
    <cfRule type="cellIs" dxfId="812" priority="343" operator="between">
      <formula>0.01</formula>
      <formula>7.99</formula>
    </cfRule>
  </conditionalFormatting>
  <conditionalFormatting sqref="AJ102">
    <cfRule type="cellIs" dxfId="811" priority="340" operator="greaterThanOrEqual">
      <formula>8</formula>
    </cfRule>
    <cfRule type="cellIs" dxfId="810" priority="341" operator="between">
      <formula>0.01</formula>
      <formula>7.99</formula>
    </cfRule>
  </conditionalFormatting>
  <conditionalFormatting sqref="AE102">
    <cfRule type="cellIs" dxfId="809" priority="338" operator="greaterThanOrEqual">
      <formula>8</formula>
    </cfRule>
    <cfRule type="cellIs" dxfId="808" priority="339" operator="between">
      <formula>0.01</formula>
      <formula>7.99</formula>
    </cfRule>
  </conditionalFormatting>
  <conditionalFormatting sqref="AF102">
    <cfRule type="cellIs" dxfId="807" priority="336" operator="greaterThanOrEqual">
      <formula>8</formula>
    </cfRule>
    <cfRule type="cellIs" dxfId="806" priority="337" operator="between">
      <formula>0.01</formula>
      <formula>7.99</formula>
    </cfRule>
  </conditionalFormatting>
  <conditionalFormatting sqref="AG102">
    <cfRule type="cellIs" dxfId="805" priority="334" operator="greaterThanOrEqual">
      <formula>8</formula>
    </cfRule>
    <cfRule type="cellIs" dxfId="804" priority="335" operator="between">
      <formula>0.01</formula>
      <formula>7.99</formula>
    </cfRule>
  </conditionalFormatting>
  <conditionalFormatting sqref="AH102">
    <cfRule type="cellIs" dxfId="803" priority="332" operator="greaterThanOrEqual">
      <formula>8</formula>
    </cfRule>
    <cfRule type="cellIs" dxfId="802" priority="333" operator="between">
      <formula>0.01</formula>
      <formula>7.99</formula>
    </cfRule>
  </conditionalFormatting>
  <conditionalFormatting sqref="AI102">
    <cfRule type="cellIs" dxfId="801" priority="330" operator="greaterThanOrEqual">
      <formula>8</formula>
    </cfRule>
    <cfRule type="cellIs" dxfId="800" priority="331" operator="between">
      <formula>0.01</formula>
      <formula>7.99</formula>
    </cfRule>
  </conditionalFormatting>
  <conditionalFormatting sqref="G8">
    <cfRule type="cellIs" dxfId="799" priority="321" operator="equal">
      <formula>"重要不紧急"</formula>
    </cfRule>
    <cfRule type="cellIs" dxfId="798" priority="322" operator="equal">
      <formula>"重要且紧急"</formula>
    </cfRule>
    <cfRule type="cellIs" dxfId="797" priority="323" operator="equal">
      <formula>"紧急不重要"</formula>
    </cfRule>
  </conditionalFormatting>
  <conditionalFormatting sqref="L8">
    <cfRule type="containsText" dxfId="796" priority="324" operator="containsText" text="进行中">
      <formula>NOT(ISERROR(SEARCH("进行中",L8)))</formula>
    </cfRule>
    <cfRule type="containsText" dxfId="795" priority="325" operator="containsText" text="延迟">
      <formula>NOT(ISERROR(SEARCH("延迟",L8)))</formula>
    </cfRule>
    <cfRule type="containsText" dxfId="794" priority="326" operator="containsText" text="已完成">
      <formula>NOT(ISERROR(SEARCH("已完成",L8)))</formula>
    </cfRule>
    <cfRule type="containsText" dxfId="793" priority="327" operator="containsText" text="已中止">
      <formula>NOT(ISERROR(SEARCH("已中止",L8)))</formula>
    </cfRule>
  </conditionalFormatting>
  <conditionalFormatting sqref="A8:X8 AM8:AN8">
    <cfRule type="expression" dxfId="792" priority="318">
      <formula>CELL("row")=ROW()</formula>
    </cfRule>
    <cfRule type="expression" dxfId="791" priority="319">
      <formula>$A8&lt;&gt;""</formula>
    </cfRule>
  </conditionalFormatting>
  <conditionalFormatting sqref="AM8 N8:X8">
    <cfRule type="cellIs" dxfId="790" priority="320" operator="greaterThan">
      <formula>0</formula>
    </cfRule>
  </conditionalFormatting>
  <conditionalFormatting sqref="AL8 Y8:AC8">
    <cfRule type="expression" dxfId="789" priority="315">
      <formula>CELL("row")=ROW()</formula>
    </cfRule>
    <cfRule type="expression" dxfId="788" priority="316">
      <formula>$A8&lt;&gt;""</formula>
    </cfRule>
  </conditionalFormatting>
  <conditionalFormatting sqref="AL8 Y8:AC8">
    <cfRule type="cellIs" dxfId="787" priority="317" operator="greaterThan">
      <formula>0</formula>
    </cfRule>
  </conditionalFormatting>
  <conditionalFormatting sqref="AK8">
    <cfRule type="expression" dxfId="786" priority="312">
      <formula>CELL("row")=ROW()</formula>
    </cfRule>
    <cfRule type="expression" dxfId="785" priority="313">
      <formula>$A8&lt;&gt;""</formula>
    </cfRule>
  </conditionalFormatting>
  <conditionalFormatting sqref="AK8">
    <cfRule type="cellIs" dxfId="784" priority="314" operator="greaterThan">
      <formula>0</formula>
    </cfRule>
  </conditionalFormatting>
  <conditionalFormatting sqref="M8">
    <cfRule type="dataBar" priority="3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{FF837D38-4130-44E7-9C62-923955CD170E}</x14:id>
        </ext>
      </extLst>
    </cfRule>
    <cfRule type="dataBar" priority="3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{BD80207E-F8FA-4728-898F-44DD1E510682}</x14:id>
        </ext>
      </extLst>
    </cfRule>
  </conditionalFormatting>
  <conditionalFormatting sqref="AD8">
    <cfRule type="expression" dxfId="783" priority="309">
      <formula>CELL("row")=ROW()</formula>
    </cfRule>
    <cfRule type="expression" dxfId="782" priority="310">
      <formula>$A8&lt;&gt;""</formula>
    </cfRule>
  </conditionalFormatting>
  <conditionalFormatting sqref="AD8">
    <cfRule type="cellIs" dxfId="781" priority="311" operator="greaterThan">
      <formula>0</formula>
    </cfRule>
  </conditionalFormatting>
  <conditionalFormatting sqref="AJ8">
    <cfRule type="expression" dxfId="780" priority="306">
      <formula>CELL("row")=ROW()</formula>
    </cfRule>
    <cfRule type="expression" dxfId="779" priority="307">
      <formula>$A8&lt;&gt;""</formula>
    </cfRule>
  </conditionalFormatting>
  <conditionalFormatting sqref="AJ8">
    <cfRule type="cellIs" dxfId="778" priority="308" operator="greaterThan">
      <formula>0</formula>
    </cfRule>
  </conditionalFormatting>
  <conditionalFormatting sqref="AE8">
    <cfRule type="expression" dxfId="777" priority="303">
      <formula>CELL("row")=ROW()</formula>
    </cfRule>
    <cfRule type="expression" dxfId="776" priority="304">
      <formula>$A8&lt;&gt;""</formula>
    </cfRule>
  </conditionalFormatting>
  <conditionalFormatting sqref="AE8">
    <cfRule type="cellIs" dxfId="775" priority="305" operator="greaterThan">
      <formula>0</formula>
    </cfRule>
  </conditionalFormatting>
  <conditionalFormatting sqref="AF8">
    <cfRule type="expression" dxfId="774" priority="300">
      <formula>CELL("row")=ROW()</formula>
    </cfRule>
    <cfRule type="expression" dxfId="773" priority="301">
      <formula>$A8&lt;&gt;""</formula>
    </cfRule>
  </conditionalFormatting>
  <conditionalFormatting sqref="AF8">
    <cfRule type="cellIs" dxfId="772" priority="302" operator="greaterThan">
      <formula>0</formula>
    </cfRule>
  </conditionalFormatting>
  <conditionalFormatting sqref="AG8">
    <cfRule type="expression" dxfId="771" priority="297">
      <formula>CELL("row")=ROW()</formula>
    </cfRule>
    <cfRule type="expression" dxfId="770" priority="298">
      <formula>$A8&lt;&gt;""</formula>
    </cfRule>
  </conditionalFormatting>
  <conditionalFormatting sqref="AG8">
    <cfRule type="cellIs" dxfId="769" priority="299" operator="greaterThan">
      <formula>0</formula>
    </cfRule>
  </conditionalFormatting>
  <conditionalFormatting sqref="AH8">
    <cfRule type="expression" dxfId="768" priority="294">
      <formula>CELL("row")=ROW()</formula>
    </cfRule>
    <cfRule type="expression" dxfId="767" priority="295">
      <formula>$A8&lt;&gt;""</formula>
    </cfRule>
  </conditionalFormatting>
  <conditionalFormatting sqref="AH8">
    <cfRule type="cellIs" dxfId="766" priority="296" operator="greaterThan">
      <formula>0</formula>
    </cfRule>
  </conditionalFormatting>
  <conditionalFormatting sqref="AI8">
    <cfRule type="expression" dxfId="765" priority="291">
      <formula>CELL("row")=ROW()</formula>
    </cfRule>
    <cfRule type="expression" dxfId="764" priority="292">
      <formula>$A8&lt;&gt;""</formula>
    </cfRule>
  </conditionalFormatting>
  <conditionalFormatting sqref="AI8">
    <cfRule type="cellIs" dxfId="763" priority="293" operator="greaterThan">
      <formula>0</formula>
    </cfRule>
  </conditionalFormatting>
  <conditionalFormatting sqref="A34">
    <cfRule type="expression" dxfId="762" priority="287">
      <formula>MOD(ROW(),2)=1</formula>
    </cfRule>
  </conditionalFormatting>
  <conditionalFormatting sqref="A36">
    <cfRule type="expression" dxfId="761" priority="286">
      <formula>MOD(ROW(),2)=1</formula>
    </cfRule>
  </conditionalFormatting>
  <conditionalFormatting sqref="A38">
    <cfRule type="expression" dxfId="760" priority="285">
      <formula>MOD(ROW(),2)=1</formula>
    </cfRule>
  </conditionalFormatting>
  <conditionalFormatting sqref="G23">
    <cfRule type="cellIs" dxfId="759" priority="278" operator="equal">
      <formula>"重要不紧急"</formula>
    </cfRule>
    <cfRule type="cellIs" dxfId="758" priority="279" operator="equal">
      <formula>"重要且紧急"</formula>
    </cfRule>
    <cfRule type="cellIs" dxfId="757" priority="280" operator="equal">
      <formula>"紧急不重要"</formula>
    </cfRule>
  </conditionalFormatting>
  <conditionalFormatting sqref="L23">
    <cfRule type="containsText" dxfId="756" priority="281" operator="containsText" text="进行中">
      <formula>NOT(ISERROR(SEARCH("进行中",L23)))</formula>
    </cfRule>
    <cfRule type="containsText" dxfId="755" priority="282" operator="containsText" text="延迟">
      <formula>NOT(ISERROR(SEARCH("延迟",L23)))</formula>
    </cfRule>
    <cfRule type="containsText" dxfId="754" priority="283" operator="containsText" text="已完成">
      <formula>NOT(ISERROR(SEARCH("已完成",L23)))</formula>
    </cfRule>
    <cfRule type="containsText" dxfId="753" priority="284" operator="containsText" text="已中止">
      <formula>NOT(ISERROR(SEARCH("已中止",L23)))</formula>
    </cfRule>
  </conditionalFormatting>
  <conditionalFormatting sqref="M23">
    <cfRule type="dataBar" priority="2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{6068B513-8638-4263-BCE2-9679A9D65C66}</x14:id>
        </ext>
      </extLst>
    </cfRule>
    <cfRule type="dataBar" priority="2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{B5B2DBA5-C522-4FDF-B6F2-099D628D67F9}</x14:id>
        </ext>
      </extLst>
    </cfRule>
  </conditionalFormatting>
  <conditionalFormatting sqref="A23:AC23 AT23:AU23 AK23:AM23">
    <cfRule type="expression" dxfId="752" priority="275">
      <formula>CELL("row")=ROW()</formula>
    </cfRule>
    <cfRule type="expression" dxfId="751" priority="276">
      <formula>$A23&lt;&gt;""</formula>
    </cfRule>
  </conditionalFormatting>
  <conditionalFormatting sqref="N23:AC23 AT23 AK23:AM23">
    <cfRule type="cellIs" dxfId="750" priority="277" operator="greaterThan">
      <formula>0</formula>
    </cfRule>
  </conditionalFormatting>
  <conditionalFormatting sqref="AS23">
    <cfRule type="expression" dxfId="749" priority="270">
      <formula>CELL("row")=ROW()</formula>
    </cfRule>
    <cfRule type="expression" dxfId="748" priority="271">
      <formula>$A23&lt;&gt;""</formula>
    </cfRule>
  </conditionalFormatting>
  <conditionalFormatting sqref="AS23">
    <cfRule type="cellIs" dxfId="747" priority="272" operator="greaterThan">
      <formula>0</formula>
    </cfRule>
  </conditionalFormatting>
  <conditionalFormatting sqref="AR23">
    <cfRule type="expression" dxfId="746" priority="267">
      <formula>CELL("row")=ROW()</formula>
    </cfRule>
    <cfRule type="expression" dxfId="745" priority="268">
      <formula>$A23&lt;&gt;""</formula>
    </cfRule>
  </conditionalFormatting>
  <conditionalFormatting sqref="AR23">
    <cfRule type="cellIs" dxfId="744" priority="269" operator="greaterThan">
      <formula>0</formula>
    </cfRule>
  </conditionalFormatting>
  <conditionalFormatting sqref="AN23">
    <cfRule type="expression" dxfId="743" priority="264">
      <formula>CELL("row")=ROW()</formula>
    </cfRule>
    <cfRule type="expression" dxfId="742" priority="265">
      <formula>$A23&lt;&gt;""</formula>
    </cfRule>
  </conditionalFormatting>
  <conditionalFormatting sqref="AN23">
    <cfRule type="cellIs" dxfId="741" priority="266" operator="greaterThan">
      <formula>0</formula>
    </cfRule>
  </conditionalFormatting>
  <conditionalFormatting sqref="AQ23">
    <cfRule type="expression" dxfId="740" priority="263">
      <formula>CELL("row")=ROW()</formula>
    </cfRule>
  </conditionalFormatting>
  <conditionalFormatting sqref="AQ23">
    <cfRule type="cellIs" dxfId="739" priority="262" operator="greaterThan">
      <formula>0</formula>
    </cfRule>
  </conditionalFormatting>
  <conditionalFormatting sqref="AP23">
    <cfRule type="expression" dxfId="738" priority="261">
      <formula>CELL("row")=ROW()</formula>
    </cfRule>
  </conditionalFormatting>
  <conditionalFormatting sqref="AP23">
    <cfRule type="cellIs" dxfId="737" priority="260" operator="greaterThan">
      <formula>0</formula>
    </cfRule>
  </conditionalFormatting>
  <conditionalFormatting sqref="AO23">
    <cfRule type="expression" dxfId="736" priority="259">
      <formula>CELL("row")=ROW()</formula>
    </cfRule>
  </conditionalFormatting>
  <conditionalFormatting sqref="AO23">
    <cfRule type="cellIs" dxfId="735" priority="258" operator="greaterThan">
      <formula>0</formula>
    </cfRule>
  </conditionalFormatting>
  <conditionalFormatting sqref="AD23">
    <cfRule type="expression" dxfId="734" priority="255">
      <formula>CELL("row")=ROW()</formula>
    </cfRule>
    <cfRule type="expression" dxfId="733" priority="256">
      <formula>$A23&lt;&gt;""</formula>
    </cfRule>
  </conditionalFormatting>
  <conditionalFormatting sqref="AD23">
    <cfRule type="cellIs" dxfId="732" priority="257" operator="greaterThan">
      <formula>0</formula>
    </cfRule>
  </conditionalFormatting>
  <conditionalFormatting sqref="AJ23">
    <cfRule type="expression" dxfId="731" priority="252">
      <formula>CELL("row")=ROW()</formula>
    </cfRule>
    <cfRule type="expression" dxfId="730" priority="253">
      <formula>$A23&lt;&gt;""</formula>
    </cfRule>
  </conditionalFormatting>
  <conditionalFormatting sqref="AJ23">
    <cfRule type="cellIs" dxfId="729" priority="254" operator="greaterThan">
      <formula>0</formula>
    </cfRule>
  </conditionalFormatting>
  <conditionalFormatting sqref="AE23">
    <cfRule type="expression" dxfId="728" priority="249">
      <formula>CELL("row")=ROW()</formula>
    </cfRule>
    <cfRule type="expression" dxfId="727" priority="250">
      <formula>$A23&lt;&gt;""</formula>
    </cfRule>
  </conditionalFormatting>
  <conditionalFormatting sqref="AE23">
    <cfRule type="cellIs" dxfId="726" priority="251" operator="greaterThan">
      <formula>0</formula>
    </cfRule>
  </conditionalFormatting>
  <conditionalFormatting sqref="AF23">
    <cfRule type="expression" dxfId="725" priority="246">
      <formula>CELL("row")=ROW()</formula>
    </cfRule>
    <cfRule type="expression" dxfId="724" priority="247">
      <formula>$A23&lt;&gt;""</formula>
    </cfRule>
  </conditionalFormatting>
  <conditionalFormatting sqref="AF23">
    <cfRule type="cellIs" dxfId="723" priority="248" operator="greaterThan">
      <formula>0</formula>
    </cfRule>
  </conditionalFormatting>
  <conditionalFormatting sqref="AG23">
    <cfRule type="expression" dxfId="722" priority="243">
      <formula>CELL("row")=ROW()</formula>
    </cfRule>
    <cfRule type="expression" dxfId="721" priority="244">
      <formula>$A23&lt;&gt;""</formula>
    </cfRule>
  </conditionalFormatting>
  <conditionalFormatting sqref="AG23">
    <cfRule type="cellIs" dxfId="720" priority="245" operator="greaterThan">
      <formula>0</formula>
    </cfRule>
  </conditionalFormatting>
  <conditionalFormatting sqref="AH23">
    <cfRule type="expression" dxfId="719" priority="240">
      <formula>CELL("row")=ROW()</formula>
    </cfRule>
    <cfRule type="expression" dxfId="718" priority="241">
      <formula>$A23&lt;&gt;""</formula>
    </cfRule>
  </conditionalFormatting>
  <conditionalFormatting sqref="AH23">
    <cfRule type="cellIs" dxfId="717" priority="242" operator="greaterThan">
      <formula>0</formula>
    </cfRule>
  </conditionalFormatting>
  <conditionalFormatting sqref="AI23">
    <cfRule type="expression" dxfId="716" priority="237">
      <formula>CELL("row")=ROW()</formula>
    </cfRule>
    <cfRule type="expression" dxfId="715" priority="238">
      <formula>$A23&lt;&gt;""</formula>
    </cfRule>
  </conditionalFormatting>
  <conditionalFormatting sqref="AI23">
    <cfRule type="cellIs" dxfId="714" priority="239" operator="greaterThan">
      <formula>0</formula>
    </cfRule>
  </conditionalFormatting>
  <conditionalFormatting sqref="G13">
    <cfRule type="cellIs" dxfId="713" priority="228" operator="equal">
      <formula>"重要不紧急"</formula>
    </cfRule>
    <cfRule type="cellIs" dxfId="712" priority="229" operator="equal">
      <formula>"重要且紧急"</formula>
    </cfRule>
    <cfRule type="cellIs" dxfId="711" priority="230" operator="equal">
      <formula>"紧急不重要"</formula>
    </cfRule>
  </conditionalFormatting>
  <conditionalFormatting sqref="L13">
    <cfRule type="containsText" dxfId="710" priority="231" operator="containsText" text="进行中">
      <formula>NOT(ISERROR(SEARCH("进行中",L13)))</formula>
    </cfRule>
    <cfRule type="containsText" dxfId="709" priority="232" operator="containsText" text="延迟">
      <formula>NOT(ISERROR(SEARCH("延迟",L13)))</formula>
    </cfRule>
    <cfRule type="containsText" dxfId="708" priority="233" operator="containsText" text="已完成">
      <formula>NOT(ISERROR(SEARCH("已完成",L13)))</formula>
    </cfRule>
    <cfRule type="containsText" dxfId="707" priority="234" operator="containsText" text="已中止">
      <formula>NOT(ISERROR(SEARCH("已中止",L13)))</formula>
    </cfRule>
  </conditionalFormatting>
  <conditionalFormatting sqref="A13:X13 AM13:AN13">
    <cfRule type="expression" dxfId="706" priority="225">
      <formula>CELL("row")=ROW()</formula>
    </cfRule>
    <cfRule type="expression" dxfId="705" priority="226">
      <formula>$A13&lt;&gt;""</formula>
    </cfRule>
  </conditionalFormatting>
  <conditionalFormatting sqref="AM13 N13:X13">
    <cfRule type="cellIs" dxfId="704" priority="227" operator="greaterThan">
      <formula>0</formula>
    </cfRule>
  </conditionalFormatting>
  <conditionalFormatting sqref="AL13 Y13:AC13">
    <cfRule type="expression" dxfId="703" priority="222">
      <formula>CELL("row")=ROW()</formula>
    </cfRule>
    <cfRule type="expression" dxfId="702" priority="223">
      <formula>$A13&lt;&gt;""</formula>
    </cfRule>
  </conditionalFormatting>
  <conditionalFormatting sqref="AL13 Y13:AC13">
    <cfRule type="cellIs" dxfId="701" priority="224" operator="greaterThan">
      <formula>0</formula>
    </cfRule>
  </conditionalFormatting>
  <conditionalFormatting sqref="AK13">
    <cfRule type="expression" dxfId="700" priority="219">
      <formula>CELL("row")=ROW()</formula>
    </cfRule>
    <cfRule type="expression" dxfId="699" priority="220">
      <formula>$A13&lt;&gt;""</formula>
    </cfRule>
  </conditionalFormatting>
  <conditionalFormatting sqref="AK13">
    <cfRule type="cellIs" dxfId="698" priority="221" operator="greaterThan">
      <formula>0</formula>
    </cfRule>
  </conditionalFormatting>
  <conditionalFormatting sqref="M13">
    <cfRule type="dataBar" priority="2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{BA781A93-8210-49A2-A14D-FCD0571F6670}</x14:id>
        </ext>
      </extLst>
    </cfRule>
    <cfRule type="dataBar" priority="2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{630AF7C6-CBE0-417A-8578-2BDF921AE221}</x14:id>
        </ext>
      </extLst>
    </cfRule>
  </conditionalFormatting>
  <conditionalFormatting sqref="AD13">
    <cfRule type="expression" dxfId="697" priority="216">
      <formula>CELL("row")=ROW()</formula>
    </cfRule>
    <cfRule type="expression" dxfId="696" priority="217">
      <formula>$A13&lt;&gt;""</formula>
    </cfRule>
  </conditionalFormatting>
  <conditionalFormatting sqref="AD13">
    <cfRule type="cellIs" dxfId="695" priority="218" operator="greaterThan">
      <formula>0</formula>
    </cfRule>
  </conditionalFormatting>
  <conditionalFormatting sqref="AJ13">
    <cfRule type="expression" dxfId="694" priority="213">
      <formula>CELL("row")=ROW()</formula>
    </cfRule>
    <cfRule type="expression" dxfId="693" priority="214">
      <formula>$A13&lt;&gt;""</formula>
    </cfRule>
  </conditionalFormatting>
  <conditionalFormatting sqref="AJ13">
    <cfRule type="cellIs" dxfId="692" priority="215" operator="greaterThan">
      <formula>0</formula>
    </cfRule>
  </conditionalFormatting>
  <conditionalFormatting sqref="AE13">
    <cfRule type="expression" dxfId="691" priority="210">
      <formula>CELL("row")=ROW()</formula>
    </cfRule>
    <cfRule type="expression" dxfId="690" priority="211">
      <formula>$A13&lt;&gt;""</formula>
    </cfRule>
  </conditionalFormatting>
  <conditionalFormatting sqref="AE13">
    <cfRule type="cellIs" dxfId="689" priority="212" operator="greaterThan">
      <formula>0</formula>
    </cfRule>
  </conditionalFormatting>
  <conditionalFormatting sqref="AF13">
    <cfRule type="expression" dxfId="688" priority="207">
      <formula>CELL("row")=ROW()</formula>
    </cfRule>
    <cfRule type="expression" dxfId="687" priority="208">
      <formula>$A13&lt;&gt;""</formula>
    </cfRule>
  </conditionalFormatting>
  <conditionalFormatting sqref="AF13">
    <cfRule type="cellIs" dxfId="686" priority="209" operator="greaterThan">
      <formula>0</formula>
    </cfRule>
  </conditionalFormatting>
  <conditionalFormatting sqref="AG13">
    <cfRule type="expression" dxfId="685" priority="204">
      <formula>CELL("row")=ROW()</formula>
    </cfRule>
    <cfRule type="expression" dxfId="684" priority="205">
      <formula>$A13&lt;&gt;""</formula>
    </cfRule>
  </conditionalFormatting>
  <conditionalFormatting sqref="AG13">
    <cfRule type="cellIs" dxfId="683" priority="206" operator="greaterThan">
      <formula>0</formula>
    </cfRule>
  </conditionalFormatting>
  <conditionalFormatting sqref="AH13">
    <cfRule type="expression" dxfId="682" priority="201">
      <formula>CELL("row")=ROW()</formula>
    </cfRule>
    <cfRule type="expression" dxfId="681" priority="202">
      <formula>$A13&lt;&gt;""</formula>
    </cfRule>
  </conditionalFormatting>
  <conditionalFormatting sqref="AH13">
    <cfRule type="cellIs" dxfId="680" priority="203" operator="greaterThan">
      <formula>0</formula>
    </cfRule>
  </conditionalFormatting>
  <conditionalFormatting sqref="AI13">
    <cfRule type="expression" dxfId="679" priority="198">
      <formula>CELL("row")=ROW()</formula>
    </cfRule>
    <cfRule type="expression" dxfId="678" priority="199">
      <formula>$A13&lt;&gt;""</formula>
    </cfRule>
  </conditionalFormatting>
  <conditionalFormatting sqref="AI13">
    <cfRule type="cellIs" dxfId="677" priority="200" operator="greaterThan">
      <formula>0</formula>
    </cfRule>
  </conditionalFormatting>
  <conditionalFormatting sqref="G14:G16">
    <cfRule type="cellIs" dxfId="676" priority="189" operator="equal">
      <formula>"重要不紧急"</formula>
    </cfRule>
    <cfRule type="cellIs" dxfId="675" priority="190" operator="equal">
      <formula>"重要且紧急"</formula>
    </cfRule>
    <cfRule type="cellIs" dxfId="674" priority="191" operator="equal">
      <formula>"紧急不重要"</formula>
    </cfRule>
  </conditionalFormatting>
  <conditionalFormatting sqref="L14:L16">
    <cfRule type="containsText" dxfId="673" priority="192" operator="containsText" text="进行中">
      <formula>NOT(ISERROR(SEARCH("进行中",L14)))</formula>
    </cfRule>
    <cfRule type="containsText" dxfId="672" priority="193" operator="containsText" text="延迟">
      <formula>NOT(ISERROR(SEARCH("延迟",L14)))</formula>
    </cfRule>
    <cfRule type="containsText" dxfId="671" priority="194" operator="containsText" text="已完成">
      <formula>NOT(ISERROR(SEARCH("已完成",L14)))</formula>
    </cfRule>
    <cfRule type="containsText" dxfId="670" priority="195" operator="containsText" text="已中止">
      <formula>NOT(ISERROR(SEARCH("已中止",L14)))</formula>
    </cfRule>
  </conditionalFormatting>
  <conditionalFormatting sqref="A14:X16 AM14:AN16">
    <cfRule type="expression" dxfId="669" priority="186">
      <formula>CELL("row")=ROW()</formula>
    </cfRule>
    <cfRule type="expression" dxfId="668" priority="187">
      <formula>$A14&lt;&gt;""</formula>
    </cfRule>
  </conditionalFormatting>
  <conditionalFormatting sqref="AM14:AM16 N14:X16">
    <cfRule type="cellIs" dxfId="667" priority="188" operator="greaterThan">
      <formula>0</formula>
    </cfRule>
  </conditionalFormatting>
  <conditionalFormatting sqref="AL14:AL16 Y14:AC16">
    <cfRule type="expression" dxfId="666" priority="183">
      <formula>CELL("row")=ROW()</formula>
    </cfRule>
    <cfRule type="expression" dxfId="665" priority="184">
      <formula>$A14&lt;&gt;""</formula>
    </cfRule>
  </conditionalFormatting>
  <conditionalFormatting sqref="AL14:AL16 Y14:AC16">
    <cfRule type="cellIs" dxfId="664" priority="185" operator="greaterThan">
      <formula>0</formula>
    </cfRule>
  </conditionalFormatting>
  <conditionalFormatting sqref="AK14:AK16">
    <cfRule type="expression" dxfId="663" priority="180">
      <formula>CELL("row")=ROW()</formula>
    </cfRule>
    <cfRule type="expression" dxfId="662" priority="181">
      <formula>$A14&lt;&gt;""</formula>
    </cfRule>
  </conditionalFormatting>
  <conditionalFormatting sqref="AK14:AK16">
    <cfRule type="cellIs" dxfId="661" priority="182" operator="greaterThan">
      <formula>0</formula>
    </cfRule>
  </conditionalFormatting>
  <conditionalFormatting sqref="M14:M16">
    <cfRule type="dataBar" priority="19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{12F94F40-4F93-49EA-A8D4-280BD8F838EE}</x14:id>
        </ext>
      </extLst>
    </cfRule>
    <cfRule type="dataBar" priority="1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{D0159AB5-17A0-4CC2-8CB3-7ADBA92EC537}</x14:id>
        </ext>
      </extLst>
    </cfRule>
  </conditionalFormatting>
  <conditionalFormatting sqref="AD14:AD16">
    <cfRule type="expression" dxfId="660" priority="177">
      <formula>CELL("row")=ROW()</formula>
    </cfRule>
    <cfRule type="expression" dxfId="659" priority="178">
      <formula>$A14&lt;&gt;""</formula>
    </cfRule>
  </conditionalFormatting>
  <conditionalFormatting sqref="AD14:AD16">
    <cfRule type="cellIs" dxfId="658" priority="179" operator="greaterThan">
      <formula>0</formula>
    </cfRule>
  </conditionalFormatting>
  <conditionalFormatting sqref="AJ14:AJ16">
    <cfRule type="expression" dxfId="657" priority="174">
      <formula>CELL("row")=ROW()</formula>
    </cfRule>
    <cfRule type="expression" dxfId="656" priority="175">
      <formula>$A14&lt;&gt;""</formula>
    </cfRule>
  </conditionalFormatting>
  <conditionalFormatting sqref="AJ14:AJ16">
    <cfRule type="cellIs" dxfId="655" priority="176" operator="greaterThan">
      <formula>0</formula>
    </cfRule>
  </conditionalFormatting>
  <conditionalFormatting sqref="AE14:AE16">
    <cfRule type="expression" dxfId="654" priority="171">
      <formula>CELL("row")=ROW()</formula>
    </cfRule>
    <cfRule type="expression" dxfId="653" priority="172">
      <formula>$A14&lt;&gt;""</formula>
    </cfRule>
  </conditionalFormatting>
  <conditionalFormatting sqref="AE14:AE16">
    <cfRule type="cellIs" dxfId="652" priority="173" operator="greaterThan">
      <formula>0</formula>
    </cfRule>
  </conditionalFormatting>
  <conditionalFormatting sqref="AF14:AF16">
    <cfRule type="expression" dxfId="651" priority="168">
      <formula>CELL("row")=ROW()</formula>
    </cfRule>
    <cfRule type="expression" dxfId="650" priority="169">
      <formula>$A14&lt;&gt;""</formula>
    </cfRule>
  </conditionalFormatting>
  <conditionalFormatting sqref="AF14:AF16">
    <cfRule type="cellIs" dxfId="649" priority="170" operator="greaterThan">
      <formula>0</formula>
    </cfRule>
  </conditionalFormatting>
  <conditionalFormatting sqref="AG14:AG16">
    <cfRule type="expression" dxfId="648" priority="165">
      <formula>CELL("row")=ROW()</formula>
    </cfRule>
    <cfRule type="expression" dxfId="647" priority="166">
      <formula>$A14&lt;&gt;""</formula>
    </cfRule>
  </conditionalFormatting>
  <conditionalFormatting sqref="AG14:AG16">
    <cfRule type="cellIs" dxfId="646" priority="167" operator="greaterThan">
      <formula>0</formula>
    </cfRule>
  </conditionalFormatting>
  <conditionalFormatting sqref="AH14:AH16">
    <cfRule type="expression" dxfId="645" priority="162">
      <formula>CELL("row")=ROW()</formula>
    </cfRule>
    <cfRule type="expression" dxfId="644" priority="163">
      <formula>$A14&lt;&gt;""</formula>
    </cfRule>
  </conditionalFormatting>
  <conditionalFormatting sqref="AH14:AH16">
    <cfRule type="cellIs" dxfId="643" priority="164" operator="greaterThan">
      <formula>0</formula>
    </cfRule>
  </conditionalFormatting>
  <conditionalFormatting sqref="AI14:AI16">
    <cfRule type="expression" dxfId="642" priority="159">
      <formula>CELL("row")=ROW()</formula>
    </cfRule>
    <cfRule type="expression" dxfId="641" priority="160">
      <formula>$A14&lt;&gt;""</formula>
    </cfRule>
  </conditionalFormatting>
  <conditionalFormatting sqref="AI14:AI16">
    <cfRule type="cellIs" dxfId="640" priority="161" operator="greaterThan">
      <formula>0</formula>
    </cfRule>
  </conditionalFormatting>
  <conditionalFormatting sqref="G17">
    <cfRule type="cellIs" dxfId="639" priority="150" operator="equal">
      <formula>"重要不紧急"</formula>
    </cfRule>
    <cfRule type="cellIs" dxfId="638" priority="151" operator="equal">
      <formula>"重要且紧急"</formula>
    </cfRule>
    <cfRule type="cellIs" dxfId="637" priority="152" operator="equal">
      <formula>"紧急不重要"</formula>
    </cfRule>
  </conditionalFormatting>
  <conditionalFormatting sqref="L17">
    <cfRule type="containsText" dxfId="636" priority="153" operator="containsText" text="进行中">
      <formula>NOT(ISERROR(SEARCH("进行中",L17)))</formula>
    </cfRule>
    <cfRule type="containsText" dxfId="635" priority="154" operator="containsText" text="延迟">
      <formula>NOT(ISERROR(SEARCH("延迟",L17)))</formula>
    </cfRule>
    <cfRule type="containsText" dxfId="634" priority="155" operator="containsText" text="已完成">
      <formula>NOT(ISERROR(SEARCH("已完成",L17)))</formula>
    </cfRule>
    <cfRule type="containsText" dxfId="633" priority="156" operator="containsText" text="已中止">
      <formula>NOT(ISERROR(SEARCH("已中止",L17)))</formula>
    </cfRule>
  </conditionalFormatting>
  <conditionalFormatting sqref="A17:X17 AM17:AN17">
    <cfRule type="expression" dxfId="632" priority="147">
      <formula>CELL("row")=ROW()</formula>
    </cfRule>
    <cfRule type="expression" dxfId="631" priority="148">
      <formula>$A17&lt;&gt;""</formula>
    </cfRule>
  </conditionalFormatting>
  <conditionalFormatting sqref="AM17 N17:X17">
    <cfRule type="cellIs" dxfId="630" priority="149" operator="greaterThan">
      <formula>0</formula>
    </cfRule>
  </conditionalFormatting>
  <conditionalFormatting sqref="AL17 Y17:AC17">
    <cfRule type="expression" dxfId="629" priority="144">
      <formula>CELL("row")=ROW()</formula>
    </cfRule>
    <cfRule type="expression" dxfId="628" priority="145">
      <formula>$A17&lt;&gt;""</formula>
    </cfRule>
  </conditionalFormatting>
  <conditionalFormatting sqref="AL17 Y17:AC17">
    <cfRule type="cellIs" dxfId="627" priority="146" operator="greaterThan">
      <formula>0</formula>
    </cfRule>
  </conditionalFormatting>
  <conditionalFormatting sqref="AK17">
    <cfRule type="expression" dxfId="626" priority="141">
      <formula>CELL("row")=ROW()</formula>
    </cfRule>
    <cfRule type="expression" dxfId="625" priority="142">
      <formula>$A17&lt;&gt;""</formula>
    </cfRule>
  </conditionalFormatting>
  <conditionalFormatting sqref="AK17">
    <cfRule type="cellIs" dxfId="624" priority="143" operator="greaterThan">
      <formula>0</formula>
    </cfRule>
  </conditionalFormatting>
  <conditionalFormatting sqref="M17">
    <cfRule type="dataBar" priority="1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{C198CED5-8672-4741-82E9-985D2428297A}</x14:id>
        </ext>
      </extLst>
    </cfRule>
    <cfRule type="dataBar" priority="1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{B5AFD21E-1614-41FF-9EFA-86F1B10D8A2E}</x14:id>
        </ext>
      </extLst>
    </cfRule>
  </conditionalFormatting>
  <conditionalFormatting sqref="AD17">
    <cfRule type="expression" dxfId="623" priority="138">
      <formula>CELL("row")=ROW()</formula>
    </cfRule>
    <cfRule type="expression" dxfId="622" priority="139">
      <formula>$A17&lt;&gt;""</formula>
    </cfRule>
  </conditionalFormatting>
  <conditionalFormatting sqref="AD17">
    <cfRule type="cellIs" dxfId="621" priority="140" operator="greaterThan">
      <formula>0</formula>
    </cfRule>
  </conditionalFormatting>
  <conditionalFormatting sqref="AJ17">
    <cfRule type="expression" dxfId="620" priority="135">
      <formula>CELL("row")=ROW()</formula>
    </cfRule>
    <cfRule type="expression" dxfId="619" priority="136">
      <formula>$A17&lt;&gt;""</formula>
    </cfRule>
  </conditionalFormatting>
  <conditionalFormatting sqref="AJ17">
    <cfRule type="cellIs" dxfId="618" priority="137" operator="greaterThan">
      <formula>0</formula>
    </cfRule>
  </conditionalFormatting>
  <conditionalFormatting sqref="AE17">
    <cfRule type="expression" dxfId="617" priority="132">
      <formula>CELL("row")=ROW()</formula>
    </cfRule>
    <cfRule type="expression" dxfId="616" priority="133">
      <formula>$A17&lt;&gt;""</formula>
    </cfRule>
  </conditionalFormatting>
  <conditionalFormatting sqref="AE17">
    <cfRule type="cellIs" dxfId="615" priority="134" operator="greaterThan">
      <formula>0</formula>
    </cfRule>
  </conditionalFormatting>
  <conditionalFormatting sqref="AF17">
    <cfRule type="expression" dxfId="614" priority="129">
      <formula>CELL("row")=ROW()</formula>
    </cfRule>
    <cfRule type="expression" dxfId="613" priority="130">
      <formula>$A17&lt;&gt;""</formula>
    </cfRule>
  </conditionalFormatting>
  <conditionalFormatting sqref="AF17">
    <cfRule type="cellIs" dxfId="612" priority="131" operator="greaterThan">
      <formula>0</formula>
    </cfRule>
  </conditionalFormatting>
  <conditionalFormatting sqref="AG17">
    <cfRule type="expression" dxfId="611" priority="126">
      <formula>CELL("row")=ROW()</formula>
    </cfRule>
    <cfRule type="expression" dxfId="610" priority="127">
      <formula>$A17&lt;&gt;""</formula>
    </cfRule>
  </conditionalFormatting>
  <conditionalFormatting sqref="AG17">
    <cfRule type="cellIs" dxfId="609" priority="128" operator="greaterThan">
      <formula>0</formula>
    </cfRule>
  </conditionalFormatting>
  <conditionalFormatting sqref="AH17">
    <cfRule type="expression" dxfId="608" priority="123">
      <formula>CELL("row")=ROW()</formula>
    </cfRule>
    <cfRule type="expression" dxfId="607" priority="124">
      <formula>$A17&lt;&gt;""</formula>
    </cfRule>
  </conditionalFormatting>
  <conditionalFormatting sqref="AH17">
    <cfRule type="cellIs" dxfId="606" priority="125" operator="greaterThan">
      <formula>0</formula>
    </cfRule>
  </conditionalFormatting>
  <conditionalFormatting sqref="AI17">
    <cfRule type="expression" dxfId="605" priority="120">
      <formula>CELL("row")=ROW()</formula>
    </cfRule>
    <cfRule type="expression" dxfId="604" priority="121">
      <formula>$A17&lt;&gt;""</formula>
    </cfRule>
  </conditionalFormatting>
  <conditionalFormatting sqref="AI17">
    <cfRule type="cellIs" dxfId="603" priority="122" operator="greaterThan">
      <formula>0</formula>
    </cfRule>
  </conditionalFormatting>
  <conditionalFormatting sqref="G18">
    <cfRule type="cellIs" dxfId="602" priority="111" operator="equal">
      <formula>"重要不紧急"</formula>
    </cfRule>
    <cfRule type="cellIs" dxfId="601" priority="112" operator="equal">
      <formula>"重要且紧急"</formula>
    </cfRule>
    <cfRule type="cellIs" dxfId="600" priority="113" operator="equal">
      <formula>"紧急不重要"</formula>
    </cfRule>
  </conditionalFormatting>
  <conditionalFormatting sqref="L18">
    <cfRule type="containsText" dxfId="599" priority="114" operator="containsText" text="进行中">
      <formula>NOT(ISERROR(SEARCH("进行中",L18)))</formula>
    </cfRule>
    <cfRule type="containsText" dxfId="598" priority="115" operator="containsText" text="延迟">
      <formula>NOT(ISERROR(SEARCH("延迟",L18)))</formula>
    </cfRule>
    <cfRule type="containsText" dxfId="597" priority="116" operator="containsText" text="已完成">
      <formula>NOT(ISERROR(SEARCH("已完成",L18)))</formula>
    </cfRule>
    <cfRule type="containsText" dxfId="596" priority="117" operator="containsText" text="已中止">
      <formula>NOT(ISERROR(SEARCH("已中止",L18)))</formula>
    </cfRule>
  </conditionalFormatting>
  <conditionalFormatting sqref="A18:E18 AM18:AN18 G18:X18">
    <cfRule type="expression" dxfId="595" priority="108">
      <formula>CELL("row")=ROW()</formula>
    </cfRule>
    <cfRule type="expression" dxfId="594" priority="109">
      <formula>$A18&lt;&gt;""</formula>
    </cfRule>
  </conditionalFormatting>
  <conditionalFormatting sqref="AM18 N18:X18">
    <cfRule type="cellIs" dxfId="593" priority="110" operator="greaterThan">
      <formula>0</formula>
    </cfRule>
  </conditionalFormatting>
  <conditionalFormatting sqref="AL18 Y18:AC18">
    <cfRule type="expression" dxfId="592" priority="105">
      <formula>CELL("row")=ROW()</formula>
    </cfRule>
    <cfRule type="expression" dxfId="591" priority="106">
      <formula>$A18&lt;&gt;""</formula>
    </cfRule>
  </conditionalFormatting>
  <conditionalFormatting sqref="AL18 Y18:AC18">
    <cfRule type="cellIs" dxfId="590" priority="107" operator="greaterThan">
      <formula>0</formula>
    </cfRule>
  </conditionalFormatting>
  <conditionalFormatting sqref="AK18">
    <cfRule type="expression" dxfId="589" priority="102">
      <formula>CELL("row")=ROW()</formula>
    </cfRule>
    <cfRule type="expression" dxfId="588" priority="103">
      <formula>$A18&lt;&gt;""</formula>
    </cfRule>
  </conditionalFormatting>
  <conditionalFormatting sqref="AK18">
    <cfRule type="cellIs" dxfId="587" priority="104" operator="greaterThan">
      <formula>0</formula>
    </cfRule>
  </conditionalFormatting>
  <conditionalFormatting sqref="M18">
    <cfRule type="dataBar" priority="1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{C1C74BA2-5EB8-44BA-86CB-89449ABB5819}</x14:id>
        </ext>
      </extLst>
    </cfRule>
    <cfRule type="dataBar" priority="1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{0DD9328C-8914-4EAE-83B8-C850369C9DF6}</x14:id>
        </ext>
      </extLst>
    </cfRule>
  </conditionalFormatting>
  <conditionalFormatting sqref="AD18">
    <cfRule type="expression" dxfId="586" priority="99">
      <formula>CELL("row")=ROW()</formula>
    </cfRule>
    <cfRule type="expression" dxfId="585" priority="100">
      <formula>$A18&lt;&gt;""</formula>
    </cfRule>
  </conditionalFormatting>
  <conditionalFormatting sqref="AD18">
    <cfRule type="cellIs" dxfId="584" priority="101" operator="greaterThan">
      <formula>0</formula>
    </cfRule>
  </conditionalFormatting>
  <conditionalFormatting sqref="AJ18">
    <cfRule type="expression" dxfId="583" priority="96">
      <formula>CELL("row")=ROW()</formula>
    </cfRule>
    <cfRule type="expression" dxfId="582" priority="97">
      <formula>$A18&lt;&gt;""</formula>
    </cfRule>
  </conditionalFormatting>
  <conditionalFormatting sqref="AJ18">
    <cfRule type="cellIs" dxfId="581" priority="98" operator="greaterThan">
      <formula>0</formula>
    </cfRule>
  </conditionalFormatting>
  <conditionalFormatting sqref="AE18">
    <cfRule type="expression" dxfId="580" priority="93">
      <formula>CELL("row")=ROW()</formula>
    </cfRule>
    <cfRule type="expression" dxfId="579" priority="94">
      <formula>$A18&lt;&gt;""</formula>
    </cfRule>
  </conditionalFormatting>
  <conditionalFormatting sqref="AE18">
    <cfRule type="cellIs" dxfId="578" priority="95" operator="greaterThan">
      <formula>0</formula>
    </cfRule>
  </conditionalFormatting>
  <conditionalFormatting sqref="AF18">
    <cfRule type="expression" dxfId="577" priority="90">
      <formula>CELL("row")=ROW()</formula>
    </cfRule>
    <cfRule type="expression" dxfId="576" priority="91">
      <formula>$A18&lt;&gt;""</formula>
    </cfRule>
  </conditionalFormatting>
  <conditionalFormatting sqref="AF18">
    <cfRule type="cellIs" dxfId="575" priority="92" operator="greaterThan">
      <formula>0</formula>
    </cfRule>
  </conditionalFormatting>
  <conditionalFormatting sqref="AG18">
    <cfRule type="expression" dxfId="574" priority="87">
      <formula>CELL("row")=ROW()</formula>
    </cfRule>
    <cfRule type="expression" dxfId="573" priority="88">
      <formula>$A18&lt;&gt;""</formula>
    </cfRule>
  </conditionalFormatting>
  <conditionalFormatting sqref="AG18">
    <cfRule type="cellIs" dxfId="572" priority="89" operator="greaterThan">
      <formula>0</formula>
    </cfRule>
  </conditionalFormatting>
  <conditionalFormatting sqref="AH18">
    <cfRule type="expression" dxfId="571" priority="84">
      <formula>CELL("row")=ROW()</formula>
    </cfRule>
    <cfRule type="expression" dxfId="570" priority="85">
      <formula>$A18&lt;&gt;""</formula>
    </cfRule>
  </conditionalFormatting>
  <conditionalFormatting sqref="AH18">
    <cfRule type="cellIs" dxfId="569" priority="86" operator="greaterThan">
      <formula>0</formula>
    </cfRule>
  </conditionalFormatting>
  <conditionalFormatting sqref="AI18">
    <cfRule type="expression" dxfId="568" priority="81">
      <formula>CELL("row")=ROW()</formula>
    </cfRule>
    <cfRule type="expression" dxfId="567" priority="82">
      <formula>$A18&lt;&gt;""</formula>
    </cfRule>
  </conditionalFormatting>
  <conditionalFormatting sqref="AI18">
    <cfRule type="cellIs" dxfId="566" priority="83" operator="greaterThan">
      <formula>0</formula>
    </cfRule>
  </conditionalFormatting>
  <conditionalFormatting sqref="G19">
    <cfRule type="cellIs" dxfId="565" priority="72" operator="equal">
      <formula>"重要不紧急"</formula>
    </cfRule>
    <cfRule type="cellIs" dxfId="564" priority="73" operator="equal">
      <formula>"重要且紧急"</formula>
    </cfRule>
    <cfRule type="cellIs" dxfId="563" priority="74" operator="equal">
      <formula>"紧急不重要"</formula>
    </cfRule>
  </conditionalFormatting>
  <conditionalFormatting sqref="L19">
    <cfRule type="containsText" dxfId="562" priority="75" operator="containsText" text="进行中">
      <formula>NOT(ISERROR(SEARCH("进行中",L19)))</formula>
    </cfRule>
    <cfRule type="containsText" dxfId="561" priority="76" operator="containsText" text="延迟">
      <formula>NOT(ISERROR(SEARCH("延迟",L19)))</formula>
    </cfRule>
    <cfRule type="containsText" dxfId="560" priority="77" operator="containsText" text="已完成">
      <formula>NOT(ISERROR(SEARCH("已完成",L19)))</formula>
    </cfRule>
    <cfRule type="containsText" dxfId="559" priority="78" operator="containsText" text="已中止">
      <formula>NOT(ISERROR(SEARCH("已中止",L19)))</formula>
    </cfRule>
  </conditionalFormatting>
  <conditionalFormatting sqref="A19:X19 AM19:AN19">
    <cfRule type="expression" dxfId="558" priority="69">
      <formula>CELL("row")=ROW()</formula>
    </cfRule>
    <cfRule type="expression" dxfId="557" priority="70">
      <formula>$A19&lt;&gt;""</formula>
    </cfRule>
  </conditionalFormatting>
  <conditionalFormatting sqref="AM19 N19:X19">
    <cfRule type="cellIs" dxfId="556" priority="71" operator="greaterThan">
      <formula>0</formula>
    </cfRule>
  </conditionalFormatting>
  <conditionalFormatting sqref="AL19 Y19:AC19">
    <cfRule type="expression" dxfId="555" priority="66">
      <formula>CELL("row")=ROW()</formula>
    </cfRule>
    <cfRule type="expression" dxfId="554" priority="67">
      <formula>$A19&lt;&gt;""</formula>
    </cfRule>
  </conditionalFormatting>
  <conditionalFormatting sqref="AL19 Y19:AC19">
    <cfRule type="cellIs" dxfId="553" priority="68" operator="greaterThan">
      <formula>0</formula>
    </cfRule>
  </conditionalFormatting>
  <conditionalFormatting sqref="AK19">
    <cfRule type="expression" dxfId="552" priority="63">
      <formula>CELL("row")=ROW()</formula>
    </cfRule>
    <cfRule type="expression" dxfId="551" priority="64">
      <formula>$A19&lt;&gt;""</formula>
    </cfRule>
  </conditionalFormatting>
  <conditionalFormatting sqref="AK19">
    <cfRule type="cellIs" dxfId="550" priority="65" operator="greaterThan">
      <formula>0</formula>
    </cfRule>
  </conditionalFormatting>
  <conditionalFormatting sqref="M19">
    <cfRule type="dataBar" priority="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{22301DB5-75A2-45F7-A921-5DC34DF46547}</x14:id>
        </ext>
      </extLst>
    </cfRule>
    <cfRule type="dataBar" priority="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{FA4E048D-31C8-4805-8779-7E1189AC9CCC}</x14:id>
        </ext>
      </extLst>
    </cfRule>
  </conditionalFormatting>
  <conditionalFormatting sqref="AD19">
    <cfRule type="expression" dxfId="549" priority="60">
      <formula>CELL("row")=ROW()</formula>
    </cfRule>
    <cfRule type="expression" dxfId="548" priority="61">
      <formula>$A19&lt;&gt;""</formula>
    </cfRule>
  </conditionalFormatting>
  <conditionalFormatting sqref="AD19">
    <cfRule type="cellIs" dxfId="547" priority="62" operator="greaterThan">
      <formula>0</formula>
    </cfRule>
  </conditionalFormatting>
  <conditionalFormatting sqref="AJ19">
    <cfRule type="expression" dxfId="546" priority="57">
      <formula>CELL("row")=ROW()</formula>
    </cfRule>
    <cfRule type="expression" dxfId="545" priority="58">
      <formula>$A19&lt;&gt;""</formula>
    </cfRule>
  </conditionalFormatting>
  <conditionalFormatting sqref="AJ19">
    <cfRule type="cellIs" dxfId="544" priority="59" operator="greaterThan">
      <formula>0</formula>
    </cfRule>
  </conditionalFormatting>
  <conditionalFormatting sqref="AE19">
    <cfRule type="expression" dxfId="543" priority="54">
      <formula>CELL("row")=ROW()</formula>
    </cfRule>
    <cfRule type="expression" dxfId="542" priority="55">
      <formula>$A19&lt;&gt;""</formula>
    </cfRule>
  </conditionalFormatting>
  <conditionalFormatting sqref="AE19">
    <cfRule type="cellIs" dxfId="541" priority="56" operator="greaterThan">
      <formula>0</formula>
    </cfRule>
  </conditionalFormatting>
  <conditionalFormatting sqref="AF19">
    <cfRule type="expression" dxfId="540" priority="51">
      <formula>CELL("row")=ROW()</formula>
    </cfRule>
    <cfRule type="expression" dxfId="539" priority="52">
      <formula>$A19&lt;&gt;""</formula>
    </cfRule>
  </conditionalFormatting>
  <conditionalFormatting sqref="AF19">
    <cfRule type="cellIs" dxfId="538" priority="53" operator="greaterThan">
      <formula>0</formula>
    </cfRule>
  </conditionalFormatting>
  <conditionalFormatting sqref="AG19">
    <cfRule type="expression" dxfId="537" priority="48">
      <formula>CELL("row")=ROW()</formula>
    </cfRule>
    <cfRule type="expression" dxfId="536" priority="49">
      <formula>$A19&lt;&gt;""</formula>
    </cfRule>
  </conditionalFormatting>
  <conditionalFormatting sqref="AG19">
    <cfRule type="cellIs" dxfId="535" priority="50" operator="greaterThan">
      <formula>0</formula>
    </cfRule>
  </conditionalFormatting>
  <conditionalFormatting sqref="AH19">
    <cfRule type="expression" dxfId="534" priority="45">
      <formula>CELL("row")=ROW()</formula>
    </cfRule>
    <cfRule type="expression" dxfId="533" priority="46">
      <formula>$A19&lt;&gt;""</formula>
    </cfRule>
  </conditionalFormatting>
  <conditionalFormatting sqref="AH19">
    <cfRule type="cellIs" dxfId="532" priority="47" operator="greaterThan">
      <formula>0</formula>
    </cfRule>
  </conditionalFormatting>
  <conditionalFormatting sqref="AI19">
    <cfRule type="expression" dxfId="531" priority="42">
      <formula>CELL("row")=ROW()</formula>
    </cfRule>
    <cfRule type="expression" dxfId="530" priority="43">
      <formula>$A19&lt;&gt;""</formula>
    </cfRule>
  </conditionalFormatting>
  <conditionalFormatting sqref="AI19">
    <cfRule type="cellIs" dxfId="529" priority="44" operator="greaterThan">
      <formula>0</formula>
    </cfRule>
  </conditionalFormatting>
  <conditionalFormatting sqref="G71">
    <cfRule type="cellIs" dxfId="528" priority="33" operator="equal">
      <formula>"重要不紧急"</formula>
    </cfRule>
    <cfRule type="cellIs" dxfId="527" priority="34" operator="equal">
      <formula>"重要且紧急"</formula>
    </cfRule>
    <cfRule type="cellIs" dxfId="526" priority="35" operator="equal">
      <formula>"紧急不重要"</formula>
    </cfRule>
  </conditionalFormatting>
  <conditionalFormatting sqref="L71">
    <cfRule type="containsText" dxfId="525" priority="36" operator="containsText" text="进行中">
      <formula>NOT(ISERROR(SEARCH("进行中",L71)))</formula>
    </cfRule>
    <cfRule type="containsText" dxfId="524" priority="37" operator="containsText" text="延迟">
      <formula>NOT(ISERROR(SEARCH("延迟",L71)))</formula>
    </cfRule>
    <cfRule type="containsText" dxfId="523" priority="38" operator="containsText" text="已完成">
      <formula>NOT(ISERROR(SEARCH("已完成",L71)))</formula>
    </cfRule>
    <cfRule type="containsText" dxfId="522" priority="39" operator="containsText" text="已中止">
      <formula>NOT(ISERROR(SEARCH("已中止",L71)))</formula>
    </cfRule>
  </conditionalFormatting>
  <conditionalFormatting sqref="A71:X71 AM71:AN71">
    <cfRule type="expression" dxfId="521" priority="30">
      <formula>CELL("row")=ROW()</formula>
    </cfRule>
    <cfRule type="expression" dxfId="520" priority="31">
      <formula>$A71&lt;&gt;""</formula>
    </cfRule>
  </conditionalFormatting>
  <conditionalFormatting sqref="AM71 N71:X71">
    <cfRule type="cellIs" dxfId="519" priority="32" operator="greaterThan">
      <formula>0</formula>
    </cfRule>
  </conditionalFormatting>
  <conditionalFormatting sqref="AL71 Y71:AC71">
    <cfRule type="expression" dxfId="518" priority="27">
      <formula>CELL("row")=ROW()</formula>
    </cfRule>
    <cfRule type="expression" dxfId="517" priority="28">
      <formula>$A71&lt;&gt;""</formula>
    </cfRule>
  </conditionalFormatting>
  <conditionalFormatting sqref="AL71 Y71:AC71">
    <cfRule type="cellIs" dxfId="516" priority="29" operator="greaterThan">
      <formula>0</formula>
    </cfRule>
  </conditionalFormatting>
  <conditionalFormatting sqref="AK71">
    <cfRule type="expression" dxfId="515" priority="24">
      <formula>CELL("row")=ROW()</formula>
    </cfRule>
    <cfRule type="expression" dxfId="514" priority="25">
      <formula>$A71&lt;&gt;""</formula>
    </cfRule>
  </conditionalFormatting>
  <conditionalFormatting sqref="AK71">
    <cfRule type="cellIs" dxfId="513" priority="26" operator="greaterThan">
      <formula>0</formula>
    </cfRule>
  </conditionalFormatting>
  <conditionalFormatting sqref="M71">
    <cfRule type="dataBar" priority="4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{2E4C5320-2B9D-487D-9421-23A65C8D17EE}</x14:id>
        </ext>
      </extLst>
    </cfRule>
    <cfRule type="dataBar" priority="4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{7AC4599A-B41E-41A8-B675-40778CA4CC07}</x14:id>
        </ext>
      </extLst>
    </cfRule>
  </conditionalFormatting>
  <conditionalFormatting sqref="AD71">
    <cfRule type="expression" dxfId="512" priority="21">
      <formula>CELL("row")=ROW()</formula>
    </cfRule>
    <cfRule type="expression" dxfId="511" priority="22">
      <formula>$A71&lt;&gt;""</formula>
    </cfRule>
  </conditionalFormatting>
  <conditionalFormatting sqref="AD71">
    <cfRule type="cellIs" dxfId="510" priority="23" operator="greaterThan">
      <formula>0</formula>
    </cfRule>
  </conditionalFormatting>
  <conditionalFormatting sqref="AJ71">
    <cfRule type="expression" dxfId="509" priority="18">
      <formula>CELL("row")=ROW()</formula>
    </cfRule>
    <cfRule type="expression" dxfId="508" priority="19">
      <formula>$A71&lt;&gt;""</formula>
    </cfRule>
  </conditionalFormatting>
  <conditionalFormatting sqref="AJ71">
    <cfRule type="cellIs" dxfId="507" priority="20" operator="greaterThan">
      <formula>0</formula>
    </cfRule>
  </conditionalFormatting>
  <conditionalFormatting sqref="AE71">
    <cfRule type="expression" dxfId="506" priority="15">
      <formula>CELL("row")=ROW()</formula>
    </cfRule>
    <cfRule type="expression" dxfId="505" priority="16">
      <formula>$A71&lt;&gt;""</formula>
    </cfRule>
  </conditionalFormatting>
  <conditionalFormatting sqref="AE71">
    <cfRule type="cellIs" dxfId="504" priority="17" operator="greaterThan">
      <formula>0</formula>
    </cfRule>
  </conditionalFormatting>
  <conditionalFormatting sqref="AF71">
    <cfRule type="expression" dxfId="503" priority="12">
      <formula>CELL("row")=ROW()</formula>
    </cfRule>
    <cfRule type="expression" dxfId="502" priority="13">
      <formula>$A71&lt;&gt;""</formula>
    </cfRule>
  </conditionalFormatting>
  <conditionalFormatting sqref="AF71">
    <cfRule type="cellIs" dxfId="501" priority="14" operator="greaterThan">
      <formula>0</formula>
    </cfRule>
  </conditionalFormatting>
  <conditionalFormatting sqref="AG71">
    <cfRule type="expression" dxfId="500" priority="9">
      <formula>CELL("row")=ROW()</formula>
    </cfRule>
    <cfRule type="expression" dxfId="499" priority="10">
      <formula>$A71&lt;&gt;""</formula>
    </cfRule>
  </conditionalFormatting>
  <conditionalFormatting sqref="AG71">
    <cfRule type="cellIs" dxfId="498" priority="11" operator="greaterThan">
      <formula>0</formula>
    </cfRule>
  </conditionalFormatting>
  <conditionalFormatting sqref="AH71">
    <cfRule type="expression" dxfId="497" priority="6">
      <formula>CELL("row")=ROW()</formula>
    </cfRule>
    <cfRule type="expression" dxfId="496" priority="7">
      <formula>$A71&lt;&gt;""</formula>
    </cfRule>
  </conditionalFormatting>
  <conditionalFormatting sqref="AH71">
    <cfRule type="cellIs" dxfId="495" priority="8" operator="greaterThan">
      <formula>0</formula>
    </cfRule>
  </conditionalFormatting>
  <conditionalFormatting sqref="AI71">
    <cfRule type="expression" dxfId="494" priority="3">
      <formula>CELL("row")=ROW()</formula>
    </cfRule>
    <cfRule type="expression" dxfId="493" priority="4">
      <formula>$A71&lt;&gt;""</formula>
    </cfRule>
  </conditionalFormatting>
  <conditionalFormatting sqref="AI71">
    <cfRule type="cellIs" dxfId="492" priority="5" operator="greaterThan">
      <formula>0</formula>
    </cfRule>
  </conditionalFormatting>
  <conditionalFormatting sqref="M89:M91">
    <cfRule type="dataBar" priority="627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{A07C8E26-F139-4F62-9347-27B7F51558C0}</x14:id>
        </ext>
      </extLst>
    </cfRule>
    <cfRule type="dataBar" priority="62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{50D268FE-0B77-4936-B8AE-B244E873AA60}</x14:id>
        </ext>
      </extLst>
    </cfRule>
  </conditionalFormatting>
  <conditionalFormatting sqref="F18">
    <cfRule type="expression" dxfId="491" priority="1">
      <formula>CELL("row")=ROW()</formula>
    </cfRule>
    <cfRule type="expression" dxfId="490" priority="2">
      <formula>$A18&lt;&gt;""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5A9E23-0B42-49B7-AB85-9D962062D73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C20D928-4C5C-442B-9B16-2AD9BDB7AE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E05F4445-8D4C-4997-AFAF-B204BA995B3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B021C49-9CC2-4C70-8E25-27A70C5406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ED505805-389C-42B0-804F-A21CF70C7B5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6CAC1A7-639D-4C05-AB67-7F57C51C70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3C376F7D-555B-49F3-BED4-2005BA7FC10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8EAAD6C-149C-4D56-BBFE-83460DFCA8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4C076D84-8B7D-4495-B3E5-A6CF358679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6529D55-B161-45BF-B512-7DAB65279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9DB80C90-301F-4B6F-8A5A-D70A16B19E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9BE3B1D-7A89-4561-83D5-CF7549CF1E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FAB5AF83-C5EE-44C7-B170-CB2440CE6B9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66B0A3B-5F48-425B-A6F5-1F0E4D9516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M54</xm:sqref>
        </x14:conditionalFormatting>
        <x14:conditionalFormatting xmlns:xm="http://schemas.microsoft.com/office/excel/2006/main">
          <x14:cfRule type="dataBar" id="{24C1FA14-5266-4888-88C0-6D8695D22AC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944F365-C6B2-453C-B603-BFA27A2810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M65</xm:sqref>
        </x14:conditionalFormatting>
        <x14:conditionalFormatting xmlns:xm="http://schemas.microsoft.com/office/excel/2006/main">
          <x14:cfRule type="dataBar" id="{201AA29C-F8E7-44EF-A507-3CB81BF7796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BE5B754-50D0-4891-B612-0B7A76D932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7A4517AB-F01B-498A-9D81-CE9C182710C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9D7F14A-19E8-4AA0-B4DE-F86DCAA6D0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5C6E90AB-ECEF-4C81-A05E-C44DAD2D174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0E49FF6-86F5-459D-91B8-6CAA59514F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42DEAD9D-39A0-42A3-8FB1-FD7B63ED0F7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B7BB3D6-7E01-466B-B66C-A7791E1AE2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M6:M7 M92 M4 M55 M66:M70 M25:M30 M12 M57:M64 M44:M53 M32:M42 M75:M88 M20:M21 M72:M73</xm:sqref>
        </x14:conditionalFormatting>
        <x14:conditionalFormatting xmlns:xm="http://schemas.microsoft.com/office/excel/2006/main">
          <x14:cfRule type="dataBar" id="{FF837D38-4130-44E7-9C62-923955CD170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80207E-F8FA-4728-898F-44DD1E5106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6068B513-8638-4263-BCE2-9679A9D65C6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B2DBA5-C522-4FDF-B6F2-099D628D67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M23</xm:sqref>
        </x14:conditionalFormatting>
        <x14:conditionalFormatting xmlns:xm="http://schemas.microsoft.com/office/excel/2006/main">
          <x14:cfRule type="dataBar" id="{BA781A93-8210-49A2-A14D-FCD0571F667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30AF7C6-CBE0-417A-8578-2BDF921AE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12F94F40-4F93-49EA-A8D4-280BD8F838E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0159AB5-17A0-4CC2-8CB3-7ADBA92EC5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M14:M16</xm:sqref>
        </x14:conditionalFormatting>
        <x14:conditionalFormatting xmlns:xm="http://schemas.microsoft.com/office/excel/2006/main">
          <x14:cfRule type="dataBar" id="{C198CED5-8672-4741-82E9-985D2428297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AFD21E-1614-41FF-9EFA-86F1B10D8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C1C74BA2-5EB8-44BA-86CB-89449ABB581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DD9328C-8914-4EAE-83B8-C850369C9D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22301DB5-75A2-45F7-A921-5DC34DF465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A4E048D-31C8-4805-8779-7E1189AC9C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2E4C5320-2B9D-487D-9421-23A65C8D17E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C4599A-B41E-41A8-B675-40778CA4C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</xm:sqref>
        </x14:conditionalFormatting>
        <x14:conditionalFormatting xmlns:xm="http://schemas.microsoft.com/office/excel/2006/main">
          <x14:cfRule type="dataBar" id="{A07C8E26-F139-4F62-9347-27B7F51558C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0D268FE-0B77-4936-B8AE-B244E873AA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M89:M91</xm:sqref>
        </x14:conditionalFormatting>
        <x14:conditionalFormatting xmlns:xm="http://schemas.microsoft.com/office/excel/2006/main">
          <x14:cfRule type="expression" priority="1128" id="{3E27B17C-425A-49B9-B419-CAAF69B43D5D}">
            <xm:f>'Sprint#32'!$A7&lt;&gt;""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A5:J5 M5:BF5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2100-000000000000}">
          <x14:formula1>
            <xm:f>Data!$I$2:$I$7</xm:f>
          </x14:formula1>
          <xm:sqref>L43 L65</xm:sqref>
        </x14:dataValidation>
        <x14:dataValidation type="list" allowBlank="1" showInputMessage="1" showErrorMessage="1" xr:uid="{00000000-0002-0000-2100-000001000000}">
          <x14:formula1>
            <xm:f>Data!$H$2:$H$6</xm:f>
          </x14:formula1>
          <xm:sqref>G4:G55 G57:G92</xm:sqref>
        </x14:dataValidation>
        <x14:dataValidation type="list" allowBlank="1" showInputMessage="1" showErrorMessage="1" xr:uid="{00000000-0002-0000-2100-000002000000}">
          <x14:formula1>
            <xm:f>Data!$J$2:$J$10</xm:f>
          </x14:formula1>
          <xm:sqref>L94:M104 F57:F92 F4:F55</xm:sqref>
        </x14:dataValidation>
        <x14:dataValidation type="list" allowBlank="1" showInputMessage="1" showErrorMessage="1" xr:uid="{00000000-0002-0000-2100-000003000000}">
          <x14:formula1>
            <xm:f>Data!$A$2:$A$25</xm:f>
          </x14:formula1>
          <xm:sqref>D4:D55 D57:D92</xm:sqref>
        </x14:dataValidation>
        <x14:dataValidation type="list" allowBlank="1" showInputMessage="1" showErrorMessage="1" xr:uid="{00000000-0002-0000-2100-000004000000}">
          <x14:formula1>
            <xm:f>Data!$I:$I</xm:f>
          </x14:formula1>
          <xm:sqref>L66:L93 L57:L64 L1:L42 L105:L1048576 L44:L55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F9E9-BBFC-41AB-98BF-78B621D855F1}">
  <dimension ref="A1:WQA85"/>
  <sheetViews>
    <sheetView zoomScale="115" zoomScaleNormal="115" workbookViewId="0">
      <pane xSplit="6" ySplit="3" topLeftCell="G72" activePane="bottomRight" state="frozen"/>
      <selection pane="topRight" activeCell="G1" sqref="G1"/>
      <selection pane="bottomLeft" activeCell="A4" sqref="A4"/>
      <selection pane="bottomRight" activeCell="L89" sqref="L89"/>
    </sheetView>
  </sheetViews>
  <sheetFormatPr defaultColWidth="9" defaultRowHeight="14.25"/>
  <cols>
    <col min="1" max="1" width="5.25" style="438" customWidth="1"/>
    <col min="2" max="2" width="4.75" style="438" customWidth="1"/>
    <col min="3" max="3" width="4.125" style="440" customWidth="1"/>
    <col min="4" max="4" width="9.25" style="438" customWidth="1"/>
    <col min="5" max="5" width="30.75" style="438" customWidth="1"/>
    <col min="6" max="6" width="8.25" style="440" customWidth="1"/>
    <col min="7" max="7" width="10" style="438" customWidth="1"/>
    <col min="8" max="8" width="9.625" style="438" customWidth="1"/>
    <col min="9" max="9" width="9.375" style="438" customWidth="1"/>
    <col min="10" max="10" width="5.25" style="474" customWidth="1"/>
    <col min="11" max="11" width="5.375" style="474" customWidth="1"/>
    <col min="12" max="12" width="6.125" style="438" customWidth="1"/>
    <col min="13" max="13" width="5.875" style="438" customWidth="1"/>
    <col min="14" max="19" width="4.625" style="473" customWidth="1"/>
    <col min="20" max="20" width="4" style="473" customWidth="1"/>
    <col min="21" max="21" width="3.375" style="473" customWidth="1"/>
    <col min="22" max="22" width="3.25" style="473" customWidth="1"/>
    <col min="23" max="25" width="3.5" style="473" bestFit="1" customWidth="1"/>
    <col min="26" max="32" width="3.375" style="473" bestFit="1" customWidth="1"/>
    <col min="33" max="33" width="5.25" style="438" bestFit="1" customWidth="1"/>
    <col min="34" max="40" width="15.625" style="438" hidden="1" customWidth="1"/>
    <col min="41" max="42" width="19.875" style="438" hidden="1" customWidth="1"/>
    <col min="43" max="43" width="6.75" style="438" hidden="1" customWidth="1"/>
    <col min="44" max="44" width="8.25" style="438" hidden="1" customWidth="1"/>
    <col min="45" max="46" width="10.875" style="438" hidden="1" customWidth="1"/>
    <col min="47" max="47" width="5.25" style="438" hidden="1" customWidth="1"/>
    <col min="48" max="15988" width="0" style="438" hidden="1" customWidth="1"/>
    <col min="15989" max="15991" width="9" style="438" hidden="1" customWidth="1"/>
    <col min="15992" max="16384" width="9" style="438"/>
  </cols>
  <sheetData>
    <row r="1" spans="1:43" s="1" customFormat="1">
      <c r="A1" s="6" t="s">
        <v>186</v>
      </c>
      <c r="B1" s="7" t="s">
        <v>2001</v>
      </c>
      <c r="C1" s="8"/>
      <c r="D1" s="7"/>
      <c r="F1" s="9"/>
      <c r="G1" s="6" t="s">
        <v>69</v>
      </c>
      <c r="H1" s="10">
        <f>VLOOKUP(B1,与!A4:C10001,2,FALSE)</f>
        <v>43332</v>
      </c>
      <c r="I1" s="10">
        <f>VLOOKUP(B1,与!A4:C10001,3,FALSE)</f>
        <v>43357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15"/>
    </row>
    <row r="2" spans="1:43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20</v>
      </c>
      <c r="O2" s="470">
        <f t="shared" ref="O2:AF2" si="0">DAY($H$1+(COLUMN(O2)-COLUMN($N$2)))</f>
        <v>21</v>
      </c>
      <c r="P2" s="470">
        <f t="shared" si="0"/>
        <v>22</v>
      </c>
      <c r="Q2" s="470">
        <f t="shared" si="0"/>
        <v>23</v>
      </c>
      <c r="R2" s="470">
        <f t="shared" si="0"/>
        <v>24</v>
      </c>
      <c r="S2" s="470">
        <f t="shared" si="0"/>
        <v>25</v>
      </c>
      <c r="T2" s="470">
        <f t="shared" si="0"/>
        <v>26</v>
      </c>
      <c r="U2" s="470">
        <f t="shared" si="0"/>
        <v>27</v>
      </c>
      <c r="V2" s="470">
        <f t="shared" si="0"/>
        <v>28</v>
      </c>
      <c r="W2" s="470">
        <f t="shared" si="0"/>
        <v>29</v>
      </c>
      <c r="X2" s="470">
        <f t="shared" si="0"/>
        <v>30</v>
      </c>
      <c r="Y2" s="470">
        <f t="shared" si="0"/>
        <v>31</v>
      </c>
      <c r="Z2" s="470">
        <f t="shared" si="0"/>
        <v>1</v>
      </c>
      <c r="AA2" s="470">
        <f t="shared" si="0"/>
        <v>2</v>
      </c>
      <c r="AB2" s="470">
        <f t="shared" si="0"/>
        <v>3</v>
      </c>
      <c r="AC2" s="470">
        <f t="shared" si="0"/>
        <v>4</v>
      </c>
      <c r="AD2" s="470">
        <f t="shared" si="0"/>
        <v>5</v>
      </c>
      <c r="AE2" s="470">
        <f t="shared" si="0"/>
        <v>6</v>
      </c>
      <c r="AF2" s="470">
        <f t="shared" si="0"/>
        <v>7</v>
      </c>
      <c r="AG2" s="527" t="s">
        <v>6</v>
      </c>
      <c r="AH2" s="438"/>
      <c r="AI2" s="438"/>
      <c r="AJ2" s="438"/>
      <c r="AK2" s="438"/>
      <c r="AL2" s="438"/>
      <c r="AM2" s="438"/>
      <c r="AN2" s="438"/>
      <c r="AO2" s="438"/>
      <c r="AP2" s="438"/>
      <c r="AQ2" s="438"/>
    </row>
    <row r="3" spans="1:43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一</v>
      </c>
      <c r="O3" s="471" t="str">
        <f t="shared" ref="O3:AF3" si="1">MID("一二三四五六日",WEEKDAY($H$1+(COLUMN(O2)-COLUMN($N$2)),2),1)</f>
        <v>二</v>
      </c>
      <c r="P3" s="471" t="str">
        <f t="shared" si="1"/>
        <v>三</v>
      </c>
      <c r="Q3" s="471" t="str">
        <f t="shared" si="1"/>
        <v>四</v>
      </c>
      <c r="R3" s="471" t="str">
        <f t="shared" si="1"/>
        <v>五</v>
      </c>
      <c r="S3" s="471" t="str">
        <f t="shared" si="1"/>
        <v>六</v>
      </c>
      <c r="T3" s="471" t="str">
        <f t="shared" si="1"/>
        <v>日</v>
      </c>
      <c r="U3" s="471" t="str">
        <f t="shared" si="1"/>
        <v>一</v>
      </c>
      <c r="V3" s="471" t="str">
        <f t="shared" si="1"/>
        <v>二</v>
      </c>
      <c r="W3" s="471" t="str">
        <f t="shared" si="1"/>
        <v>三</v>
      </c>
      <c r="X3" s="471" t="str">
        <f t="shared" si="1"/>
        <v>四</v>
      </c>
      <c r="Y3" s="471" t="str">
        <f t="shared" si="1"/>
        <v>五</v>
      </c>
      <c r="Z3" s="471" t="str">
        <f t="shared" si="1"/>
        <v>六</v>
      </c>
      <c r="AA3" s="471" t="str">
        <f t="shared" si="1"/>
        <v>日</v>
      </c>
      <c r="AB3" s="471" t="str">
        <f t="shared" si="1"/>
        <v>一</v>
      </c>
      <c r="AC3" s="471" t="str">
        <f t="shared" si="1"/>
        <v>二</v>
      </c>
      <c r="AD3" s="471" t="str">
        <f t="shared" si="1"/>
        <v>三</v>
      </c>
      <c r="AE3" s="471" t="str">
        <f t="shared" si="1"/>
        <v>四</v>
      </c>
      <c r="AF3" s="471" t="str">
        <f t="shared" si="1"/>
        <v>五</v>
      </c>
      <c r="AG3" s="527"/>
      <c r="AH3" s="438"/>
      <c r="AI3" s="438"/>
      <c r="AJ3" s="438"/>
      <c r="AK3" s="438"/>
      <c r="AL3" s="438"/>
      <c r="AM3" s="438"/>
      <c r="AN3" s="438"/>
      <c r="AO3" s="438"/>
      <c r="AP3" s="438"/>
      <c r="AQ3" s="438"/>
    </row>
    <row r="4" spans="1:43">
      <c r="A4" s="24" t="s">
        <v>2003</v>
      </c>
      <c r="B4" s="441" t="str">
        <f>IF(A4="","",IFERROR(VLOOKUP(A4,Story!C:D,2,FALSE),""))</f>
        <v>自定义界面数据存储</v>
      </c>
      <c r="C4" s="445"/>
      <c r="D4" s="443"/>
      <c r="E4" s="441"/>
      <c r="F4" s="445"/>
      <c r="G4" s="443"/>
      <c r="H4" s="444" t="str">
        <f t="shared" ref="H4:H68" si="2">IF(E4="","",$H$1)</f>
        <v/>
      </c>
      <c r="I4" s="444" t="str">
        <f t="shared" ref="I4:I68" si="3">IF(E4="","",IF(H4+J4/8&gt;$I$1,$I$1,H4+J4/8))</f>
        <v/>
      </c>
      <c r="J4" s="476"/>
      <c r="K4" s="476">
        <f t="shared" ref="K4:K68" si="4">SUM(N4:AF4)</f>
        <v>0</v>
      </c>
      <c r="L4" s="443" t="s">
        <v>18</v>
      </c>
      <c r="M4" s="442">
        <f t="shared" ref="M4:M68" si="5">IF(L4="未开始",0,IF(L4="已完成",1, 0.1))</f>
        <v>0</v>
      </c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41"/>
    </row>
    <row r="5" spans="1:43" s="446" customFormat="1">
      <c r="A5" s="443"/>
      <c r="B5" s="441" t="str">
        <f>IF(A5="","",IFERROR(VLOOKUP(A5,Story!C:D,2,FALSE),""))</f>
        <v/>
      </c>
      <c r="C5" s="445"/>
      <c r="D5" s="443" t="s">
        <v>196</v>
      </c>
      <c r="E5" s="441" t="s">
        <v>2014</v>
      </c>
      <c r="F5" s="445"/>
      <c r="G5" s="443"/>
      <c r="H5" s="444">
        <f t="shared" si="2"/>
        <v>43332</v>
      </c>
      <c r="I5" s="444">
        <f t="shared" si="3"/>
        <v>43332</v>
      </c>
      <c r="J5" s="476"/>
      <c r="K5" s="476">
        <f t="shared" si="4"/>
        <v>0</v>
      </c>
      <c r="L5" s="443" t="s">
        <v>18</v>
      </c>
      <c r="M5" s="442">
        <f t="shared" si="5"/>
        <v>0</v>
      </c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41"/>
    </row>
    <row r="6" spans="1:43" s="446" customFormat="1">
      <c r="A6" s="443"/>
      <c r="B6" s="441" t="str">
        <f>IF(A6="","",IFERROR(VLOOKUP(A6,Story!C:D,2,FALSE),""))</f>
        <v/>
      </c>
      <c r="C6" s="445"/>
      <c r="D6" s="443" t="s">
        <v>335</v>
      </c>
      <c r="E6" s="441" t="s">
        <v>2006</v>
      </c>
      <c r="F6" s="445"/>
      <c r="G6" s="443"/>
      <c r="H6" s="444">
        <f t="shared" si="2"/>
        <v>43332</v>
      </c>
      <c r="I6" s="444">
        <f t="shared" si="3"/>
        <v>43332</v>
      </c>
      <c r="J6" s="476"/>
      <c r="K6" s="476">
        <f t="shared" si="4"/>
        <v>0</v>
      </c>
      <c r="L6" s="443" t="s">
        <v>18</v>
      </c>
      <c r="M6" s="442">
        <f t="shared" si="5"/>
        <v>0</v>
      </c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41"/>
    </row>
    <row r="7" spans="1:43" s="446" customFormat="1">
      <c r="A7" s="443"/>
      <c r="B7" s="441" t="str">
        <f>IF(A7="","",IFERROR(VLOOKUP(A7,Story!C:D,2,FALSE),""))</f>
        <v/>
      </c>
      <c r="C7" s="445"/>
      <c r="D7" s="443" t="s">
        <v>196</v>
      </c>
      <c r="E7" s="447" t="s">
        <v>2007</v>
      </c>
      <c r="F7" s="445"/>
      <c r="G7" s="443"/>
      <c r="H7" s="444">
        <f t="shared" si="2"/>
        <v>43332</v>
      </c>
      <c r="I7" s="444">
        <f t="shared" si="3"/>
        <v>43332</v>
      </c>
      <c r="J7" s="476"/>
      <c r="K7" s="476">
        <f t="shared" si="4"/>
        <v>0</v>
      </c>
      <c r="L7" s="443" t="s">
        <v>18</v>
      </c>
      <c r="M7" s="442">
        <f t="shared" si="5"/>
        <v>0</v>
      </c>
      <c r="N7" s="472"/>
      <c r="O7" s="472"/>
      <c r="P7" s="472"/>
      <c r="Q7" s="472"/>
      <c r="R7" s="472"/>
      <c r="S7" s="472"/>
      <c r="T7" s="472"/>
      <c r="U7" s="472"/>
      <c r="V7" s="472"/>
      <c r="W7" s="472"/>
      <c r="X7" s="472"/>
      <c r="Y7" s="472"/>
      <c r="Z7" s="472"/>
      <c r="AA7" s="472"/>
      <c r="AB7" s="472"/>
      <c r="AC7" s="472"/>
      <c r="AD7" s="472"/>
      <c r="AE7" s="472"/>
      <c r="AF7" s="472"/>
      <c r="AG7" s="441"/>
    </row>
    <row r="8" spans="1:43" s="446" customFormat="1">
      <c r="A8" s="443"/>
      <c r="B8" s="441" t="str">
        <f>IF(A8="","",IFERROR(VLOOKUP(A8,Story!C:D,2,FALSE),""))</f>
        <v/>
      </c>
      <c r="C8" s="445"/>
      <c r="D8" s="443" t="s">
        <v>899</v>
      </c>
      <c r="E8" s="441" t="s">
        <v>2012</v>
      </c>
      <c r="F8" s="445"/>
      <c r="G8" s="443"/>
      <c r="H8" s="444">
        <f t="shared" si="2"/>
        <v>43332</v>
      </c>
      <c r="I8" s="444">
        <f t="shared" si="3"/>
        <v>43332</v>
      </c>
      <c r="J8" s="476"/>
      <c r="K8" s="476">
        <f t="shared" si="4"/>
        <v>0</v>
      </c>
      <c r="L8" s="443" t="s">
        <v>18</v>
      </c>
      <c r="M8" s="442">
        <f t="shared" si="5"/>
        <v>0</v>
      </c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2"/>
      <c r="Z8" s="472"/>
      <c r="AA8" s="472"/>
      <c r="AB8" s="472"/>
      <c r="AC8" s="472"/>
      <c r="AD8" s="472"/>
      <c r="AE8" s="472"/>
      <c r="AF8" s="472"/>
      <c r="AG8" s="441"/>
    </row>
    <row r="9" spans="1:43" s="446" customFormat="1">
      <c r="A9" s="443"/>
      <c r="B9" s="441" t="str">
        <f>IF(A9="","",IFERROR(VLOOKUP(A9,Story!C:D,2,FALSE),""))</f>
        <v/>
      </c>
      <c r="C9" s="445"/>
      <c r="D9" s="443" t="s">
        <v>165</v>
      </c>
      <c r="E9" s="441" t="s">
        <v>2013</v>
      </c>
      <c r="F9" s="445"/>
      <c r="G9" s="443"/>
      <c r="H9" s="444">
        <f t="shared" si="2"/>
        <v>43332</v>
      </c>
      <c r="I9" s="444">
        <f t="shared" si="3"/>
        <v>43332</v>
      </c>
      <c r="J9" s="476"/>
      <c r="K9" s="476">
        <f t="shared" si="4"/>
        <v>0</v>
      </c>
      <c r="L9" s="443" t="s">
        <v>18</v>
      </c>
      <c r="M9" s="442">
        <f t="shared" si="5"/>
        <v>0</v>
      </c>
      <c r="N9" s="472"/>
      <c r="O9" s="472"/>
      <c r="P9" s="472"/>
      <c r="Q9" s="472"/>
      <c r="R9" s="472"/>
      <c r="S9" s="472"/>
      <c r="T9" s="472"/>
      <c r="U9" s="472"/>
      <c r="V9" s="472"/>
      <c r="W9" s="472"/>
      <c r="X9" s="472"/>
      <c r="Y9" s="472"/>
      <c r="Z9" s="472"/>
      <c r="AA9" s="472"/>
      <c r="AB9" s="472"/>
      <c r="AC9" s="472"/>
      <c r="AD9" s="472"/>
      <c r="AE9" s="472"/>
      <c r="AF9" s="472"/>
      <c r="AG9" s="441"/>
    </row>
    <row r="10" spans="1:43" s="446" customFormat="1">
      <c r="A10" s="443"/>
      <c r="B10" s="441" t="str">
        <f>IF(A10="","",IFERROR(VLOOKUP(A10,Story!C:D,2,FALSE),""))</f>
        <v/>
      </c>
      <c r="C10" s="445"/>
      <c r="D10" s="443"/>
      <c r="E10" s="441"/>
      <c r="F10" s="445"/>
      <c r="G10" s="443"/>
      <c r="H10" s="444" t="str">
        <f t="shared" si="2"/>
        <v/>
      </c>
      <c r="I10" s="444" t="str">
        <f t="shared" si="3"/>
        <v/>
      </c>
      <c r="J10" s="476"/>
      <c r="K10" s="476">
        <f t="shared" si="4"/>
        <v>0</v>
      </c>
      <c r="L10" s="443" t="s">
        <v>18</v>
      </c>
      <c r="M10" s="442">
        <f t="shared" si="5"/>
        <v>0</v>
      </c>
      <c r="N10" s="472"/>
      <c r="O10" s="472"/>
      <c r="P10" s="472"/>
      <c r="Q10" s="472"/>
      <c r="R10" s="472"/>
      <c r="S10" s="472"/>
      <c r="T10" s="472"/>
      <c r="U10" s="472"/>
      <c r="V10" s="472"/>
      <c r="W10" s="472"/>
      <c r="X10" s="472"/>
      <c r="Y10" s="472"/>
      <c r="Z10" s="472"/>
      <c r="AA10" s="472"/>
      <c r="AB10" s="472"/>
      <c r="AC10" s="472"/>
      <c r="AD10" s="472"/>
      <c r="AE10" s="472"/>
      <c r="AF10" s="472"/>
      <c r="AG10" s="441"/>
    </row>
    <row r="11" spans="1:43" s="446" customFormat="1">
      <c r="A11" s="443"/>
      <c r="B11" s="441" t="str">
        <f>IF(A11="","",IFERROR(VLOOKUP(A11,Story!C:D,2,FALSE),""))</f>
        <v/>
      </c>
      <c r="C11" s="445"/>
      <c r="D11" s="443"/>
      <c r="E11" s="441"/>
      <c r="F11" s="445"/>
      <c r="G11" s="443"/>
      <c r="H11" s="444" t="str">
        <f t="shared" si="2"/>
        <v/>
      </c>
      <c r="I11" s="444" t="str">
        <f t="shared" si="3"/>
        <v/>
      </c>
      <c r="J11" s="476"/>
      <c r="K11" s="476">
        <f t="shared" si="4"/>
        <v>0</v>
      </c>
      <c r="L11" s="443" t="s">
        <v>18</v>
      </c>
      <c r="M11" s="442">
        <f t="shared" si="5"/>
        <v>0</v>
      </c>
      <c r="N11" s="472"/>
      <c r="O11" s="472"/>
      <c r="P11" s="472"/>
      <c r="Q11" s="472"/>
      <c r="R11" s="472"/>
      <c r="S11" s="472"/>
      <c r="T11" s="472"/>
      <c r="U11" s="472"/>
      <c r="V11" s="472"/>
      <c r="W11" s="472"/>
      <c r="X11" s="472"/>
      <c r="Y11" s="472"/>
      <c r="Z11" s="472"/>
      <c r="AA11" s="472"/>
      <c r="AB11" s="472"/>
      <c r="AC11" s="472"/>
      <c r="AD11" s="472"/>
      <c r="AE11" s="472"/>
      <c r="AF11" s="472"/>
      <c r="AG11" s="441"/>
    </row>
    <row r="12" spans="1:43" s="446" customFormat="1">
      <c r="A12" s="443"/>
      <c r="B12" s="441" t="str">
        <f>IF(A12="","",IFERROR(VLOOKUP(A12,Story!C:D,2,FALSE),""))</f>
        <v/>
      </c>
      <c r="C12" s="445"/>
      <c r="D12" s="443"/>
      <c r="E12" s="441"/>
      <c r="F12" s="445"/>
      <c r="G12" s="443"/>
      <c r="H12" s="444" t="str">
        <f t="shared" si="2"/>
        <v/>
      </c>
      <c r="I12" s="444" t="str">
        <f t="shared" si="3"/>
        <v/>
      </c>
      <c r="J12" s="476"/>
      <c r="K12" s="476">
        <f t="shared" si="4"/>
        <v>0</v>
      </c>
      <c r="L12" s="443" t="s">
        <v>18</v>
      </c>
      <c r="M12" s="442">
        <f t="shared" si="5"/>
        <v>0</v>
      </c>
      <c r="N12" s="472"/>
      <c r="O12" s="472"/>
      <c r="P12" s="472"/>
      <c r="Q12" s="472"/>
      <c r="R12" s="472"/>
      <c r="S12" s="472"/>
      <c r="T12" s="472"/>
      <c r="U12" s="472"/>
      <c r="V12" s="472"/>
      <c r="W12" s="472"/>
      <c r="X12" s="472"/>
      <c r="Y12" s="472"/>
      <c r="Z12" s="472"/>
      <c r="AA12" s="472"/>
      <c r="AB12" s="472"/>
      <c r="AC12" s="472"/>
      <c r="AD12" s="472"/>
      <c r="AE12" s="472"/>
      <c r="AF12" s="472"/>
      <c r="AG12" s="441"/>
    </row>
    <row r="13" spans="1:43">
      <c r="A13" s="443"/>
      <c r="B13" s="441" t="str">
        <f>IF(A13="","",IFERROR(VLOOKUP(A13,Story!C:D,2,FALSE),""))</f>
        <v/>
      </c>
      <c r="C13" s="445"/>
      <c r="D13" s="443"/>
      <c r="E13" s="441"/>
      <c r="F13" s="445"/>
      <c r="G13" s="443"/>
      <c r="H13" s="444" t="str">
        <f t="shared" si="2"/>
        <v/>
      </c>
      <c r="I13" s="444" t="str">
        <f t="shared" si="3"/>
        <v/>
      </c>
      <c r="J13" s="476"/>
      <c r="K13" s="476">
        <f t="shared" si="4"/>
        <v>0</v>
      </c>
      <c r="L13" s="443" t="s">
        <v>18</v>
      </c>
      <c r="M13" s="442">
        <f t="shared" si="5"/>
        <v>0</v>
      </c>
      <c r="N13" s="472"/>
      <c r="O13" s="472"/>
      <c r="P13" s="472"/>
      <c r="Q13" s="472"/>
      <c r="R13" s="472"/>
      <c r="S13" s="472"/>
      <c r="T13" s="472"/>
      <c r="U13" s="472"/>
      <c r="V13" s="472"/>
      <c r="W13" s="472"/>
      <c r="X13" s="472"/>
      <c r="Y13" s="472"/>
      <c r="Z13" s="472"/>
      <c r="AA13" s="472"/>
      <c r="AB13" s="472"/>
      <c r="AC13" s="472"/>
      <c r="AD13" s="472"/>
      <c r="AE13" s="472"/>
      <c r="AF13" s="472"/>
      <c r="AG13" s="441"/>
    </row>
    <row r="14" spans="1:43" s="446" customFormat="1">
      <c r="A14" s="443"/>
      <c r="B14" s="441" t="str">
        <f>IF(A14="","",IFERROR(VLOOKUP(A14,Story!C:D,2,FALSE),""))</f>
        <v/>
      </c>
      <c r="C14" s="445"/>
      <c r="D14" s="443"/>
      <c r="E14" s="441"/>
      <c r="F14" s="445"/>
      <c r="G14" s="443"/>
      <c r="H14" s="444" t="str">
        <f t="shared" si="2"/>
        <v/>
      </c>
      <c r="I14" s="444" t="str">
        <f t="shared" si="3"/>
        <v/>
      </c>
      <c r="J14" s="476"/>
      <c r="K14" s="476">
        <f t="shared" si="4"/>
        <v>0</v>
      </c>
      <c r="L14" s="443" t="s">
        <v>18</v>
      </c>
      <c r="M14" s="442">
        <f t="shared" si="5"/>
        <v>0</v>
      </c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441"/>
    </row>
    <row r="15" spans="1:43" s="446" customFormat="1">
      <c r="A15" s="443"/>
      <c r="B15" s="441" t="str">
        <f>IF(A15="","",IFERROR(VLOOKUP(A15,Story!C:D,2,FALSE),""))</f>
        <v/>
      </c>
      <c r="C15" s="445"/>
      <c r="D15" s="443"/>
      <c r="E15" s="441"/>
      <c r="F15" s="445"/>
      <c r="G15" s="443"/>
      <c r="H15" s="444" t="str">
        <f t="shared" si="2"/>
        <v/>
      </c>
      <c r="I15" s="444" t="str">
        <f t="shared" si="3"/>
        <v/>
      </c>
      <c r="J15" s="476"/>
      <c r="K15" s="476">
        <f t="shared" si="4"/>
        <v>0</v>
      </c>
      <c r="L15" s="443" t="s">
        <v>18</v>
      </c>
      <c r="M15" s="442">
        <f t="shared" si="5"/>
        <v>0</v>
      </c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41"/>
    </row>
    <row r="16" spans="1:43" s="446" customFormat="1">
      <c r="A16" s="443"/>
      <c r="B16" s="441" t="str">
        <f>IF(A16="","",IFERROR(VLOOKUP(A16,Story!C:D,2,FALSE),""))</f>
        <v/>
      </c>
      <c r="C16" s="445"/>
      <c r="D16" s="443"/>
      <c r="E16" s="441"/>
      <c r="F16" s="445"/>
      <c r="G16" s="443"/>
      <c r="H16" s="444" t="str">
        <f t="shared" si="2"/>
        <v/>
      </c>
      <c r="I16" s="444" t="str">
        <f t="shared" si="3"/>
        <v/>
      </c>
      <c r="J16" s="476"/>
      <c r="K16" s="476">
        <f t="shared" si="4"/>
        <v>0</v>
      </c>
      <c r="L16" s="443" t="s">
        <v>18</v>
      </c>
      <c r="M16" s="442">
        <f t="shared" si="5"/>
        <v>0</v>
      </c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441"/>
    </row>
    <row r="17" spans="1:40" s="446" customFormat="1">
      <c r="A17" s="443"/>
      <c r="B17" s="441" t="str">
        <f>IF(A17="","",IFERROR(VLOOKUP(A17,Story!C:D,2,FALSE),""))</f>
        <v/>
      </c>
      <c r="C17" s="445"/>
      <c r="D17" s="443"/>
      <c r="E17" s="441"/>
      <c r="F17" s="445"/>
      <c r="G17" s="443"/>
      <c r="H17" s="444" t="str">
        <f t="shared" si="2"/>
        <v/>
      </c>
      <c r="I17" s="444" t="str">
        <f t="shared" si="3"/>
        <v/>
      </c>
      <c r="J17" s="476"/>
      <c r="K17" s="476">
        <f t="shared" si="4"/>
        <v>0</v>
      </c>
      <c r="L17" s="443" t="s">
        <v>18</v>
      </c>
      <c r="M17" s="442">
        <f t="shared" si="5"/>
        <v>0</v>
      </c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/>
      <c r="AE17" s="472"/>
      <c r="AF17" s="472"/>
      <c r="AG17" s="441"/>
    </row>
    <row r="18" spans="1:40" s="446" customFormat="1">
      <c r="A18" s="443"/>
      <c r="B18" s="441" t="str">
        <f>IF(A18="","",IFERROR(VLOOKUP(A18,Story!C:D,2,FALSE),""))</f>
        <v/>
      </c>
      <c r="C18" s="445"/>
      <c r="D18" s="443"/>
      <c r="E18" s="441"/>
      <c r="F18" s="445"/>
      <c r="G18" s="443"/>
      <c r="H18" s="444" t="str">
        <f t="shared" si="2"/>
        <v/>
      </c>
      <c r="I18" s="444" t="str">
        <f t="shared" si="3"/>
        <v/>
      </c>
      <c r="J18" s="476"/>
      <c r="K18" s="476">
        <f t="shared" si="4"/>
        <v>0</v>
      </c>
      <c r="L18" s="443" t="s">
        <v>18</v>
      </c>
      <c r="M18" s="442">
        <f t="shared" si="5"/>
        <v>0</v>
      </c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41"/>
    </row>
    <row r="19" spans="1:40" s="446" customFormat="1">
      <c r="A19" s="443"/>
      <c r="B19" s="441" t="str">
        <f>IF(A19="","",IFERROR(VLOOKUP(A19,Story!C:D,2,FALSE),""))</f>
        <v/>
      </c>
      <c r="C19" s="445"/>
      <c r="D19" s="443"/>
      <c r="E19" s="441"/>
      <c r="F19" s="445"/>
      <c r="G19" s="443"/>
      <c r="H19" s="444" t="str">
        <f t="shared" si="2"/>
        <v/>
      </c>
      <c r="I19" s="444" t="str">
        <f t="shared" si="3"/>
        <v/>
      </c>
      <c r="J19" s="476"/>
      <c r="K19" s="476">
        <f t="shared" si="4"/>
        <v>0</v>
      </c>
      <c r="L19" s="443" t="s">
        <v>18</v>
      </c>
      <c r="M19" s="442">
        <f t="shared" si="5"/>
        <v>0</v>
      </c>
      <c r="N19" s="472"/>
      <c r="O19" s="472"/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/>
      <c r="AC19" s="472"/>
      <c r="AD19" s="472"/>
      <c r="AE19" s="472"/>
      <c r="AF19" s="472"/>
      <c r="AG19" s="441"/>
    </row>
    <row r="20" spans="1:40" s="446" customFormat="1">
      <c r="A20" s="443"/>
      <c r="B20" s="441" t="str">
        <f>IF(A20="","",IFERROR(VLOOKUP(A20,Story!C:D,2,FALSE),""))</f>
        <v/>
      </c>
      <c r="C20" s="445"/>
      <c r="D20" s="443"/>
      <c r="E20" s="441"/>
      <c r="F20" s="445"/>
      <c r="G20" s="443"/>
      <c r="H20" s="444" t="str">
        <f t="shared" si="2"/>
        <v/>
      </c>
      <c r="I20" s="444" t="str">
        <f t="shared" si="3"/>
        <v/>
      </c>
      <c r="J20" s="476"/>
      <c r="K20" s="476">
        <f t="shared" si="4"/>
        <v>0</v>
      </c>
      <c r="L20" s="443" t="s">
        <v>18</v>
      </c>
      <c r="M20" s="442">
        <f t="shared" si="5"/>
        <v>0</v>
      </c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2"/>
      <c r="Z20" s="472"/>
      <c r="AA20" s="472"/>
      <c r="AB20" s="472"/>
      <c r="AC20" s="472"/>
      <c r="AD20" s="472"/>
      <c r="AE20" s="472"/>
      <c r="AF20" s="472"/>
      <c r="AG20" s="441"/>
    </row>
    <row r="21" spans="1:40" s="446" customFormat="1">
      <c r="A21" s="443"/>
      <c r="B21" s="441" t="str">
        <f>IF(A21="","",IFERROR(VLOOKUP(A21,Story!C:D,2,FALSE),""))</f>
        <v/>
      </c>
      <c r="C21" s="445"/>
      <c r="D21" s="443"/>
      <c r="E21" s="441"/>
      <c r="F21" s="445"/>
      <c r="G21" s="443"/>
      <c r="H21" s="444" t="str">
        <f t="shared" si="2"/>
        <v/>
      </c>
      <c r="I21" s="444" t="str">
        <f t="shared" si="3"/>
        <v/>
      </c>
      <c r="J21" s="476"/>
      <c r="K21" s="476">
        <f t="shared" si="4"/>
        <v>0</v>
      </c>
      <c r="L21" s="443" t="s">
        <v>18</v>
      </c>
      <c r="M21" s="442">
        <f t="shared" si="5"/>
        <v>0</v>
      </c>
      <c r="N21" s="472"/>
      <c r="O21" s="472"/>
      <c r="P21" s="472"/>
      <c r="Q21" s="472"/>
      <c r="R21" s="472"/>
      <c r="S21" s="472"/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41"/>
    </row>
    <row r="22" spans="1:40" s="446" customFormat="1">
      <c r="A22" s="24" t="s">
        <v>1679</v>
      </c>
      <c r="B22" s="441" t="str">
        <f>IF(A22="","",IFERROR(VLOOKUP(A22,Story!C:D,2,FALSE),""))</f>
        <v>自定义界面布局面板</v>
      </c>
      <c r="C22" s="445"/>
      <c r="D22" s="443"/>
      <c r="E22" s="441"/>
      <c r="F22" s="445"/>
      <c r="G22" s="443"/>
      <c r="H22" s="444" t="str">
        <f t="shared" si="2"/>
        <v/>
      </c>
      <c r="I22" s="444" t="str">
        <f t="shared" si="3"/>
        <v/>
      </c>
      <c r="J22" s="476"/>
      <c r="K22" s="476">
        <f t="shared" si="4"/>
        <v>0</v>
      </c>
      <c r="L22" s="443" t="s">
        <v>18</v>
      </c>
      <c r="M22" s="442">
        <f t="shared" si="5"/>
        <v>0</v>
      </c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441"/>
    </row>
    <row r="23" spans="1:40" s="446" customFormat="1">
      <c r="A23" s="443"/>
      <c r="B23" s="441" t="str">
        <f>IF(A23="","",IFERROR(VLOOKUP(A23,Story!C:D,2,FALSE),""))</f>
        <v/>
      </c>
      <c r="C23" s="445"/>
      <c r="D23" s="443" t="s">
        <v>235</v>
      </c>
      <c r="E23" s="441" t="s">
        <v>2008</v>
      </c>
      <c r="F23" s="445"/>
      <c r="G23" s="443"/>
      <c r="H23" s="444">
        <f t="shared" si="2"/>
        <v>43332</v>
      </c>
      <c r="I23" s="444">
        <f t="shared" si="3"/>
        <v>43332</v>
      </c>
      <c r="J23" s="476"/>
      <c r="K23" s="476">
        <f t="shared" si="4"/>
        <v>0</v>
      </c>
      <c r="L23" s="443" t="s">
        <v>18</v>
      </c>
      <c r="M23" s="442">
        <f t="shared" si="5"/>
        <v>0</v>
      </c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/>
      <c r="Z23" s="472"/>
      <c r="AA23" s="472"/>
      <c r="AB23" s="472"/>
      <c r="AC23" s="472"/>
      <c r="AD23" s="472"/>
      <c r="AE23" s="472"/>
      <c r="AF23" s="472"/>
      <c r="AG23" s="441"/>
    </row>
    <row r="24" spans="1:40" s="446" customFormat="1">
      <c r="A24" s="443"/>
      <c r="B24" s="441" t="str">
        <f>IF(A24="","",IFERROR(VLOOKUP(A24,Story!C:D,2,FALSE),""))</f>
        <v/>
      </c>
      <c r="C24" s="445"/>
      <c r="D24" s="443" t="s">
        <v>235</v>
      </c>
      <c r="E24" s="441" t="s">
        <v>2009</v>
      </c>
      <c r="F24" s="445"/>
      <c r="G24" s="443"/>
      <c r="H24" s="444">
        <f t="shared" si="2"/>
        <v>43332</v>
      </c>
      <c r="I24" s="444">
        <f t="shared" si="3"/>
        <v>43332</v>
      </c>
      <c r="J24" s="476"/>
      <c r="K24" s="476">
        <f t="shared" si="4"/>
        <v>0</v>
      </c>
      <c r="L24" s="443" t="s">
        <v>18</v>
      </c>
      <c r="M24" s="442">
        <f t="shared" si="5"/>
        <v>0</v>
      </c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2"/>
      <c r="Z24" s="472"/>
      <c r="AA24" s="472"/>
      <c r="AB24" s="472"/>
      <c r="AC24" s="472"/>
      <c r="AD24" s="472"/>
      <c r="AE24" s="472"/>
      <c r="AF24" s="472"/>
      <c r="AG24" s="441"/>
    </row>
    <row r="25" spans="1:40" s="446" customFormat="1">
      <c r="A25" s="443"/>
      <c r="B25" s="441"/>
      <c r="C25" s="445"/>
      <c r="D25" s="443" t="s">
        <v>560</v>
      </c>
      <c r="E25" s="441" t="s">
        <v>2024</v>
      </c>
      <c r="F25" s="445"/>
      <c r="G25" s="443"/>
      <c r="H25" s="444"/>
      <c r="I25" s="444"/>
      <c r="J25" s="476"/>
      <c r="K25" s="476"/>
      <c r="L25" s="443"/>
      <c r="M25" s="442"/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72"/>
      <c r="AH25" s="472"/>
      <c r="AI25" s="472"/>
      <c r="AJ25" s="472"/>
      <c r="AK25" s="472"/>
      <c r="AL25" s="472"/>
      <c r="AM25" s="472"/>
      <c r="AN25" s="441"/>
    </row>
    <row r="26" spans="1:40" s="446" customFormat="1">
      <c r="A26" s="443"/>
      <c r="B26" s="441" t="str">
        <f>IF(A26="","",IFERROR(VLOOKUP(A26,Story!C:D,2,FALSE),""))</f>
        <v/>
      </c>
      <c r="C26" s="445"/>
      <c r="D26" s="443" t="s">
        <v>560</v>
      </c>
      <c r="E26" s="441" t="s">
        <v>2020</v>
      </c>
      <c r="F26" s="445"/>
      <c r="G26" s="443" t="s">
        <v>218</v>
      </c>
      <c r="H26" s="444">
        <f t="shared" si="2"/>
        <v>43332</v>
      </c>
      <c r="I26" s="444">
        <f t="shared" si="3"/>
        <v>43332</v>
      </c>
      <c r="J26" s="476"/>
      <c r="K26" s="476">
        <f t="shared" ref="K26" si="6">SUM(N26:AM26)</f>
        <v>0</v>
      </c>
      <c r="L26" s="443" t="s">
        <v>18</v>
      </c>
      <c r="M26" s="442">
        <f t="shared" si="5"/>
        <v>0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72"/>
      <c r="AH26" s="472"/>
      <c r="AI26" s="472"/>
      <c r="AJ26" s="472"/>
      <c r="AK26" s="472"/>
      <c r="AL26" s="472"/>
      <c r="AM26" s="472"/>
      <c r="AN26" s="441"/>
    </row>
    <row r="27" spans="1:40" s="446" customFormat="1">
      <c r="A27" s="443"/>
      <c r="B27" s="441" t="str">
        <f>IF(A27="","",IFERROR(VLOOKUP(A27,Story!C:D,2,FALSE),""))</f>
        <v/>
      </c>
      <c r="C27" s="445"/>
      <c r="D27" s="443" t="s">
        <v>560</v>
      </c>
      <c r="E27" s="441" t="s">
        <v>2021</v>
      </c>
      <c r="F27" s="445"/>
      <c r="G27" s="443" t="s">
        <v>218</v>
      </c>
      <c r="H27" s="444">
        <f t="shared" si="2"/>
        <v>43332</v>
      </c>
      <c r="I27" s="444">
        <f t="shared" si="3"/>
        <v>43332</v>
      </c>
      <c r="J27" s="476"/>
      <c r="K27" s="476">
        <f t="shared" si="4"/>
        <v>0</v>
      </c>
      <c r="L27" s="443" t="s">
        <v>18</v>
      </c>
      <c r="M27" s="442">
        <f t="shared" si="5"/>
        <v>0</v>
      </c>
      <c r="N27" s="472"/>
      <c r="O27" s="472"/>
      <c r="P27" s="472"/>
      <c r="Q27" s="472"/>
      <c r="R27" s="472"/>
      <c r="S27" s="472"/>
      <c r="T27" s="472"/>
      <c r="U27" s="472"/>
      <c r="V27" s="472"/>
      <c r="W27" s="472"/>
      <c r="X27" s="472"/>
      <c r="Y27" s="472"/>
      <c r="Z27" s="472"/>
      <c r="AA27" s="472"/>
      <c r="AB27" s="472"/>
      <c r="AC27" s="472"/>
      <c r="AD27" s="472"/>
      <c r="AE27" s="472"/>
      <c r="AF27" s="472"/>
      <c r="AG27" s="441"/>
    </row>
    <row r="28" spans="1:40" s="446" customFormat="1">
      <c r="A28" s="443"/>
      <c r="B28" s="441" t="str">
        <f>IF(A28="","",IFERROR(VLOOKUP(A28,Story!C:D,2,FALSE),""))</f>
        <v/>
      </c>
      <c r="C28" s="445"/>
      <c r="D28" s="443" t="s">
        <v>560</v>
      </c>
      <c r="E28" s="441" t="s">
        <v>2022</v>
      </c>
      <c r="F28" s="445"/>
      <c r="G28" s="443" t="s">
        <v>218</v>
      </c>
      <c r="H28" s="444">
        <f t="shared" si="2"/>
        <v>43332</v>
      </c>
      <c r="I28" s="444">
        <f t="shared" si="3"/>
        <v>43332</v>
      </c>
      <c r="J28" s="476"/>
      <c r="K28" s="476">
        <f t="shared" si="4"/>
        <v>0</v>
      </c>
      <c r="L28" s="443" t="s">
        <v>18</v>
      </c>
      <c r="M28" s="442">
        <f t="shared" si="5"/>
        <v>0</v>
      </c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41"/>
    </row>
    <row r="29" spans="1:40" s="446" customFormat="1">
      <c r="A29" s="443"/>
      <c r="B29" s="441" t="str">
        <f>IF(A29="","",IFERROR(VLOOKUP(A29,Story!C:D,2,FALSE),""))</f>
        <v/>
      </c>
      <c r="C29" s="445"/>
      <c r="D29" s="443" t="s">
        <v>560</v>
      </c>
      <c r="E29" s="441" t="s">
        <v>2023</v>
      </c>
      <c r="F29" s="445"/>
      <c r="G29" s="443" t="s">
        <v>218</v>
      </c>
      <c r="H29" s="444">
        <f t="shared" si="2"/>
        <v>43332</v>
      </c>
      <c r="I29" s="444">
        <f t="shared" si="3"/>
        <v>43332</v>
      </c>
      <c r="J29" s="476"/>
      <c r="K29" s="476">
        <f t="shared" si="4"/>
        <v>0</v>
      </c>
      <c r="L29" s="443" t="s">
        <v>18</v>
      </c>
      <c r="M29" s="442">
        <f t="shared" si="5"/>
        <v>0</v>
      </c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41"/>
    </row>
    <row r="30" spans="1:40" s="446" customFormat="1">
      <c r="A30" s="443"/>
      <c r="B30" s="441" t="str">
        <f>IF(A30="","",IFERROR(VLOOKUP(A30,Story!C:D,2,FALSE),""))</f>
        <v/>
      </c>
      <c r="C30" s="445"/>
      <c r="D30" s="443" t="s">
        <v>301</v>
      </c>
      <c r="E30" s="441" t="s">
        <v>2025</v>
      </c>
      <c r="F30" s="445"/>
      <c r="G30" s="443" t="s">
        <v>218</v>
      </c>
      <c r="H30" s="444">
        <f t="shared" si="2"/>
        <v>43332</v>
      </c>
      <c r="I30" s="444">
        <f t="shared" si="3"/>
        <v>43332</v>
      </c>
      <c r="J30" s="476"/>
      <c r="K30" s="476">
        <f t="shared" si="4"/>
        <v>0</v>
      </c>
      <c r="L30" s="443" t="s">
        <v>18</v>
      </c>
      <c r="M30" s="442">
        <f t="shared" si="5"/>
        <v>0</v>
      </c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41"/>
    </row>
    <row r="31" spans="1:40" s="446" customFormat="1">
      <c r="A31" s="443"/>
      <c r="B31" s="441" t="str">
        <f>IF(A31="","",IFERROR(VLOOKUP(A31,Story!C:D,2,FALSE),""))</f>
        <v/>
      </c>
      <c r="C31" s="445"/>
      <c r="D31" s="443"/>
      <c r="E31" s="441"/>
      <c r="F31" s="445"/>
      <c r="G31" s="443"/>
      <c r="H31" s="444" t="str">
        <f t="shared" si="2"/>
        <v/>
      </c>
      <c r="I31" s="444" t="str">
        <f t="shared" si="3"/>
        <v/>
      </c>
      <c r="J31" s="476"/>
      <c r="K31" s="476">
        <f t="shared" si="4"/>
        <v>0</v>
      </c>
      <c r="L31" s="443" t="s">
        <v>18</v>
      </c>
      <c r="M31" s="442">
        <f t="shared" si="5"/>
        <v>0</v>
      </c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41"/>
    </row>
    <row r="32" spans="1:40" s="446" customFormat="1">
      <c r="A32" s="443" t="s">
        <v>758</v>
      </c>
      <c r="B32" s="441" t="str">
        <f>IF(A32="","",IFERROR(VLOOKUP(A32,Story!C:D,2,FALSE),""))</f>
        <v>QxPlugin产品框架外扩展学习</v>
      </c>
      <c r="C32" s="445"/>
      <c r="D32" s="443"/>
      <c r="E32" s="441"/>
      <c r="F32" s="445"/>
      <c r="G32" s="443"/>
      <c r="H32" s="444" t="str">
        <f t="shared" si="2"/>
        <v/>
      </c>
      <c r="I32" s="444" t="str">
        <f t="shared" si="3"/>
        <v/>
      </c>
      <c r="J32" s="476"/>
      <c r="K32" s="476">
        <f t="shared" si="4"/>
        <v>0</v>
      </c>
      <c r="L32" s="443" t="s">
        <v>18</v>
      </c>
      <c r="M32" s="442">
        <f t="shared" si="5"/>
        <v>0</v>
      </c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41"/>
    </row>
    <row r="33" spans="1:58" s="446" customFormat="1">
      <c r="A33" s="443"/>
      <c r="B33" s="441" t="str">
        <f>IF(A33="","",IFERROR(VLOOKUP(A33,Story!C:D,2,FALSE),""))</f>
        <v/>
      </c>
      <c r="C33" s="445"/>
      <c r="D33" s="443" t="s">
        <v>196</v>
      </c>
      <c r="E33" s="441" t="s">
        <v>1944</v>
      </c>
      <c r="F33" s="445" t="s">
        <v>233</v>
      </c>
      <c r="G33" s="443" t="s">
        <v>332</v>
      </c>
      <c r="H33" s="444">
        <f t="shared" si="2"/>
        <v>43332</v>
      </c>
      <c r="I33" s="444">
        <f t="shared" si="3"/>
        <v>43334</v>
      </c>
      <c r="J33" s="476">
        <v>16</v>
      </c>
      <c r="K33" s="476">
        <f t="shared" ref="K33:K37" si="7">SUM(N33:AM33)</f>
        <v>13</v>
      </c>
      <c r="L33" s="443" t="s">
        <v>248</v>
      </c>
      <c r="M33" s="442">
        <f t="shared" si="5"/>
        <v>0.1</v>
      </c>
      <c r="N33" s="472">
        <v>6</v>
      </c>
      <c r="O33" s="472">
        <v>7</v>
      </c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41"/>
    </row>
    <row r="34" spans="1:58" s="446" customFormat="1">
      <c r="A34" s="443"/>
      <c r="B34" s="441" t="str">
        <f>IF(A34="","",IFERROR(VLOOKUP(A34,Story!C:D,2,FALSE),""))</f>
        <v/>
      </c>
      <c r="C34" s="445"/>
      <c r="D34" s="443" t="s">
        <v>196</v>
      </c>
      <c r="E34" s="441" t="s">
        <v>1962</v>
      </c>
      <c r="F34" s="445" t="s">
        <v>233</v>
      </c>
      <c r="G34" s="443" t="s">
        <v>332</v>
      </c>
      <c r="H34" s="444">
        <f t="shared" si="2"/>
        <v>43332</v>
      </c>
      <c r="I34" s="444">
        <f t="shared" si="3"/>
        <v>43335.5</v>
      </c>
      <c r="J34" s="476">
        <v>28</v>
      </c>
      <c r="K34" s="476">
        <f t="shared" si="7"/>
        <v>24</v>
      </c>
      <c r="L34" s="443" t="s">
        <v>248</v>
      </c>
      <c r="M34" s="442">
        <f t="shared" si="5"/>
        <v>0.1</v>
      </c>
      <c r="N34" s="472"/>
      <c r="O34" s="472"/>
      <c r="P34" s="472">
        <v>8</v>
      </c>
      <c r="Q34" s="472"/>
      <c r="R34" s="472"/>
      <c r="S34" s="472"/>
      <c r="T34" s="472"/>
      <c r="U34" s="472">
        <v>8</v>
      </c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>
        <v>8</v>
      </c>
      <c r="AG34" s="472"/>
      <c r="AH34" s="472"/>
      <c r="AI34" s="472"/>
      <c r="AJ34" s="472"/>
      <c r="AK34" s="472"/>
      <c r="AL34" s="472"/>
      <c r="AM34" s="472"/>
      <c r="AN34" s="441"/>
    </row>
    <row r="35" spans="1:58" s="446" customFormat="1">
      <c r="A35" s="443"/>
      <c r="B35" s="441" t="str">
        <f>IF(A35="","",IFERROR(VLOOKUP(A35,Story!C:D,2,FALSE),""))</f>
        <v/>
      </c>
      <c r="C35" s="445"/>
      <c r="D35" s="443" t="s">
        <v>196</v>
      </c>
      <c r="E35" s="441" t="s">
        <v>1945</v>
      </c>
      <c r="F35" s="445"/>
      <c r="G35" s="443" t="s">
        <v>332</v>
      </c>
      <c r="H35" s="444">
        <f t="shared" si="2"/>
        <v>43332</v>
      </c>
      <c r="I35" s="444">
        <f t="shared" si="3"/>
        <v>43334</v>
      </c>
      <c r="J35" s="476">
        <v>16</v>
      </c>
      <c r="K35" s="476">
        <f t="shared" si="7"/>
        <v>0</v>
      </c>
      <c r="L35" s="443" t="s">
        <v>18</v>
      </c>
      <c r="M35" s="442">
        <f t="shared" si="5"/>
        <v>0</v>
      </c>
      <c r="N35" s="472"/>
      <c r="O35" s="472"/>
      <c r="P35" s="472"/>
      <c r="Q35" s="472"/>
      <c r="R35" s="472"/>
      <c r="S35" s="472"/>
      <c r="T35" s="472"/>
      <c r="U35" s="472"/>
      <c r="V35" s="472"/>
      <c r="W35" s="472"/>
      <c r="X35" s="472"/>
      <c r="Y35" s="472"/>
      <c r="Z35" s="472"/>
      <c r="AA35" s="472"/>
      <c r="AB35" s="472"/>
      <c r="AC35" s="472"/>
      <c r="AD35" s="472"/>
      <c r="AE35" s="472"/>
      <c r="AF35" s="472"/>
      <c r="AG35" s="472"/>
      <c r="AH35" s="472"/>
      <c r="AI35" s="472"/>
      <c r="AJ35" s="472"/>
      <c r="AK35" s="472"/>
      <c r="AL35" s="472"/>
      <c r="AM35" s="472"/>
      <c r="AN35" s="441"/>
    </row>
    <row r="36" spans="1:58" s="446" customFormat="1">
      <c r="A36" s="443"/>
      <c r="B36" s="441" t="str">
        <f>IF(A36="","",IFERROR(VLOOKUP(A36,Story!C:D,2,FALSE),""))</f>
        <v/>
      </c>
      <c r="C36" s="445"/>
      <c r="D36" s="443" t="s">
        <v>196</v>
      </c>
      <c r="E36" s="441" t="s">
        <v>1963</v>
      </c>
      <c r="F36" s="445"/>
      <c r="G36" s="443" t="s">
        <v>332</v>
      </c>
      <c r="H36" s="444">
        <f t="shared" si="2"/>
        <v>43332</v>
      </c>
      <c r="I36" s="444">
        <f t="shared" si="3"/>
        <v>43333</v>
      </c>
      <c r="J36" s="476">
        <v>8</v>
      </c>
      <c r="K36" s="476">
        <f t="shared" si="7"/>
        <v>0</v>
      </c>
      <c r="L36" s="443" t="s">
        <v>18</v>
      </c>
      <c r="M36" s="442">
        <f t="shared" si="5"/>
        <v>0</v>
      </c>
      <c r="N36" s="472"/>
      <c r="O36" s="472"/>
      <c r="P36" s="472"/>
      <c r="Q36" s="472"/>
      <c r="R36" s="472"/>
      <c r="S36" s="472"/>
      <c r="T36" s="472"/>
      <c r="U36" s="472"/>
      <c r="V36" s="472"/>
      <c r="W36" s="472"/>
      <c r="X36" s="472"/>
      <c r="Y36" s="472"/>
      <c r="Z36" s="472"/>
      <c r="AA36" s="472"/>
      <c r="AB36" s="472"/>
      <c r="AC36" s="472"/>
      <c r="AD36" s="472"/>
      <c r="AE36" s="472"/>
      <c r="AF36" s="472"/>
      <c r="AG36" s="472"/>
      <c r="AH36" s="472"/>
      <c r="AI36" s="472"/>
      <c r="AJ36" s="472"/>
      <c r="AK36" s="472"/>
      <c r="AL36" s="472"/>
      <c r="AM36" s="472"/>
      <c r="AN36" s="441"/>
    </row>
    <row r="37" spans="1:58" s="446" customFormat="1">
      <c r="A37" s="443"/>
      <c r="B37" s="441" t="str">
        <f>IF(A37="","",IFERROR(VLOOKUP(A37,Story!C:D,2,FALSE),""))</f>
        <v/>
      </c>
      <c r="C37" s="445"/>
      <c r="D37" s="443" t="s">
        <v>196</v>
      </c>
      <c r="E37" s="441" t="s">
        <v>1964</v>
      </c>
      <c r="F37" s="445"/>
      <c r="G37" s="443" t="s">
        <v>332</v>
      </c>
      <c r="H37" s="444">
        <f t="shared" si="2"/>
        <v>43332</v>
      </c>
      <c r="I37" s="444">
        <f t="shared" si="3"/>
        <v>43334</v>
      </c>
      <c r="J37" s="476">
        <v>16</v>
      </c>
      <c r="K37" s="476">
        <f t="shared" si="7"/>
        <v>0</v>
      </c>
      <c r="L37" s="443" t="s">
        <v>18</v>
      </c>
      <c r="M37" s="442">
        <f t="shared" si="5"/>
        <v>0</v>
      </c>
      <c r="N37" s="472"/>
      <c r="O37" s="472"/>
      <c r="P37" s="472"/>
      <c r="Q37" s="472"/>
      <c r="R37" s="472"/>
      <c r="S37" s="472"/>
      <c r="T37" s="472"/>
      <c r="U37" s="472"/>
      <c r="V37" s="472"/>
      <c r="W37" s="472"/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41"/>
    </row>
    <row r="38" spans="1:58" s="446" customFormat="1">
      <c r="A38" s="443"/>
      <c r="B38" s="441" t="str">
        <f>IF(A38="","",IFERROR(VLOOKUP(A38,Story!C:D,2,FALSE),""))</f>
        <v/>
      </c>
      <c r="C38" s="445"/>
      <c r="D38" s="443"/>
      <c r="E38" s="441"/>
      <c r="F38" s="445"/>
      <c r="G38" s="443"/>
      <c r="H38" s="444" t="str">
        <f t="shared" si="2"/>
        <v/>
      </c>
      <c r="I38" s="444" t="str">
        <f t="shared" si="3"/>
        <v/>
      </c>
      <c r="J38" s="476"/>
      <c r="K38" s="476">
        <f t="shared" si="4"/>
        <v>0</v>
      </c>
      <c r="L38" s="443" t="s">
        <v>18</v>
      </c>
      <c r="M38" s="442">
        <f t="shared" si="5"/>
        <v>0</v>
      </c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/>
      <c r="Y38" s="472"/>
      <c r="Z38" s="472"/>
      <c r="AA38" s="472"/>
      <c r="AB38" s="472"/>
      <c r="AC38" s="472"/>
      <c r="AD38" s="472"/>
      <c r="AE38" s="472"/>
      <c r="AF38" s="472"/>
      <c r="AG38" s="441"/>
    </row>
    <row r="39" spans="1:58" s="446" customFormat="1">
      <c r="A39" s="443"/>
      <c r="B39" s="441" t="str">
        <f>IF(A39="","",IFERROR(VLOOKUP(A39,Story!C:D,2,FALSE),""))</f>
        <v/>
      </c>
      <c r="C39" s="445"/>
      <c r="D39" s="443"/>
      <c r="E39" s="441"/>
      <c r="F39" s="445"/>
      <c r="G39" s="443"/>
      <c r="H39" s="444" t="str">
        <f t="shared" si="2"/>
        <v/>
      </c>
      <c r="I39" s="444" t="str">
        <f t="shared" si="3"/>
        <v/>
      </c>
      <c r="J39" s="476"/>
      <c r="K39" s="476">
        <f t="shared" si="4"/>
        <v>0</v>
      </c>
      <c r="L39" s="443" t="s">
        <v>18</v>
      </c>
      <c r="M39" s="442">
        <f t="shared" si="5"/>
        <v>0</v>
      </c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41"/>
    </row>
    <row r="40" spans="1:58" s="446" customFormat="1">
      <c r="A40" s="443"/>
      <c r="B40" s="441" t="str">
        <f>IF(A40="","",IFERROR(VLOOKUP(A40,Story!C:D,2,FALSE),""))</f>
        <v/>
      </c>
      <c r="C40" s="445"/>
      <c r="D40" s="443"/>
      <c r="E40" s="441"/>
      <c r="F40" s="445"/>
      <c r="G40" s="443"/>
      <c r="H40" s="444" t="str">
        <f t="shared" si="2"/>
        <v/>
      </c>
      <c r="I40" s="444" t="str">
        <f t="shared" si="3"/>
        <v/>
      </c>
      <c r="J40" s="476"/>
      <c r="K40" s="476">
        <f t="shared" si="4"/>
        <v>0</v>
      </c>
      <c r="L40" s="443" t="s">
        <v>18</v>
      </c>
      <c r="M40" s="442">
        <f t="shared" si="5"/>
        <v>0</v>
      </c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41"/>
    </row>
    <row r="41" spans="1:58" s="446" customFormat="1">
      <c r="A41" s="443"/>
      <c r="B41" s="441" t="str">
        <f>IF(A41="","",IFERROR(VLOOKUP(A41,Story!C:D,2,FALSE),""))</f>
        <v/>
      </c>
      <c r="C41" s="445"/>
      <c r="D41" s="443"/>
      <c r="E41" s="441"/>
      <c r="F41" s="445"/>
      <c r="G41" s="443"/>
      <c r="H41" s="444" t="str">
        <f t="shared" si="2"/>
        <v/>
      </c>
      <c r="I41" s="444" t="str">
        <f t="shared" si="3"/>
        <v/>
      </c>
      <c r="J41" s="476"/>
      <c r="K41" s="476">
        <f t="shared" si="4"/>
        <v>0</v>
      </c>
      <c r="L41" s="443" t="s">
        <v>18</v>
      </c>
      <c r="M41" s="442">
        <f t="shared" si="5"/>
        <v>0</v>
      </c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41"/>
    </row>
    <row r="42" spans="1:58" s="446" customFormat="1">
      <c r="A42" s="443"/>
      <c r="B42" s="441" t="str">
        <f>IF(A42="","",IFERROR(VLOOKUP(A42,Story!C:D,2,FALSE),""))</f>
        <v/>
      </c>
      <c r="C42" s="445"/>
      <c r="D42" s="443"/>
      <c r="E42" s="441"/>
      <c r="F42" s="445"/>
      <c r="G42" s="443"/>
      <c r="H42" s="444" t="str">
        <f t="shared" si="2"/>
        <v/>
      </c>
      <c r="I42" s="444" t="str">
        <f t="shared" si="3"/>
        <v/>
      </c>
      <c r="J42" s="476"/>
      <c r="K42" s="476">
        <f t="shared" si="4"/>
        <v>0</v>
      </c>
      <c r="L42" s="443" t="s">
        <v>18</v>
      </c>
      <c r="M42" s="442">
        <f t="shared" si="5"/>
        <v>0</v>
      </c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41"/>
    </row>
    <row r="43" spans="1:58" s="446" customFormat="1">
      <c r="A43" s="443"/>
      <c r="B43" s="441" t="str">
        <f>IF(A43="","",IFERROR(VLOOKUP(A43,Story!C:D,2,FALSE),""))</f>
        <v/>
      </c>
      <c r="C43" s="445"/>
      <c r="D43" s="443"/>
      <c r="E43" s="441"/>
      <c r="F43" s="445"/>
      <c r="G43" s="443"/>
      <c r="H43" s="444" t="str">
        <f t="shared" si="2"/>
        <v/>
      </c>
      <c r="I43" s="444" t="str">
        <f t="shared" si="3"/>
        <v/>
      </c>
      <c r="J43" s="476"/>
      <c r="K43" s="476">
        <f t="shared" si="4"/>
        <v>0</v>
      </c>
      <c r="L43" s="443" t="s">
        <v>18</v>
      </c>
      <c r="M43" s="442">
        <f t="shared" si="5"/>
        <v>0</v>
      </c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41"/>
    </row>
    <row r="44" spans="1:58" s="446" customFormat="1">
      <c r="A44" s="443"/>
      <c r="B44" s="441" t="str">
        <f>IF(A44="","",IFERROR(VLOOKUP(A44,Story!C:D,2,FALSE),""))</f>
        <v/>
      </c>
      <c r="C44" s="445"/>
      <c r="D44" s="443"/>
      <c r="E44" s="441"/>
      <c r="F44" s="445"/>
      <c r="G44" s="443"/>
      <c r="H44" s="444" t="str">
        <f t="shared" si="2"/>
        <v/>
      </c>
      <c r="I44" s="444" t="str">
        <f t="shared" si="3"/>
        <v/>
      </c>
      <c r="J44" s="476"/>
      <c r="K44" s="476">
        <f t="shared" si="4"/>
        <v>0</v>
      </c>
      <c r="L44" s="443" t="s">
        <v>18</v>
      </c>
      <c r="M44" s="442">
        <f t="shared" si="5"/>
        <v>0</v>
      </c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41"/>
    </row>
    <row r="45" spans="1:58">
      <c r="A45" s="24" t="s">
        <v>1697</v>
      </c>
      <c r="B45" s="441" t="str">
        <f>IF(A45="","",IFERROR(VLOOKUP(A45,Story!C:D,2,FALSE),""))</f>
        <v>自定义界面设计文档</v>
      </c>
      <c r="C45" s="445"/>
      <c r="D45" s="443"/>
      <c r="E45" s="441"/>
      <c r="F45" s="445"/>
      <c r="G45" s="443"/>
      <c r="H45" s="444" t="str">
        <f t="shared" si="2"/>
        <v/>
      </c>
      <c r="I45" s="444" t="str">
        <f t="shared" si="3"/>
        <v/>
      </c>
      <c r="J45" s="476"/>
      <c r="K45" s="476">
        <f t="shared" si="4"/>
        <v>0</v>
      </c>
      <c r="L45" s="443" t="s">
        <v>18</v>
      </c>
      <c r="M45" s="442">
        <f t="shared" si="5"/>
        <v>0</v>
      </c>
      <c r="N45" s="472"/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41"/>
    </row>
    <row r="46" spans="1:58" s="446" customFormat="1">
      <c r="A46" s="443"/>
      <c r="B46" s="441" t="str">
        <f>IF(A46="","",IFERROR(VLOOKUP(A46,Story!C:D,2,FALSE),""))</f>
        <v/>
      </c>
      <c r="C46" s="445"/>
      <c r="D46" s="443" t="s">
        <v>335</v>
      </c>
      <c r="E46" s="441" t="s">
        <v>1976</v>
      </c>
      <c r="F46" s="445" t="s">
        <v>82</v>
      </c>
      <c r="G46" s="443" t="s">
        <v>218</v>
      </c>
      <c r="H46" s="444">
        <f>IF(E46="","",$H$1)</f>
        <v>43332</v>
      </c>
      <c r="I46" s="444">
        <f>IF(E46="","",IF(H46+J46/8&gt;$I$1,$I$1,H46+J46/8))</f>
        <v>43333.5</v>
      </c>
      <c r="J46" s="476">
        <v>12</v>
      </c>
      <c r="K46" s="476">
        <f>SUM(N46:AM46)</f>
        <v>2</v>
      </c>
      <c r="L46" s="443" t="s">
        <v>9</v>
      </c>
      <c r="M46" s="442">
        <f>IF(L46="未开始",0,IF(L46="已完成",1, 0.1))</f>
        <v>1</v>
      </c>
      <c r="N46" s="472"/>
      <c r="O46" s="472"/>
      <c r="P46" s="472"/>
      <c r="Q46" s="472"/>
      <c r="R46" s="472"/>
      <c r="S46" s="472"/>
      <c r="T46" s="472"/>
      <c r="U46" s="472"/>
      <c r="V46" s="472"/>
      <c r="W46" s="472">
        <v>2</v>
      </c>
      <c r="X46" s="472"/>
      <c r="Y46" s="472"/>
      <c r="Z46" s="472"/>
      <c r="AA46" s="472"/>
      <c r="AB46" s="472"/>
      <c r="AC46" s="472"/>
      <c r="AD46" s="472"/>
      <c r="AE46" s="472"/>
      <c r="AF46" s="472"/>
      <c r="AG46" s="472"/>
      <c r="AH46" s="472"/>
      <c r="AI46" s="472"/>
      <c r="AJ46" s="472"/>
      <c r="AK46" s="472"/>
      <c r="AL46" s="472"/>
      <c r="AM46" s="472"/>
      <c r="AN46" s="441"/>
    </row>
    <row r="47" spans="1:58" s="446" customFormat="1">
      <c r="A47" s="443"/>
      <c r="B47" s="441" t="str">
        <f>IF(A47="","",IFERROR(VLOOKUP(A47,Story!C:D,2,FALSE),""))</f>
        <v/>
      </c>
      <c r="C47" s="445"/>
      <c r="D47" s="443" t="s">
        <v>326</v>
      </c>
      <c r="E47" s="441" t="s">
        <v>1927</v>
      </c>
      <c r="F47" s="445"/>
      <c r="G47" s="443"/>
      <c r="H47" s="444">
        <f t="shared" ref="H47" si="8">IF(E47="","",$H$1)</f>
        <v>43332</v>
      </c>
      <c r="I47" s="444">
        <f t="shared" ref="I47" si="9">IF(E47="","",IF(H47+J47/8&gt;$I$1,$I$1,H47+J47/8))</f>
        <v>43335</v>
      </c>
      <c r="J47" s="476">
        <v>24</v>
      </c>
      <c r="K47" s="476">
        <f t="shared" ref="K47" si="10">SUM(N47:AM47)</f>
        <v>0</v>
      </c>
      <c r="L47" s="443" t="s">
        <v>18</v>
      </c>
      <c r="M47" s="442">
        <f t="shared" ref="M47" si="11">IF(L47="未开始",0,IF(L47="已完成",1, 0.1))</f>
        <v>0</v>
      </c>
      <c r="N47" s="472"/>
      <c r="O47" s="472"/>
      <c r="P47" s="472"/>
      <c r="Q47" s="472"/>
      <c r="R47" s="472"/>
      <c r="S47" s="472"/>
      <c r="T47" s="472"/>
      <c r="U47" s="472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72"/>
      <c r="AH47" s="472"/>
      <c r="AI47" s="472"/>
      <c r="AJ47" s="472"/>
      <c r="AK47" s="472"/>
      <c r="AL47" s="472"/>
      <c r="AM47" s="472"/>
      <c r="AN47" s="441"/>
    </row>
    <row r="48" spans="1:58" s="446" customFormat="1">
      <c r="A48" s="443"/>
      <c r="B48" s="441" t="str">
        <f>IF(A48="","",IFERROR(VLOOKUP(A48,Story!C:D,2,FALSE),""))</f>
        <v/>
      </c>
      <c r="C48" s="445"/>
      <c r="D48" s="443" t="s">
        <v>204</v>
      </c>
      <c r="E48" s="441" t="s">
        <v>1720</v>
      </c>
      <c r="F48" s="445"/>
      <c r="G48" s="443" t="s">
        <v>210</v>
      </c>
      <c r="H48" s="444">
        <f>IF(E48="","",'Sprint#32'!$H$1)</f>
        <v>43222</v>
      </c>
      <c r="I48" s="444">
        <f>IF(E48="","",IF(H48+J48/8&gt;'Sprint#32'!$I$1,'Sprint#32'!$I$1,H48+J48/8))</f>
        <v>43225</v>
      </c>
      <c r="J48" s="476">
        <v>24</v>
      </c>
      <c r="K48" s="476">
        <f>SUM(N48:AM48)</f>
        <v>0</v>
      </c>
      <c r="L48" s="443" t="s">
        <v>248</v>
      </c>
      <c r="M48" s="442">
        <f>IF(L48="未开始",0,IF(L48="已完成",1, 0.1))</f>
        <v>0.1</v>
      </c>
      <c r="N48" s="472"/>
      <c r="O48" s="472"/>
      <c r="P48" s="472"/>
      <c r="Q48" s="472"/>
      <c r="R48" s="472"/>
      <c r="S48" s="472"/>
      <c r="T48" s="472"/>
      <c r="U48" s="472"/>
      <c r="V48" s="472"/>
      <c r="W48" s="472"/>
      <c r="X48" s="472"/>
      <c r="Y48" s="472"/>
      <c r="Z48" s="472"/>
      <c r="AA48" s="472"/>
      <c r="AB48" s="472"/>
      <c r="AC48" s="472"/>
      <c r="AD48" s="472"/>
      <c r="AE48" s="472"/>
      <c r="AF48" s="472"/>
      <c r="AG48" s="472"/>
      <c r="AH48" s="472"/>
      <c r="AI48" s="472"/>
      <c r="AJ48" s="472"/>
      <c r="AK48" s="472"/>
      <c r="AL48" s="472"/>
      <c r="AM48" s="472"/>
      <c r="AN48" s="472"/>
      <c r="AO48" s="472"/>
      <c r="AP48" s="472"/>
      <c r="AQ48" s="472"/>
      <c r="AR48" s="472"/>
      <c r="AS48" s="472"/>
      <c r="AT48" s="472"/>
      <c r="AU48" s="472"/>
      <c r="AV48" s="472"/>
      <c r="AW48" s="472"/>
      <c r="AX48" s="472"/>
      <c r="AY48" s="472"/>
      <c r="AZ48" s="472"/>
      <c r="BA48" s="472"/>
      <c r="BB48" s="472"/>
      <c r="BC48" s="472"/>
      <c r="BD48" s="472"/>
      <c r="BE48" s="472"/>
      <c r="BF48" s="441"/>
    </row>
    <row r="49" spans="1:40" s="446" customFormat="1">
      <c r="A49" s="443"/>
      <c r="B49" s="441" t="str">
        <f>IF(A49="","",IFERROR(VLOOKUP(A49,Story!C:D,2,FALSE),""))</f>
        <v/>
      </c>
      <c r="C49" s="445"/>
      <c r="D49" s="443" t="s">
        <v>231</v>
      </c>
      <c r="E49" s="441" t="s">
        <v>1928</v>
      </c>
      <c r="F49" s="445"/>
      <c r="G49" s="443"/>
      <c r="H49" s="444">
        <f t="shared" ref="H49:H50" si="12">IF(E49="","",$H$1)</f>
        <v>43332</v>
      </c>
      <c r="I49" s="444">
        <f t="shared" ref="I49:I50" si="13">IF(E49="","",IF(H49+J49/8&gt;$I$1,$I$1,H49+J49/8))</f>
        <v>43332</v>
      </c>
      <c r="J49" s="476"/>
      <c r="K49" s="476">
        <f t="shared" ref="K49:K50" si="14">SUM(N49:AM49)</f>
        <v>0</v>
      </c>
      <c r="L49" s="443" t="s">
        <v>195</v>
      </c>
      <c r="M49" s="442">
        <f t="shared" ref="M49:M50" si="15">IF(L49="未开始",0,IF(L49="已完成",1, 0.1))</f>
        <v>0.1</v>
      </c>
      <c r="N49" s="472"/>
      <c r="O49" s="472"/>
      <c r="P49" s="472"/>
      <c r="Q49" s="472"/>
      <c r="R49" s="472"/>
      <c r="S49" s="472"/>
      <c r="T49" s="472"/>
      <c r="U49" s="472"/>
      <c r="V49" s="472"/>
      <c r="W49" s="472"/>
      <c r="X49" s="472"/>
      <c r="Y49" s="472"/>
      <c r="Z49" s="472"/>
      <c r="AA49" s="472"/>
      <c r="AB49" s="472"/>
      <c r="AC49" s="472"/>
      <c r="AD49" s="472"/>
      <c r="AE49" s="472"/>
      <c r="AF49" s="472"/>
      <c r="AG49" s="472"/>
      <c r="AH49" s="472"/>
      <c r="AI49" s="472"/>
      <c r="AJ49" s="472"/>
      <c r="AK49" s="472"/>
      <c r="AL49" s="472"/>
      <c r="AM49" s="472"/>
      <c r="AN49" s="441"/>
    </row>
    <row r="50" spans="1:40" s="446" customFormat="1">
      <c r="A50" s="443"/>
      <c r="B50" s="441" t="str">
        <f>IF(A50="","",IFERROR(VLOOKUP(A50,Story!C:D,2,FALSE),""))</f>
        <v/>
      </c>
      <c r="C50" s="445"/>
      <c r="D50" s="443" t="s">
        <v>254</v>
      </c>
      <c r="E50" s="441" t="s">
        <v>367</v>
      </c>
      <c r="F50" s="445" t="s">
        <v>233</v>
      </c>
      <c r="G50" s="443" t="s">
        <v>194</v>
      </c>
      <c r="H50" s="444">
        <f t="shared" si="12"/>
        <v>43332</v>
      </c>
      <c r="I50" s="444">
        <f t="shared" si="13"/>
        <v>43336</v>
      </c>
      <c r="J50" s="476">
        <v>32</v>
      </c>
      <c r="K50" s="476">
        <f t="shared" si="14"/>
        <v>6.5</v>
      </c>
      <c r="L50" s="443" t="s">
        <v>248</v>
      </c>
      <c r="M50" s="442">
        <f t="shared" si="15"/>
        <v>0.1</v>
      </c>
      <c r="N50" s="472"/>
      <c r="O50" s="472"/>
      <c r="P50" s="472"/>
      <c r="Q50" s="472"/>
      <c r="R50" s="472"/>
      <c r="S50" s="472"/>
      <c r="T50" s="472"/>
      <c r="U50" s="472"/>
      <c r="V50" s="472"/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72"/>
      <c r="AH50" s="472"/>
      <c r="AI50" s="472">
        <v>0.5</v>
      </c>
      <c r="AJ50" s="472"/>
      <c r="AK50" s="472">
        <v>2</v>
      </c>
      <c r="AL50" s="472">
        <v>2</v>
      </c>
      <c r="AM50" s="472">
        <v>2</v>
      </c>
      <c r="AN50" s="441"/>
    </row>
    <row r="51" spans="1:40">
      <c r="A51" s="24" t="s">
        <v>1825</v>
      </c>
      <c r="B51" s="441" t="str">
        <f>IF(A51="","",IFERROR(VLOOKUP(A51,Story!C:D,2,FALSE),""))</f>
        <v>框架 -插件依赖图</v>
      </c>
      <c r="C51" s="445"/>
      <c r="D51" s="443"/>
      <c r="E51" s="441"/>
      <c r="F51" s="445"/>
      <c r="G51" s="443"/>
      <c r="H51" s="444" t="str">
        <f t="shared" si="2"/>
        <v/>
      </c>
      <c r="I51" s="444" t="str">
        <f t="shared" si="3"/>
        <v/>
      </c>
      <c r="J51" s="476"/>
      <c r="K51" s="476">
        <f t="shared" si="4"/>
        <v>0</v>
      </c>
      <c r="L51" s="443" t="s">
        <v>18</v>
      </c>
      <c r="M51" s="442">
        <f t="shared" si="5"/>
        <v>0</v>
      </c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/>
      <c r="AC51" s="472"/>
      <c r="AD51" s="472"/>
      <c r="AE51" s="472"/>
      <c r="AF51" s="472"/>
      <c r="AG51" s="441"/>
    </row>
    <row r="52" spans="1:40">
      <c r="A52" s="443"/>
      <c r="B52" s="441" t="str">
        <f>IF(A52="","",IFERROR(VLOOKUP(A52,Story!C:D,2,FALSE),""))</f>
        <v/>
      </c>
      <c r="C52" s="445"/>
      <c r="D52" s="443" t="s">
        <v>196</v>
      </c>
      <c r="E52" s="441" t="s">
        <v>1955</v>
      </c>
      <c r="F52" s="445"/>
      <c r="G52" s="443"/>
      <c r="H52" s="444">
        <f t="shared" si="2"/>
        <v>43332</v>
      </c>
      <c r="I52" s="444">
        <f t="shared" si="3"/>
        <v>43332</v>
      </c>
      <c r="J52" s="476"/>
      <c r="K52" s="476">
        <f t="shared" si="4"/>
        <v>0</v>
      </c>
      <c r="L52" s="443" t="s">
        <v>18</v>
      </c>
      <c r="M52" s="442">
        <f t="shared" si="5"/>
        <v>0</v>
      </c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41"/>
    </row>
    <row r="53" spans="1:40">
      <c r="A53" s="443"/>
      <c r="B53" s="441" t="str">
        <f>IF(A53="","",IFERROR(VLOOKUP(A53,Story!C:D,2,FALSE),""))</f>
        <v/>
      </c>
      <c r="C53" s="445"/>
      <c r="D53" s="443" t="s">
        <v>196</v>
      </c>
      <c r="E53" s="441" t="s">
        <v>1956</v>
      </c>
      <c r="F53" s="445"/>
      <c r="G53" s="443"/>
      <c r="H53" s="444">
        <f t="shared" si="2"/>
        <v>43332</v>
      </c>
      <c r="I53" s="444">
        <f t="shared" si="3"/>
        <v>43332</v>
      </c>
      <c r="J53" s="476"/>
      <c r="K53" s="476">
        <f t="shared" si="4"/>
        <v>0</v>
      </c>
      <c r="L53" s="443" t="s">
        <v>18</v>
      </c>
      <c r="M53" s="442">
        <f t="shared" si="5"/>
        <v>0</v>
      </c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41"/>
    </row>
    <row r="54" spans="1:40">
      <c r="A54" s="443"/>
      <c r="B54" s="441" t="str">
        <f>IF(A54="","",IFERROR(VLOOKUP(A54,Story!C:D,2,FALSE),""))</f>
        <v/>
      </c>
      <c r="C54" s="445"/>
      <c r="D54" s="443"/>
      <c r="E54" s="441"/>
      <c r="F54" s="445"/>
      <c r="G54" s="443"/>
      <c r="H54" s="444" t="str">
        <f t="shared" si="2"/>
        <v/>
      </c>
      <c r="I54" s="444" t="str">
        <f t="shared" si="3"/>
        <v/>
      </c>
      <c r="J54" s="476"/>
      <c r="K54" s="476">
        <f t="shared" si="4"/>
        <v>0</v>
      </c>
      <c r="L54" s="443" t="s">
        <v>18</v>
      </c>
      <c r="M54" s="442">
        <f t="shared" si="5"/>
        <v>0</v>
      </c>
      <c r="N54" s="472"/>
      <c r="O54" s="472"/>
      <c r="P54" s="472"/>
      <c r="Q54" s="472"/>
      <c r="R54" s="472"/>
      <c r="S54" s="472"/>
      <c r="T54" s="472"/>
      <c r="U54" s="472"/>
      <c r="V54" s="472"/>
      <c r="W54" s="472"/>
      <c r="X54" s="472"/>
      <c r="Y54" s="472"/>
      <c r="Z54" s="472"/>
      <c r="AA54" s="472"/>
      <c r="AB54" s="472"/>
      <c r="AC54" s="472"/>
      <c r="AD54" s="472"/>
      <c r="AE54" s="472"/>
      <c r="AF54" s="472"/>
      <c r="AG54" s="441"/>
    </row>
    <row r="55" spans="1:40">
      <c r="A55" s="443"/>
      <c r="B55" s="441" t="str">
        <f>IF(A55="","",IFERROR(VLOOKUP(A55,Story!C:D,2,FALSE),""))</f>
        <v/>
      </c>
      <c r="C55" s="445"/>
      <c r="D55" s="443"/>
      <c r="E55" s="441"/>
      <c r="F55" s="445"/>
      <c r="G55" s="443"/>
      <c r="H55" s="444" t="str">
        <f t="shared" si="2"/>
        <v/>
      </c>
      <c r="I55" s="444" t="str">
        <f t="shared" si="3"/>
        <v/>
      </c>
      <c r="J55" s="476"/>
      <c r="K55" s="476">
        <f t="shared" si="4"/>
        <v>0</v>
      </c>
      <c r="L55" s="443" t="s">
        <v>18</v>
      </c>
      <c r="M55" s="442">
        <f t="shared" si="5"/>
        <v>0</v>
      </c>
      <c r="N55" s="472"/>
      <c r="O55" s="472"/>
      <c r="P55" s="472"/>
      <c r="Q55" s="472"/>
      <c r="R55" s="472"/>
      <c r="S55" s="472"/>
      <c r="T55" s="472"/>
      <c r="U55" s="472"/>
      <c r="V55" s="472"/>
      <c r="W55" s="472"/>
      <c r="X55" s="472"/>
      <c r="Y55" s="472"/>
      <c r="Z55" s="472"/>
      <c r="AA55" s="472"/>
      <c r="AB55" s="472"/>
      <c r="AC55" s="472"/>
      <c r="AD55" s="472"/>
      <c r="AE55" s="472"/>
      <c r="AF55" s="472"/>
      <c r="AG55" s="441"/>
    </row>
    <row r="56" spans="1:40">
      <c r="A56" s="443"/>
      <c r="B56" s="441" t="str">
        <f>IF(A56="","",IFERROR(VLOOKUP(A56,Story!C:D,2,FALSE),""))</f>
        <v/>
      </c>
      <c r="C56" s="445"/>
      <c r="D56" s="443"/>
      <c r="E56" s="441"/>
      <c r="F56" s="445"/>
      <c r="G56" s="443"/>
      <c r="H56" s="444" t="str">
        <f t="shared" si="2"/>
        <v/>
      </c>
      <c r="I56" s="444" t="str">
        <f t="shared" si="3"/>
        <v/>
      </c>
      <c r="J56" s="476"/>
      <c r="K56" s="476">
        <f t="shared" si="4"/>
        <v>0</v>
      </c>
      <c r="L56" s="443" t="s">
        <v>18</v>
      </c>
      <c r="M56" s="442">
        <f t="shared" si="5"/>
        <v>0</v>
      </c>
      <c r="N56" s="472"/>
      <c r="O56" s="472"/>
      <c r="P56" s="472"/>
      <c r="Q56" s="472"/>
      <c r="R56" s="472"/>
      <c r="S56" s="472"/>
      <c r="T56" s="472"/>
      <c r="U56" s="472"/>
      <c r="V56" s="472"/>
      <c r="W56" s="472"/>
      <c r="X56" s="472"/>
      <c r="Y56" s="472"/>
      <c r="Z56" s="472"/>
      <c r="AA56" s="472"/>
      <c r="AB56" s="472"/>
      <c r="AC56" s="472"/>
      <c r="AD56" s="472"/>
      <c r="AE56" s="472"/>
      <c r="AF56" s="472"/>
      <c r="AG56" s="441"/>
    </row>
    <row r="57" spans="1:40">
      <c r="A57" s="443"/>
      <c r="B57" s="441" t="str">
        <f>IF(A57="","",IFERROR(VLOOKUP(A57,Story!C:D,2,FALSE),""))</f>
        <v/>
      </c>
      <c r="C57" s="445"/>
      <c r="D57" s="443"/>
      <c r="E57" s="441"/>
      <c r="F57" s="445"/>
      <c r="G57" s="443"/>
      <c r="H57" s="444" t="str">
        <f t="shared" si="2"/>
        <v/>
      </c>
      <c r="I57" s="444" t="str">
        <f t="shared" si="3"/>
        <v/>
      </c>
      <c r="J57" s="476"/>
      <c r="K57" s="476">
        <f t="shared" si="4"/>
        <v>0</v>
      </c>
      <c r="L57" s="443" t="s">
        <v>18</v>
      </c>
      <c r="M57" s="442">
        <f t="shared" si="5"/>
        <v>0</v>
      </c>
      <c r="N57" s="472"/>
      <c r="O57" s="472"/>
      <c r="P57" s="472"/>
      <c r="Q57" s="472"/>
      <c r="R57" s="472"/>
      <c r="S57" s="472"/>
      <c r="T57" s="472"/>
      <c r="U57" s="472"/>
      <c r="V57" s="472"/>
      <c r="W57" s="472"/>
      <c r="X57" s="472"/>
      <c r="Y57" s="472"/>
      <c r="Z57" s="472"/>
      <c r="AA57" s="472"/>
      <c r="AB57" s="472"/>
      <c r="AC57" s="472"/>
      <c r="AD57" s="472"/>
      <c r="AE57" s="472"/>
      <c r="AF57" s="472"/>
      <c r="AG57" s="441"/>
    </row>
    <row r="58" spans="1:40">
      <c r="A58" s="443"/>
      <c r="B58" s="441" t="str">
        <f>IF(A58="","",IFERROR(VLOOKUP(A58,Story!C:D,2,FALSE),""))</f>
        <v/>
      </c>
      <c r="C58" s="445"/>
      <c r="D58" s="443"/>
      <c r="E58" s="441"/>
      <c r="F58" s="445"/>
      <c r="G58" s="443"/>
      <c r="H58" s="444" t="str">
        <f t="shared" si="2"/>
        <v/>
      </c>
      <c r="I58" s="444" t="str">
        <f t="shared" si="3"/>
        <v/>
      </c>
      <c r="J58" s="476"/>
      <c r="K58" s="476">
        <f t="shared" si="4"/>
        <v>0</v>
      </c>
      <c r="L58" s="443" t="s">
        <v>18</v>
      </c>
      <c r="M58" s="442">
        <f t="shared" si="5"/>
        <v>0</v>
      </c>
      <c r="N58" s="472"/>
      <c r="O58" s="472"/>
      <c r="P58" s="472"/>
      <c r="Q58" s="472"/>
      <c r="R58" s="472"/>
      <c r="S58" s="472"/>
      <c r="T58" s="472"/>
      <c r="U58" s="472"/>
      <c r="V58" s="472"/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441"/>
    </row>
    <row r="59" spans="1:40">
      <c r="A59" s="443"/>
      <c r="B59" s="441" t="str">
        <f>IF(A59="","",IFERROR(VLOOKUP(A59,Story!C:D,2,FALSE),""))</f>
        <v/>
      </c>
      <c r="C59" s="445"/>
      <c r="D59" s="443"/>
      <c r="E59" s="441"/>
      <c r="F59" s="445"/>
      <c r="G59" s="443"/>
      <c r="H59" s="444" t="str">
        <f t="shared" si="2"/>
        <v/>
      </c>
      <c r="I59" s="444" t="str">
        <f t="shared" si="3"/>
        <v/>
      </c>
      <c r="J59" s="476"/>
      <c r="K59" s="476">
        <f t="shared" si="4"/>
        <v>0</v>
      </c>
      <c r="L59" s="443" t="s">
        <v>18</v>
      </c>
      <c r="M59" s="442">
        <f t="shared" si="5"/>
        <v>0</v>
      </c>
      <c r="N59" s="472"/>
      <c r="O59" s="472"/>
      <c r="P59" s="472"/>
      <c r="Q59" s="472"/>
      <c r="R59" s="472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2"/>
      <c r="AE59" s="472"/>
      <c r="AF59" s="472"/>
      <c r="AG59" s="441"/>
    </row>
    <row r="60" spans="1:40">
      <c r="A60" s="443"/>
      <c r="B60" s="441" t="str">
        <f>IF(A60="","",IFERROR(VLOOKUP(A60,Story!C:D,2,FALSE),""))</f>
        <v/>
      </c>
      <c r="C60" s="445"/>
      <c r="D60" s="443"/>
      <c r="E60" s="441"/>
      <c r="F60" s="445"/>
      <c r="G60" s="443"/>
      <c r="H60" s="444" t="str">
        <f t="shared" si="2"/>
        <v/>
      </c>
      <c r="I60" s="444" t="str">
        <f t="shared" si="3"/>
        <v/>
      </c>
      <c r="J60" s="476"/>
      <c r="K60" s="476">
        <f t="shared" si="4"/>
        <v>0</v>
      </c>
      <c r="L60" s="443" t="s">
        <v>18</v>
      </c>
      <c r="M60" s="442">
        <f t="shared" si="5"/>
        <v>0</v>
      </c>
      <c r="N60" s="472"/>
      <c r="O60" s="472"/>
      <c r="P60" s="472"/>
      <c r="Q60" s="472"/>
      <c r="R60" s="472"/>
      <c r="S60" s="472"/>
      <c r="T60" s="472"/>
      <c r="U60" s="472"/>
      <c r="V60" s="472"/>
      <c r="W60" s="472"/>
      <c r="X60" s="472"/>
      <c r="Y60" s="472"/>
      <c r="Z60" s="472"/>
      <c r="AA60" s="472"/>
      <c r="AB60" s="472"/>
      <c r="AC60" s="472"/>
      <c r="AD60" s="472"/>
      <c r="AE60" s="472"/>
      <c r="AF60" s="472"/>
      <c r="AG60" s="441"/>
    </row>
    <row r="61" spans="1:40">
      <c r="A61" s="263" t="s">
        <v>622</v>
      </c>
      <c r="B61" s="441" t="str">
        <f>IF(A61="","",IFERROR(VLOOKUP(A61,Story!C:D,2,FALSE),""))</f>
        <v>公司事务</v>
      </c>
      <c r="C61" s="445"/>
      <c r="D61" s="443"/>
      <c r="E61" s="441"/>
      <c r="F61" s="445"/>
      <c r="G61" s="443"/>
      <c r="H61" s="444" t="str">
        <f t="shared" si="2"/>
        <v/>
      </c>
      <c r="I61" s="444" t="str">
        <f t="shared" si="3"/>
        <v/>
      </c>
      <c r="J61" s="476"/>
      <c r="K61" s="476">
        <f t="shared" si="4"/>
        <v>0</v>
      </c>
      <c r="L61" s="443" t="s">
        <v>18</v>
      </c>
      <c r="M61" s="442">
        <f t="shared" si="5"/>
        <v>0</v>
      </c>
      <c r="N61" s="472"/>
      <c r="O61" s="472"/>
      <c r="P61" s="472"/>
      <c r="Q61" s="472"/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/>
      <c r="AD61" s="472"/>
      <c r="AE61" s="472"/>
      <c r="AF61" s="472"/>
      <c r="AG61" s="441"/>
    </row>
    <row r="62" spans="1:40">
      <c r="A62" s="443"/>
      <c r="B62" s="441" t="str">
        <f>IF(A62="","",IFERROR(VLOOKUP(A62,Story!C:D,2,FALSE),""))</f>
        <v/>
      </c>
      <c r="C62" s="445"/>
      <c r="D62" s="443" t="s">
        <v>301</v>
      </c>
      <c r="E62" s="441" t="s">
        <v>2011</v>
      </c>
      <c r="F62" s="445"/>
      <c r="G62" s="443"/>
      <c r="H62" s="444">
        <f t="shared" si="2"/>
        <v>43332</v>
      </c>
      <c r="I62" s="444">
        <f t="shared" si="3"/>
        <v>43332</v>
      </c>
      <c r="J62" s="476"/>
      <c r="K62" s="476">
        <f t="shared" si="4"/>
        <v>0</v>
      </c>
      <c r="L62" s="443" t="s">
        <v>18</v>
      </c>
      <c r="M62" s="442">
        <f t="shared" si="5"/>
        <v>0</v>
      </c>
      <c r="N62" s="472"/>
      <c r="O62" s="472"/>
      <c r="P62" s="472"/>
      <c r="Q62" s="472"/>
      <c r="R62" s="472"/>
      <c r="S62" s="472"/>
      <c r="T62" s="472"/>
      <c r="U62" s="472"/>
      <c r="V62" s="472"/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41"/>
    </row>
    <row r="63" spans="1:40">
      <c r="A63" s="443"/>
      <c r="B63" s="441" t="str">
        <f>IF(A63="","",IFERROR(VLOOKUP(A63,Story!C:D,2,FALSE),""))</f>
        <v/>
      </c>
      <c r="C63" s="445"/>
      <c r="D63" s="443" t="s">
        <v>301</v>
      </c>
      <c r="E63" s="441" t="s">
        <v>2010</v>
      </c>
      <c r="F63" s="445"/>
      <c r="G63" s="443"/>
      <c r="H63" s="444">
        <f t="shared" si="2"/>
        <v>43332</v>
      </c>
      <c r="I63" s="444">
        <f t="shared" si="3"/>
        <v>43332</v>
      </c>
      <c r="J63" s="476"/>
      <c r="K63" s="476">
        <f t="shared" si="4"/>
        <v>0</v>
      </c>
      <c r="L63" s="443" t="s">
        <v>18</v>
      </c>
      <c r="M63" s="442">
        <f t="shared" si="5"/>
        <v>0</v>
      </c>
      <c r="N63" s="472"/>
      <c r="O63" s="472"/>
      <c r="P63" s="472"/>
      <c r="Q63" s="472"/>
      <c r="R63" s="472"/>
      <c r="S63" s="472"/>
      <c r="T63" s="472"/>
      <c r="U63" s="472"/>
      <c r="V63" s="472"/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41"/>
    </row>
    <row r="64" spans="1:40">
      <c r="A64" s="443"/>
      <c r="B64" s="441" t="str">
        <f>IF(A64="","",IFERROR(VLOOKUP(A64,Story!C:D,2,FALSE),""))</f>
        <v/>
      </c>
      <c r="C64" s="445"/>
      <c r="D64" s="443"/>
      <c r="E64" s="441"/>
      <c r="F64" s="445"/>
      <c r="G64" s="443"/>
      <c r="H64" s="444" t="str">
        <f t="shared" si="2"/>
        <v/>
      </c>
      <c r="I64" s="444" t="str">
        <f t="shared" si="3"/>
        <v/>
      </c>
      <c r="J64" s="476"/>
      <c r="K64" s="476">
        <f t="shared" si="4"/>
        <v>0</v>
      </c>
      <c r="L64" s="443" t="s">
        <v>18</v>
      </c>
      <c r="M64" s="442">
        <f t="shared" si="5"/>
        <v>0</v>
      </c>
      <c r="N64" s="472"/>
      <c r="O64" s="472"/>
      <c r="P64" s="472"/>
      <c r="Q64" s="472"/>
      <c r="R64" s="472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2"/>
      <c r="AE64" s="472"/>
      <c r="AF64" s="472"/>
      <c r="AG64" s="441"/>
    </row>
    <row r="65" spans="1:33">
      <c r="A65" s="443"/>
      <c r="B65" s="441" t="str">
        <f>IF(A65="","",IFERROR(VLOOKUP(A65,Story!C:D,2,FALSE),""))</f>
        <v/>
      </c>
      <c r="C65" s="445"/>
      <c r="D65" s="443"/>
      <c r="E65" s="441"/>
      <c r="F65" s="445"/>
      <c r="G65" s="443"/>
      <c r="H65" s="444" t="str">
        <f t="shared" si="2"/>
        <v/>
      </c>
      <c r="I65" s="444" t="str">
        <f t="shared" si="3"/>
        <v/>
      </c>
      <c r="J65" s="476"/>
      <c r="K65" s="476">
        <f t="shared" si="4"/>
        <v>0</v>
      </c>
      <c r="L65" s="443" t="s">
        <v>18</v>
      </c>
      <c r="M65" s="442">
        <f t="shared" si="5"/>
        <v>0</v>
      </c>
      <c r="N65" s="472"/>
      <c r="O65" s="472"/>
      <c r="P65" s="472"/>
      <c r="Q65" s="472"/>
      <c r="R65" s="472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2"/>
      <c r="AE65" s="472"/>
      <c r="AF65" s="472"/>
      <c r="AG65" s="441"/>
    </row>
    <row r="66" spans="1:33">
      <c r="A66" s="443"/>
      <c r="B66" s="441" t="str">
        <f>IF(A66="","",IFERROR(VLOOKUP(A66,Story!C:D,2,FALSE),""))</f>
        <v/>
      </c>
      <c r="C66" s="445"/>
      <c r="D66" s="443"/>
      <c r="E66" s="441"/>
      <c r="F66" s="445"/>
      <c r="G66" s="443"/>
      <c r="H66" s="444" t="str">
        <f t="shared" si="2"/>
        <v/>
      </c>
      <c r="I66" s="444" t="str">
        <f t="shared" si="3"/>
        <v/>
      </c>
      <c r="J66" s="476"/>
      <c r="K66" s="476">
        <f t="shared" si="4"/>
        <v>0</v>
      </c>
      <c r="L66" s="443" t="s">
        <v>18</v>
      </c>
      <c r="M66" s="442">
        <f t="shared" si="5"/>
        <v>0</v>
      </c>
      <c r="N66" s="472"/>
      <c r="O66" s="472"/>
      <c r="P66" s="472"/>
      <c r="Q66" s="472"/>
      <c r="R66" s="472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2"/>
      <c r="AE66" s="472"/>
      <c r="AF66" s="472"/>
      <c r="AG66" s="441"/>
    </row>
    <row r="67" spans="1:33">
      <c r="A67" s="443"/>
      <c r="B67" s="441" t="str">
        <f>IF(A67="","",IFERROR(VLOOKUP(A67,Story!C:D,2,FALSE),""))</f>
        <v/>
      </c>
      <c r="C67" s="445"/>
      <c r="D67" s="443"/>
      <c r="E67" s="441"/>
      <c r="F67" s="445"/>
      <c r="G67" s="443"/>
      <c r="H67" s="444" t="str">
        <f t="shared" si="2"/>
        <v/>
      </c>
      <c r="I67" s="444" t="str">
        <f t="shared" si="3"/>
        <v/>
      </c>
      <c r="J67" s="476"/>
      <c r="K67" s="476">
        <f t="shared" si="4"/>
        <v>0</v>
      </c>
      <c r="L67" s="443" t="s">
        <v>18</v>
      </c>
      <c r="M67" s="442">
        <f t="shared" si="5"/>
        <v>0</v>
      </c>
      <c r="N67" s="472"/>
      <c r="O67" s="472"/>
      <c r="P67" s="472"/>
      <c r="Q67" s="472"/>
      <c r="R67" s="472"/>
      <c r="S67" s="472"/>
      <c r="T67" s="472"/>
      <c r="U67" s="472"/>
      <c r="V67" s="472"/>
      <c r="W67" s="472"/>
      <c r="X67" s="472"/>
      <c r="Y67" s="472"/>
      <c r="Z67" s="472"/>
      <c r="AA67" s="472"/>
      <c r="AB67" s="472"/>
      <c r="AC67" s="472"/>
      <c r="AD67" s="472"/>
      <c r="AE67" s="472"/>
      <c r="AF67" s="472"/>
      <c r="AG67" s="441"/>
    </row>
    <row r="68" spans="1:33">
      <c r="A68" s="443"/>
      <c r="B68" s="441" t="str">
        <f>IF(A68="","",IFERROR(VLOOKUP(A68,Story!C:D,2,FALSE),""))</f>
        <v/>
      </c>
      <c r="C68" s="445"/>
      <c r="D68" s="443"/>
      <c r="E68" s="441"/>
      <c r="F68" s="445"/>
      <c r="G68" s="443"/>
      <c r="H68" s="444" t="str">
        <f t="shared" si="2"/>
        <v/>
      </c>
      <c r="I68" s="444" t="str">
        <f t="shared" si="3"/>
        <v/>
      </c>
      <c r="J68" s="476"/>
      <c r="K68" s="476">
        <f t="shared" si="4"/>
        <v>0</v>
      </c>
      <c r="L68" s="443" t="s">
        <v>18</v>
      </c>
      <c r="M68" s="442">
        <f t="shared" si="5"/>
        <v>0</v>
      </c>
      <c r="N68" s="472"/>
      <c r="O68" s="472"/>
      <c r="P68" s="472"/>
      <c r="Q68" s="472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2"/>
      <c r="AG68" s="441"/>
    </row>
    <row r="69" spans="1:33">
      <c r="A69" s="443"/>
      <c r="B69" s="441" t="str">
        <f>IF(A69="","",IFERROR(VLOOKUP(A69,Story!C:D,2,FALSE),""))</f>
        <v/>
      </c>
      <c r="C69" s="445"/>
      <c r="D69" s="443"/>
      <c r="E69" s="441"/>
      <c r="F69" s="445"/>
      <c r="G69" s="443"/>
      <c r="H69" s="444" t="str">
        <f t="shared" ref="H69" si="16">IF(E69="","",$H$1)</f>
        <v/>
      </c>
      <c r="I69" s="444" t="str">
        <f t="shared" ref="I69" si="17">IF(E69="","",IF(H69+J69/8&gt;$I$1,$I$1,H69+J69/8))</f>
        <v/>
      </c>
      <c r="J69" s="476"/>
      <c r="K69" s="476">
        <f t="shared" ref="K69" si="18">SUM(N69:AF69)</f>
        <v>0</v>
      </c>
      <c r="L69" s="443" t="s">
        <v>18</v>
      </c>
      <c r="M69" s="442">
        <f t="shared" ref="M69" si="19">IF(L69="未开始",0,IF(L69="已完成",1, 0.1))</f>
        <v>0</v>
      </c>
      <c r="N69" s="472"/>
      <c r="O69" s="472"/>
      <c r="P69" s="472"/>
      <c r="Q69" s="472"/>
      <c r="R69" s="472"/>
      <c r="S69" s="472"/>
      <c r="T69" s="472"/>
      <c r="U69" s="472"/>
      <c r="V69" s="472"/>
      <c r="W69" s="472"/>
      <c r="X69" s="472"/>
      <c r="Y69" s="472"/>
      <c r="Z69" s="472"/>
      <c r="AA69" s="472"/>
      <c r="AB69" s="472"/>
      <c r="AC69" s="472"/>
      <c r="AD69" s="472"/>
      <c r="AE69" s="472"/>
      <c r="AF69" s="472"/>
      <c r="AG69" s="441"/>
    </row>
    <row r="70" spans="1:33" s="4" customFormat="1">
      <c r="A70" s="540" t="s">
        <v>238</v>
      </c>
      <c r="B70" s="541"/>
      <c r="C70" s="541"/>
      <c r="D70" s="541"/>
      <c r="E70" s="541"/>
      <c r="F70" s="541"/>
      <c r="G70" s="541"/>
      <c r="H70" s="541"/>
      <c r="I70" s="542"/>
      <c r="J70" s="477">
        <f>SUM(J4:J69)</f>
        <v>176</v>
      </c>
      <c r="K70" s="477">
        <f>SUM(K4:K69)</f>
        <v>45.5</v>
      </c>
      <c r="L70" s="574"/>
      <c r="M70" s="575"/>
      <c r="N70" s="471" t="str">
        <f>MID("一二三四五六日",WEEKDAY($H$1,2),1)</f>
        <v>一</v>
      </c>
      <c r="O70" s="471" t="str">
        <f t="shared" ref="O70:AF70" si="20">MID("一二三四五六日",WEEKDAY($H$1+(COLUMN(O69)-COLUMN($N$2)),2),1)</f>
        <v>二</v>
      </c>
      <c r="P70" s="471" t="str">
        <f t="shared" si="20"/>
        <v>三</v>
      </c>
      <c r="Q70" s="471" t="str">
        <f t="shared" si="20"/>
        <v>四</v>
      </c>
      <c r="R70" s="471" t="str">
        <f t="shared" si="20"/>
        <v>五</v>
      </c>
      <c r="S70" s="471" t="str">
        <f t="shared" si="20"/>
        <v>六</v>
      </c>
      <c r="T70" s="471" t="str">
        <f t="shared" si="20"/>
        <v>日</v>
      </c>
      <c r="U70" s="471" t="str">
        <f t="shared" si="20"/>
        <v>一</v>
      </c>
      <c r="V70" s="471" t="str">
        <f t="shared" si="20"/>
        <v>二</v>
      </c>
      <c r="W70" s="471" t="str">
        <f t="shared" si="20"/>
        <v>三</v>
      </c>
      <c r="X70" s="471" t="str">
        <f t="shared" si="20"/>
        <v>四</v>
      </c>
      <c r="Y70" s="471" t="str">
        <f t="shared" si="20"/>
        <v>五</v>
      </c>
      <c r="Z70" s="471" t="str">
        <f t="shared" si="20"/>
        <v>六</v>
      </c>
      <c r="AA70" s="471" t="str">
        <f t="shared" si="20"/>
        <v>日</v>
      </c>
      <c r="AB70" s="471" t="str">
        <f t="shared" si="20"/>
        <v>一</v>
      </c>
      <c r="AC70" s="471" t="str">
        <f t="shared" si="20"/>
        <v>二</v>
      </c>
      <c r="AD70" s="471" t="str">
        <f t="shared" si="20"/>
        <v>三</v>
      </c>
      <c r="AE70" s="471" t="str">
        <f t="shared" si="20"/>
        <v>四</v>
      </c>
      <c r="AF70" s="471" t="str">
        <f t="shared" si="20"/>
        <v>五</v>
      </c>
      <c r="AG70" s="161"/>
    </row>
    <row r="71" spans="1:33">
      <c r="J71" s="478">
        <f t="shared" ref="J71:K77" si="21">SUMPRODUCT(($F$4:$F$69=K71)*(J$4:J$69))+J$78</f>
        <v>0</v>
      </c>
      <c r="K71" s="478">
        <f t="shared" si="21"/>
        <v>2</v>
      </c>
      <c r="L71" s="648" t="s">
        <v>59</v>
      </c>
      <c r="M71" s="648"/>
      <c r="N71" s="472">
        <f t="shared" ref="N71:W77" si="22">SUMPRODUCT(($F$4:$F$69=$L71)*(N$4:N$69))+N$78</f>
        <v>0</v>
      </c>
      <c r="O71" s="472">
        <f t="shared" si="22"/>
        <v>0</v>
      </c>
      <c r="P71" s="472">
        <f t="shared" si="22"/>
        <v>0</v>
      </c>
      <c r="Q71" s="472">
        <f t="shared" si="22"/>
        <v>0</v>
      </c>
      <c r="R71" s="472">
        <f t="shared" si="22"/>
        <v>0</v>
      </c>
      <c r="S71" s="472">
        <f t="shared" si="22"/>
        <v>0</v>
      </c>
      <c r="T71" s="472">
        <f t="shared" si="22"/>
        <v>0</v>
      </c>
      <c r="U71" s="472">
        <f t="shared" si="22"/>
        <v>0</v>
      </c>
      <c r="V71" s="472">
        <f t="shared" si="22"/>
        <v>0</v>
      </c>
      <c r="W71" s="472">
        <f t="shared" si="22"/>
        <v>2</v>
      </c>
      <c r="X71" s="472">
        <f t="shared" ref="X71:AF77" si="23">SUMPRODUCT(($F$4:$F$69=$L71)*(X$4:X$69))+X$78</f>
        <v>0</v>
      </c>
      <c r="Y71" s="472">
        <f t="shared" si="23"/>
        <v>0</v>
      </c>
      <c r="Z71" s="472">
        <f t="shared" si="23"/>
        <v>0</v>
      </c>
      <c r="AA71" s="472">
        <f t="shared" si="23"/>
        <v>0</v>
      </c>
      <c r="AB71" s="472">
        <f t="shared" si="23"/>
        <v>0</v>
      </c>
      <c r="AC71" s="472">
        <f t="shared" si="23"/>
        <v>0</v>
      </c>
      <c r="AD71" s="472">
        <f t="shared" si="23"/>
        <v>0</v>
      </c>
      <c r="AE71" s="472">
        <f t="shared" si="23"/>
        <v>0</v>
      </c>
      <c r="AF71" s="472">
        <f t="shared" si="23"/>
        <v>0</v>
      </c>
    </row>
    <row r="72" spans="1:33">
      <c r="J72" s="478">
        <f t="shared" si="21"/>
        <v>0</v>
      </c>
      <c r="K72" s="478">
        <f t="shared" si="21"/>
        <v>2</v>
      </c>
      <c r="L72" s="648" t="s">
        <v>206</v>
      </c>
      <c r="M72" s="648"/>
      <c r="N72" s="472">
        <f t="shared" si="22"/>
        <v>0</v>
      </c>
      <c r="O72" s="472">
        <f t="shared" si="22"/>
        <v>0</v>
      </c>
      <c r="P72" s="472">
        <f t="shared" si="22"/>
        <v>0</v>
      </c>
      <c r="Q72" s="472">
        <f t="shared" si="22"/>
        <v>0</v>
      </c>
      <c r="R72" s="472">
        <f t="shared" si="22"/>
        <v>0</v>
      </c>
      <c r="S72" s="472">
        <f t="shared" si="22"/>
        <v>0</v>
      </c>
      <c r="T72" s="472">
        <f t="shared" si="22"/>
        <v>0</v>
      </c>
      <c r="U72" s="472">
        <f t="shared" si="22"/>
        <v>0</v>
      </c>
      <c r="V72" s="472">
        <f t="shared" si="22"/>
        <v>0</v>
      </c>
      <c r="W72" s="472">
        <f t="shared" si="22"/>
        <v>2</v>
      </c>
      <c r="X72" s="472">
        <f t="shared" si="23"/>
        <v>0</v>
      </c>
      <c r="Y72" s="472">
        <f t="shared" si="23"/>
        <v>0</v>
      </c>
      <c r="Z72" s="472">
        <f t="shared" si="23"/>
        <v>0</v>
      </c>
      <c r="AA72" s="472">
        <f t="shared" si="23"/>
        <v>0</v>
      </c>
      <c r="AB72" s="472">
        <f t="shared" si="23"/>
        <v>0</v>
      </c>
      <c r="AC72" s="472">
        <f t="shared" si="23"/>
        <v>0</v>
      </c>
      <c r="AD72" s="472">
        <f t="shared" si="23"/>
        <v>0</v>
      </c>
      <c r="AE72" s="472">
        <f t="shared" si="23"/>
        <v>0</v>
      </c>
      <c r="AF72" s="472">
        <f t="shared" si="23"/>
        <v>0</v>
      </c>
    </row>
    <row r="73" spans="1:33">
      <c r="G73" s="468"/>
      <c r="H73" s="468"/>
      <c r="J73" s="478">
        <f t="shared" si="21"/>
        <v>0</v>
      </c>
      <c r="K73" s="478">
        <f t="shared" si="21"/>
        <v>2</v>
      </c>
      <c r="L73" s="648" t="s">
        <v>1162</v>
      </c>
      <c r="M73" s="648"/>
      <c r="N73" s="472">
        <f t="shared" si="22"/>
        <v>0</v>
      </c>
      <c r="O73" s="472">
        <f t="shared" si="22"/>
        <v>0</v>
      </c>
      <c r="P73" s="472">
        <f t="shared" si="22"/>
        <v>0</v>
      </c>
      <c r="Q73" s="472">
        <f t="shared" si="22"/>
        <v>0</v>
      </c>
      <c r="R73" s="472">
        <f t="shared" si="22"/>
        <v>0</v>
      </c>
      <c r="S73" s="472">
        <f t="shared" si="22"/>
        <v>0</v>
      </c>
      <c r="T73" s="472">
        <f t="shared" si="22"/>
        <v>0</v>
      </c>
      <c r="U73" s="472">
        <f t="shared" si="22"/>
        <v>0</v>
      </c>
      <c r="V73" s="472">
        <f t="shared" si="22"/>
        <v>0</v>
      </c>
      <c r="W73" s="472">
        <f t="shared" si="22"/>
        <v>2</v>
      </c>
      <c r="X73" s="472">
        <f t="shared" si="23"/>
        <v>0</v>
      </c>
      <c r="Y73" s="472">
        <f t="shared" si="23"/>
        <v>0</v>
      </c>
      <c r="Z73" s="472">
        <f t="shared" si="23"/>
        <v>0</v>
      </c>
      <c r="AA73" s="472">
        <f t="shared" si="23"/>
        <v>0</v>
      </c>
      <c r="AB73" s="472">
        <f t="shared" si="23"/>
        <v>0</v>
      </c>
      <c r="AC73" s="472">
        <f t="shared" si="23"/>
        <v>0</v>
      </c>
      <c r="AD73" s="472">
        <f t="shared" si="23"/>
        <v>0</v>
      </c>
      <c r="AE73" s="472">
        <f t="shared" si="23"/>
        <v>0</v>
      </c>
      <c r="AF73" s="472">
        <f t="shared" si="23"/>
        <v>0</v>
      </c>
    </row>
    <row r="74" spans="1:33">
      <c r="G74" s="468"/>
      <c r="H74" s="468"/>
      <c r="J74" s="478">
        <f t="shared" si="21"/>
        <v>0</v>
      </c>
      <c r="K74" s="478">
        <f t="shared" si="21"/>
        <v>2</v>
      </c>
      <c r="L74" s="648" t="s">
        <v>285</v>
      </c>
      <c r="M74" s="648"/>
      <c r="N74" s="472">
        <f t="shared" si="22"/>
        <v>0</v>
      </c>
      <c r="O74" s="472">
        <f t="shared" si="22"/>
        <v>0</v>
      </c>
      <c r="P74" s="472">
        <f t="shared" si="22"/>
        <v>0</v>
      </c>
      <c r="Q74" s="472">
        <f t="shared" si="22"/>
        <v>0</v>
      </c>
      <c r="R74" s="472">
        <f t="shared" si="22"/>
        <v>0</v>
      </c>
      <c r="S74" s="472">
        <f t="shared" si="22"/>
        <v>0</v>
      </c>
      <c r="T74" s="472">
        <f t="shared" si="22"/>
        <v>0</v>
      </c>
      <c r="U74" s="472">
        <f t="shared" si="22"/>
        <v>0</v>
      </c>
      <c r="V74" s="472">
        <f t="shared" si="22"/>
        <v>0</v>
      </c>
      <c r="W74" s="472">
        <f t="shared" si="22"/>
        <v>2</v>
      </c>
      <c r="X74" s="472">
        <f t="shared" si="23"/>
        <v>0</v>
      </c>
      <c r="Y74" s="472">
        <f t="shared" si="23"/>
        <v>0</v>
      </c>
      <c r="Z74" s="472">
        <f t="shared" si="23"/>
        <v>0</v>
      </c>
      <c r="AA74" s="472">
        <f t="shared" si="23"/>
        <v>0</v>
      </c>
      <c r="AB74" s="472">
        <f t="shared" si="23"/>
        <v>0</v>
      </c>
      <c r="AC74" s="472">
        <f t="shared" si="23"/>
        <v>0</v>
      </c>
      <c r="AD74" s="472">
        <f t="shared" si="23"/>
        <v>0</v>
      </c>
      <c r="AE74" s="472">
        <f t="shared" si="23"/>
        <v>0</v>
      </c>
      <c r="AF74" s="472">
        <f t="shared" si="23"/>
        <v>0</v>
      </c>
    </row>
    <row r="75" spans="1:33">
      <c r="G75" s="468"/>
      <c r="H75" s="468"/>
      <c r="J75" s="478">
        <f t="shared" si="21"/>
        <v>0</v>
      </c>
      <c r="K75" s="478">
        <f t="shared" si="21"/>
        <v>2</v>
      </c>
      <c r="L75" s="648" t="s">
        <v>1550</v>
      </c>
      <c r="M75" s="648"/>
      <c r="N75" s="472">
        <f t="shared" si="22"/>
        <v>0</v>
      </c>
      <c r="O75" s="472">
        <f t="shared" si="22"/>
        <v>0</v>
      </c>
      <c r="P75" s="472">
        <f t="shared" si="22"/>
        <v>0</v>
      </c>
      <c r="Q75" s="472">
        <f t="shared" si="22"/>
        <v>0</v>
      </c>
      <c r="R75" s="472">
        <f t="shared" si="22"/>
        <v>0</v>
      </c>
      <c r="S75" s="472">
        <f t="shared" si="22"/>
        <v>0</v>
      </c>
      <c r="T75" s="472">
        <f t="shared" si="22"/>
        <v>0</v>
      </c>
      <c r="U75" s="472">
        <f t="shared" si="22"/>
        <v>0</v>
      </c>
      <c r="V75" s="472">
        <f t="shared" si="22"/>
        <v>0</v>
      </c>
      <c r="W75" s="472">
        <f t="shared" si="22"/>
        <v>2</v>
      </c>
      <c r="X75" s="472">
        <f t="shared" si="23"/>
        <v>0</v>
      </c>
      <c r="Y75" s="472">
        <f t="shared" si="23"/>
        <v>0</v>
      </c>
      <c r="Z75" s="472">
        <f t="shared" si="23"/>
        <v>0</v>
      </c>
      <c r="AA75" s="472">
        <f t="shared" si="23"/>
        <v>0</v>
      </c>
      <c r="AB75" s="472">
        <f t="shared" si="23"/>
        <v>0</v>
      </c>
      <c r="AC75" s="472">
        <f t="shared" si="23"/>
        <v>0</v>
      </c>
      <c r="AD75" s="472">
        <f t="shared" si="23"/>
        <v>0</v>
      </c>
      <c r="AE75" s="472">
        <f t="shared" si="23"/>
        <v>0</v>
      </c>
      <c r="AF75" s="472">
        <f t="shared" si="23"/>
        <v>0</v>
      </c>
    </row>
    <row r="76" spans="1:33">
      <c r="G76" s="468"/>
      <c r="H76" s="468"/>
      <c r="J76" s="478">
        <f t="shared" si="21"/>
        <v>0</v>
      </c>
      <c r="K76" s="478">
        <f t="shared" si="21"/>
        <v>45.5</v>
      </c>
      <c r="L76" s="648" t="s">
        <v>233</v>
      </c>
      <c r="M76" s="648"/>
      <c r="N76" s="472">
        <f t="shared" si="22"/>
        <v>6</v>
      </c>
      <c r="O76" s="472">
        <f t="shared" si="22"/>
        <v>7</v>
      </c>
      <c r="P76" s="472">
        <f t="shared" si="22"/>
        <v>8</v>
      </c>
      <c r="Q76" s="472">
        <f t="shared" si="22"/>
        <v>0</v>
      </c>
      <c r="R76" s="472">
        <f t="shared" si="22"/>
        <v>0</v>
      </c>
      <c r="S76" s="472">
        <f t="shared" si="22"/>
        <v>0</v>
      </c>
      <c r="T76" s="472">
        <f t="shared" si="22"/>
        <v>0</v>
      </c>
      <c r="U76" s="472">
        <f t="shared" si="22"/>
        <v>8</v>
      </c>
      <c r="V76" s="472">
        <f t="shared" si="22"/>
        <v>0</v>
      </c>
      <c r="W76" s="472">
        <f t="shared" si="22"/>
        <v>2</v>
      </c>
      <c r="X76" s="472">
        <f t="shared" si="23"/>
        <v>0</v>
      </c>
      <c r="Y76" s="472">
        <f t="shared" si="23"/>
        <v>0</v>
      </c>
      <c r="Z76" s="472">
        <f t="shared" si="23"/>
        <v>0</v>
      </c>
      <c r="AA76" s="472">
        <f t="shared" si="23"/>
        <v>0</v>
      </c>
      <c r="AB76" s="472">
        <f t="shared" si="23"/>
        <v>0</v>
      </c>
      <c r="AC76" s="472">
        <f t="shared" si="23"/>
        <v>0</v>
      </c>
      <c r="AD76" s="472">
        <f t="shared" si="23"/>
        <v>0</v>
      </c>
      <c r="AE76" s="472">
        <f t="shared" si="23"/>
        <v>0</v>
      </c>
      <c r="AF76" s="472">
        <f t="shared" si="23"/>
        <v>8</v>
      </c>
    </row>
    <row r="77" spans="1:33">
      <c r="G77" s="468"/>
      <c r="H77" s="468"/>
      <c r="J77" s="478">
        <f t="shared" si="21"/>
        <v>0</v>
      </c>
      <c r="K77" s="478">
        <f t="shared" si="21"/>
        <v>2</v>
      </c>
      <c r="L77" s="648" t="s">
        <v>77</v>
      </c>
      <c r="M77" s="648"/>
      <c r="N77" s="472">
        <f t="shared" si="22"/>
        <v>0</v>
      </c>
      <c r="O77" s="472">
        <f t="shared" si="22"/>
        <v>0</v>
      </c>
      <c r="P77" s="472">
        <f t="shared" si="22"/>
        <v>0</v>
      </c>
      <c r="Q77" s="472">
        <f t="shared" si="22"/>
        <v>0</v>
      </c>
      <c r="R77" s="472">
        <f t="shared" si="22"/>
        <v>0</v>
      </c>
      <c r="S77" s="472">
        <f t="shared" si="22"/>
        <v>0</v>
      </c>
      <c r="T77" s="472">
        <f t="shared" si="22"/>
        <v>0</v>
      </c>
      <c r="U77" s="472">
        <f t="shared" si="22"/>
        <v>0</v>
      </c>
      <c r="V77" s="472">
        <f t="shared" si="22"/>
        <v>0</v>
      </c>
      <c r="W77" s="472">
        <f t="shared" si="22"/>
        <v>2</v>
      </c>
      <c r="X77" s="472">
        <f t="shared" si="23"/>
        <v>0</v>
      </c>
      <c r="Y77" s="472">
        <f t="shared" si="23"/>
        <v>0</v>
      </c>
      <c r="Z77" s="472">
        <f t="shared" si="23"/>
        <v>0</v>
      </c>
      <c r="AA77" s="472">
        <f t="shared" si="23"/>
        <v>0</v>
      </c>
      <c r="AB77" s="472">
        <f t="shared" si="23"/>
        <v>0</v>
      </c>
      <c r="AC77" s="472">
        <f t="shared" si="23"/>
        <v>0</v>
      </c>
      <c r="AD77" s="472">
        <f t="shared" si="23"/>
        <v>0</v>
      </c>
      <c r="AE77" s="472">
        <f t="shared" si="23"/>
        <v>0</v>
      </c>
      <c r="AF77" s="472">
        <f t="shared" si="23"/>
        <v>0</v>
      </c>
    </row>
    <row r="78" spans="1:33">
      <c r="G78" s="468"/>
      <c r="H78" s="468"/>
      <c r="J78" s="478">
        <f>SUMPRODUCT(($F$4:$F$69=K78)*(J$4:J$69))</f>
        <v>0</v>
      </c>
      <c r="K78" s="478">
        <f>SUMPRODUCT(($F$4:$F$69=L78)*(K$4:K$69))</f>
        <v>2</v>
      </c>
      <c r="L78" s="648" t="s">
        <v>82</v>
      </c>
      <c r="M78" s="648"/>
      <c r="N78" s="472">
        <f t="shared" ref="N78:AF78" si="24">SUMPRODUCT(($F$4:$F$69=$L78)*(N$4:N$69))</f>
        <v>0</v>
      </c>
      <c r="O78" s="472">
        <f t="shared" si="24"/>
        <v>0</v>
      </c>
      <c r="P78" s="472">
        <f t="shared" si="24"/>
        <v>0</v>
      </c>
      <c r="Q78" s="472">
        <f t="shared" si="24"/>
        <v>0</v>
      </c>
      <c r="R78" s="472">
        <f t="shared" si="24"/>
        <v>0</v>
      </c>
      <c r="S78" s="472">
        <f t="shared" si="24"/>
        <v>0</v>
      </c>
      <c r="T78" s="472">
        <f t="shared" si="24"/>
        <v>0</v>
      </c>
      <c r="U78" s="472">
        <f t="shared" si="24"/>
        <v>0</v>
      </c>
      <c r="V78" s="472">
        <f t="shared" si="24"/>
        <v>0</v>
      </c>
      <c r="W78" s="472">
        <f t="shared" si="24"/>
        <v>2</v>
      </c>
      <c r="X78" s="472">
        <f t="shared" si="24"/>
        <v>0</v>
      </c>
      <c r="Y78" s="472">
        <f t="shared" si="24"/>
        <v>0</v>
      </c>
      <c r="Z78" s="472">
        <f t="shared" si="24"/>
        <v>0</v>
      </c>
      <c r="AA78" s="472">
        <f t="shared" si="24"/>
        <v>0</v>
      </c>
      <c r="AB78" s="472">
        <f t="shared" si="24"/>
        <v>0</v>
      </c>
      <c r="AC78" s="472">
        <f t="shared" si="24"/>
        <v>0</v>
      </c>
      <c r="AD78" s="472">
        <f t="shared" si="24"/>
        <v>0</v>
      </c>
      <c r="AE78" s="472">
        <f t="shared" si="24"/>
        <v>0</v>
      </c>
      <c r="AF78" s="472">
        <f t="shared" si="24"/>
        <v>0</v>
      </c>
    </row>
    <row r="79" spans="1:33">
      <c r="G79" s="468"/>
      <c r="H79" s="468"/>
      <c r="L79" s="581" t="s">
        <v>625</v>
      </c>
      <c r="M79" s="104"/>
      <c r="N79" s="472"/>
      <c r="O79" s="472"/>
      <c r="P79" s="472"/>
      <c r="Q79" s="472"/>
      <c r="R79" s="472"/>
      <c r="S79" s="472"/>
      <c r="T79" s="472"/>
      <c r="U79" s="472"/>
      <c r="V79" s="472"/>
      <c r="W79" s="472"/>
      <c r="X79" s="472"/>
      <c r="Y79" s="472"/>
      <c r="Z79" s="472"/>
      <c r="AA79" s="472"/>
      <c r="AB79" s="472"/>
      <c r="AC79" s="472"/>
      <c r="AD79" s="472"/>
      <c r="AE79" s="472"/>
      <c r="AF79" s="472"/>
    </row>
    <row r="80" spans="1:33">
      <c r="G80" s="468"/>
      <c r="H80" s="468"/>
      <c r="L80" s="581"/>
      <c r="M80" s="104"/>
      <c r="N80" s="472"/>
      <c r="O80" s="472"/>
      <c r="P80" s="472"/>
      <c r="Q80" s="472"/>
      <c r="R80" s="472"/>
      <c r="S80" s="472"/>
      <c r="T80" s="472"/>
      <c r="U80" s="472"/>
      <c r="V80" s="472"/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</row>
    <row r="81" spans="7:32">
      <c r="G81" s="468"/>
      <c r="H81" s="468"/>
      <c r="L81" s="581"/>
      <c r="M81" s="104"/>
      <c r="N81" s="472"/>
      <c r="O81" s="472"/>
      <c r="P81" s="472"/>
      <c r="Q81" s="472"/>
      <c r="R81" s="472"/>
      <c r="S81" s="472"/>
      <c r="T81" s="472"/>
      <c r="U81" s="472"/>
      <c r="V81" s="472"/>
      <c r="W81" s="472"/>
      <c r="X81" s="472"/>
      <c r="Y81" s="472"/>
      <c r="Z81" s="472"/>
      <c r="AA81" s="472"/>
      <c r="AB81" s="472"/>
      <c r="AC81" s="472"/>
      <c r="AD81" s="472"/>
      <c r="AE81" s="472"/>
      <c r="AF81" s="472"/>
    </row>
    <row r="82" spans="7:32">
      <c r="L82" s="581"/>
      <c r="M82" s="104"/>
      <c r="N82" s="472"/>
      <c r="O82" s="472"/>
      <c r="P82" s="472"/>
      <c r="Q82" s="472"/>
      <c r="R82" s="472"/>
      <c r="S82" s="472"/>
      <c r="T82" s="472"/>
      <c r="U82" s="472"/>
      <c r="V82" s="472"/>
      <c r="W82" s="472"/>
      <c r="X82" s="472"/>
      <c r="Y82" s="472"/>
      <c r="Z82" s="472"/>
      <c r="AA82" s="472"/>
      <c r="AB82" s="472"/>
      <c r="AC82" s="472"/>
      <c r="AD82" s="472"/>
      <c r="AE82" s="472"/>
      <c r="AF82" s="472"/>
    </row>
    <row r="83" spans="7:32">
      <c r="L83" s="581"/>
      <c r="M83" s="104"/>
      <c r="N83" s="472"/>
      <c r="O83" s="472"/>
      <c r="P83" s="472"/>
      <c r="Q83" s="472"/>
      <c r="R83" s="472"/>
      <c r="S83" s="472"/>
      <c r="T83" s="472"/>
      <c r="U83" s="472"/>
      <c r="V83" s="472"/>
      <c r="W83" s="472"/>
      <c r="X83" s="472"/>
      <c r="Y83" s="472"/>
      <c r="Z83" s="472"/>
      <c r="AA83" s="472"/>
      <c r="AB83" s="472"/>
      <c r="AC83" s="472"/>
      <c r="AD83" s="472"/>
      <c r="AE83" s="472"/>
      <c r="AF83" s="472"/>
    </row>
    <row r="84" spans="7:32">
      <c r="L84" s="581"/>
      <c r="M84" s="104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</row>
    <row r="85" spans="7:32">
      <c r="P85" s="474"/>
      <c r="Q85" s="474"/>
      <c r="R85" s="474"/>
      <c r="S85" s="474"/>
      <c r="T85" s="474"/>
      <c r="U85" s="474"/>
      <c r="V85" s="474"/>
      <c r="W85" s="474"/>
      <c r="X85" s="474"/>
      <c r="Y85" s="474"/>
      <c r="Z85" s="474"/>
      <c r="AA85" s="474"/>
      <c r="AB85" s="474"/>
      <c r="AC85" s="474"/>
      <c r="AD85" s="474"/>
      <c r="AE85" s="474"/>
      <c r="AF85" s="474"/>
    </row>
  </sheetData>
  <autoFilter ref="A2:M78" xr:uid="{00000000-0009-0000-0000-000022000000}"/>
  <mergeCells count="25">
    <mergeCell ref="L77:M77"/>
    <mergeCell ref="L78:M78"/>
    <mergeCell ref="L79:L84"/>
    <mergeCell ref="L73:M73"/>
    <mergeCell ref="L74:M74"/>
    <mergeCell ref="L75:M75"/>
    <mergeCell ref="L76:M76"/>
    <mergeCell ref="AG2:AG3"/>
    <mergeCell ref="A70:I70"/>
    <mergeCell ref="L70:M70"/>
    <mergeCell ref="L71:M71"/>
    <mergeCell ref="A2:A3"/>
    <mergeCell ref="B2:B3"/>
    <mergeCell ref="C2:C3"/>
    <mergeCell ref="D2:D3"/>
    <mergeCell ref="E2:E3"/>
    <mergeCell ref="F2:F3"/>
    <mergeCell ref="L72:M72"/>
    <mergeCell ref="G2:G3"/>
    <mergeCell ref="H2:H3"/>
    <mergeCell ref="I2:I3"/>
    <mergeCell ref="J2:J3"/>
    <mergeCell ref="K2:K3"/>
    <mergeCell ref="L2:L3"/>
    <mergeCell ref="M2:M3"/>
  </mergeCells>
  <phoneticPr fontId="19" type="noConversion"/>
  <conditionalFormatting sqref="N3:X3 AF3">
    <cfRule type="containsText" dxfId="488" priority="479" operator="containsText" text="日">
      <formula>NOT(ISERROR(SEARCH("日",N3)))</formula>
    </cfRule>
    <cfRule type="containsText" dxfId="487" priority="480" operator="containsText" text="六">
      <formula>NOT(ISERROR(SEARCH("六",N3)))</formula>
    </cfRule>
  </conditionalFormatting>
  <conditionalFormatting sqref="N70:X70 AF70">
    <cfRule type="containsText" dxfId="486" priority="475" operator="containsText" text="日">
      <formula>NOT(ISERROR(SEARCH("日",N70)))</formula>
    </cfRule>
    <cfRule type="containsText" dxfId="485" priority="476" operator="containsText" text="六">
      <formula>NOT(ISERROR(SEARCH("六",N70)))</formula>
    </cfRule>
  </conditionalFormatting>
  <conditionalFormatting sqref="N78:X78 AF78">
    <cfRule type="cellIs" dxfId="484" priority="462" operator="greaterThan">
      <formula>0</formula>
    </cfRule>
  </conditionalFormatting>
  <conditionalFormatting sqref="G4:G24 G51:G69 G38:G45 G28:G32">
    <cfRule type="cellIs" dxfId="483" priority="468" operator="equal">
      <formula>"重要不紧急"</formula>
    </cfRule>
    <cfRule type="cellIs" dxfId="482" priority="469" operator="equal">
      <formula>"重要且紧急"</formula>
    </cfRule>
    <cfRule type="cellIs" dxfId="481" priority="470" operator="equal">
      <formula>"紧急不重要"</formula>
    </cfRule>
  </conditionalFormatting>
  <conditionalFormatting sqref="L4:L24 L27:L32 L51:L69 L38:L45">
    <cfRule type="containsText" dxfId="480" priority="471" operator="containsText" text="进行中">
      <formula>NOT(ISERROR(SEARCH("进行中",L4)))</formula>
    </cfRule>
    <cfRule type="containsText" dxfId="479" priority="472" operator="containsText" text="延迟">
      <formula>NOT(ISERROR(SEARCH("延迟",L4)))</formula>
    </cfRule>
    <cfRule type="containsText" dxfId="478" priority="473" operator="containsText" text="已完成">
      <formula>NOT(ISERROR(SEARCH("已完成",L4)))</formula>
    </cfRule>
    <cfRule type="containsText" dxfId="477" priority="474" operator="containsText" text="已中止">
      <formula>NOT(ISERROR(SEARCH("已中止",L4)))</formula>
    </cfRule>
  </conditionalFormatting>
  <conditionalFormatting sqref="M4:M24 M27:M32 M51:M69 M38:M45">
    <cfRule type="dataBar" priority="4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{2BBB7E9A-EAD6-48C8-B3BD-6C04E1FD3F8E}</x14:id>
        </ext>
      </extLst>
    </cfRule>
    <cfRule type="dataBar" priority="4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{8FB552E6-5E58-4F53-8998-1BBBFD81BED4}</x14:id>
        </ext>
      </extLst>
    </cfRule>
  </conditionalFormatting>
  <conditionalFormatting sqref="AF4:AG24 A5:X21 J76:K78 A23:X24 B22:X22 A38:X44 B45:X45 A54:X60 B51:X51 A64:X69 B61:X61 B4:X4 AF27:AG32 A62:D63 F62:X63 A52:D53 F52:X53 AF51:AG69 B32:X32 AF38:AG45 A27:C29 A31:X31 A30:F30 H30:X30 F28:X29 H27:X27 F27">
    <cfRule type="expression" dxfId="476" priority="465">
      <formula>CELL("row")=ROW()</formula>
    </cfRule>
    <cfRule type="expression" dxfId="475" priority="466">
      <formula>$A4&lt;&gt;""</formula>
    </cfRule>
  </conditionalFormatting>
  <conditionalFormatting sqref="N4:X24 AF4:AF24 AF27:AF32 N27:X32 N51:X69 AF51:AF69 N38:X45 AF38:AF45">
    <cfRule type="cellIs" dxfId="474" priority="467" operator="greaterThan">
      <formula>0</formula>
    </cfRule>
  </conditionalFormatting>
  <conditionalFormatting sqref="J71:K72 J74:K74">
    <cfRule type="expression" dxfId="473" priority="460">
      <formula>CELL("row")=ROW()</formula>
    </cfRule>
    <cfRule type="expression" dxfId="472" priority="461">
      <formula>$A71&lt;&gt;""</formula>
    </cfRule>
  </conditionalFormatting>
  <conditionalFormatting sqref="N71:X72 AF71:AF72 AF74 N74:X74 N76:AF77">
    <cfRule type="cellIs" dxfId="471" priority="477" operator="greaterThanOrEqual">
      <formula>8</formula>
    </cfRule>
    <cfRule type="cellIs" dxfId="470" priority="478" operator="between">
      <formula>0.01</formula>
      <formula>7.99</formula>
    </cfRule>
  </conditionalFormatting>
  <conditionalFormatting sqref="N86:AF1048576">
    <cfRule type="cellIs" dxfId="469" priority="481" operator="between">
      <formula>6</formula>
      <formula>24</formula>
    </cfRule>
    <cfRule type="cellIs" dxfId="468" priority="482" operator="between">
      <formula>4</formula>
      <formula>6</formula>
    </cfRule>
    <cfRule type="cellIs" dxfId="467" priority="483" operator="between">
      <formula>0.01</formula>
      <formula>3</formula>
    </cfRule>
  </conditionalFormatting>
  <conditionalFormatting sqref="N79:X84 AF79:AF84">
    <cfRule type="cellIs" dxfId="466" priority="459" operator="greaterThan">
      <formula>0</formula>
    </cfRule>
  </conditionalFormatting>
  <conditionalFormatting sqref="Y3:AC3 AE3">
    <cfRule type="containsText" dxfId="465" priority="454" operator="containsText" text="日">
      <formula>NOT(ISERROR(SEARCH("日",Y3)))</formula>
    </cfRule>
    <cfRule type="containsText" dxfId="464" priority="455" operator="containsText" text="六">
      <formula>NOT(ISERROR(SEARCH("六",Y3)))</formula>
    </cfRule>
  </conditionalFormatting>
  <conditionalFormatting sqref="Y70:AC70 AE70">
    <cfRule type="containsText" dxfId="463" priority="450" operator="containsText" text="日">
      <formula>NOT(ISERROR(SEARCH("日",Y70)))</formula>
    </cfRule>
    <cfRule type="containsText" dxfId="462" priority="451" operator="containsText" text="六">
      <formula>NOT(ISERROR(SEARCH("六",Y70)))</formula>
    </cfRule>
  </conditionalFormatting>
  <conditionalFormatting sqref="Y78:AC78 AE78">
    <cfRule type="cellIs" dxfId="461" priority="446" operator="greaterThan">
      <formula>0</formula>
    </cfRule>
  </conditionalFormatting>
  <conditionalFormatting sqref="Y4:AC24 AE4:AE24 AE27:AE32 Y27:AC32 Y51:AC69 AE51:AE69 Y38:AC45 AE38:AE45">
    <cfRule type="expression" dxfId="460" priority="447">
      <formula>CELL("row")=ROW()</formula>
    </cfRule>
    <cfRule type="expression" dxfId="459" priority="448">
      <formula>$A4&lt;&gt;""</formula>
    </cfRule>
  </conditionalFormatting>
  <conditionalFormatting sqref="Y4:AC24 AE4:AE24 AE27:AE32 Y27:AC32 Y51:AC69 AE51:AE69 Y38:AC45 AE38:AE45">
    <cfRule type="cellIs" dxfId="458" priority="449" operator="greaterThan">
      <formula>0</formula>
    </cfRule>
  </conditionalFormatting>
  <conditionalFormatting sqref="Y71:AC72 AE71:AE72 AE74 Y74:AC74">
    <cfRule type="cellIs" dxfId="457" priority="452" operator="greaterThanOrEqual">
      <formula>8</formula>
    </cfRule>
    <cfRule type="cellIs" dxfId="456" priority="453" operator="between">
      <formula>0.01</formula>
      <formula>7.99</formula>
    </cfRule>
  </conditionalFormatting>
  <conditionalFormatting sqref="Y79:AC84 AE79:AE84">
    <cfRule type="cellIs" dxfId="455" priority="445" operator="greaterThan">
      <formula>0</formula>
    </cfRule>
  </conditionalFormatting>
  <conditionalFormatting sqref="AD3">
    <cfRule type="containsText" dxfId="454" priority="440" operator="containsText" text="日">
      <formula>NOT(ISERROR(SEARCH("日",AD3)))</formula>
    </cfRule>
    <cfRule type="containsText" dxfId="453" priority="441" operator="containsText" text="六">
      <formula>NOT(ISERROR(SEARCH("六",AD3)))</formula>
    </cfRule>
  </conditionalFormatting>
  <conditionalFormatting sqref="AD70">
    <cfRule type="containsText" dxfId="452" priority="436" operator="containsText" text="日">
      <formula>NOT(ISERROR(SEARCH("日",AD70)))</formula>
    </cfRule>
    <cfRule type="containsText" dxfId="451" priority="437" operator="containsText" text="六">
      <formula>NOT(ISERROR(SEARCH("六",AD70)))</formula>
    </cfRule>
  </conditionalFormatting>
  <conditionalFormatting sqref="AD78">
    <cfRule type="cellIs" dxfId="450" priority="432" operator="greaterThan">
      <formula>0</formula>
    </cfRule>
  </conditionalFormatting>
  <conditionalFormatting sqref="AD4:AD24 AD27:AD32 AD51:AD69 AD38:AD45">
    <cfRule type="expression" dxfId="449" priority="433">
      <formula>CELL("row")=ROW()</formula>
    </cfRule>
    <cfRule type="expression" dxfId="448" priority="434">
      <formula>$A4&lt;&gt;""</formula>
    </cfRule>
  </conditionalFormatting>
  <conditionalFormatting sqref="AD4:AD24 AD27:AD32 AD51:AD69 AD38:AD45">
    <cfRule type="cellIs" dxfId="447" priority="435" operator="greaterThan">
      <formula>0</formula>
    </cfRule>
  </conditionalFormatting>
  <conditionalFormatting sqref="AD71:AD72 AD74">
    <cfRule type="cellIs" dxfId="446" priority="438" operator="greaterThanOrEqual">
      <formula>8</formula>
    </cfRule>
    <cfRule type="cellIs" dxfId="445" priority="439" operator="between">
      <formula>0.01</formula>
      <formula>7.99</formula>
    </cfRule>
  </conditionalFormatting>
  <conditionalFormatting sqref="AD79:AD84">
    <cfRule type="cellIs" dxfId="444" priority="431" operator="greaterThan">
      <formula>0</formula>
    </cfRule>
  </conditionalFormatting>
  <conditionalFormatting sqref="J75:K75">
    <cfRule type="expression" dxfId="443" priority="419">
      <formula>CELL("row")=ROW()</formula>
    </cfRule>
    <cfRule type="expression" dxfId="442" priority="420">
      <formula>$A75&lt;&gt;""</formula>
    </cfRule>
  </conditionalFormatting>
  <conditionalFormatting sqref="AF75 N75:X75">
    <cfRule type="cellIs" dxfId="441" priority="421" operator="greaterThanOrEqual">
      <formula>8</formula>
    </cfRule>
    <cfRule type="cellIs" dxfId="440" priority="422" operator="between">
      <formula>0.01</formula>
      <formula>7.99</formula>
    </cfRule>
  </conditionalFormatting>
  <conditionalFormatting sqref="AE75 Y75:AC75">
    <cfRule type="cellIs" dxfId="439" priority="417" operator="greaterThanOrEqual">
      <formula>8</formula>
    </cfRule>
    <cfRule type="cellIs" dxfId="438" priority="418" operator="between">
      <formula>0.01</formula>
      <formula>7.99</formula>
    </cfRule>
  </conditionalFormatting>
  <conditionalFormatting sqref="AD75">
    <cfRule type="cellIs" dxfId="437" priority="415" operator="greaterThanOrEqual">
      <formula>8</formula>
    </cfRule>
    <cfRule type="cellIs" dxfId="436" priority="416" operator="between">
      <formula>0.01</formula>
      <formula>7.99</formula>
    </cfRule>
  </conditionalFormatting>
  <conditionalFormatting sqref="J73:K73">
    <cfRule type="expression" dxfId="435" priority="411">
      <formula>CELL("row")=ROW()</formula>
    </cfRule>
    <cfRule type="expression" dxfId="434" priority="412">
      <formula>$A73&lt;&gt;""</formula>
    </cfRule>
  </conditionalFormatting>
  <conditionalFormatting sqref="AF73 N73:X73">
    <cfRule type="cellIs" dxfId="433" priority="413" operator="greaterThanOrEqual">
      <formula>8</formula>
    </cfRule>
    <cfRule type="cellIs" dxfId="432" priority="414" operator="between">
      <formula>0.01</formula>
      <formula>7.99</formula>
    </cfRule>
  </conditionalFormatting>
  <conditionalFormatting sqref="AE73 Y73:AC73">
    <cfRule type="cellIs" dxfId="431" priority="409" operator="greaterThanOrEqual">
      <formula>8</formula>
    </cfRule>
    <cfRule type="cellIs" dxfId="430" priority="410" operator="between">
      <formula>0.01</formula>
      <formula>7.99</formula>
    </cfRule>
  </conditionalFormatting>
  <conditionalFormatting sqref="AD73">
    <cfRule type="cellIs" dxfId="429" priority="407" operator="greaterThanOrEqual">
      <formula>8</formula>
    </cfRule>
    <cfRule type="cellIs" dxfId="428" priority="408" operator="between">
      <formula>0.01</formula>
      <formula>7.99</formula>
    </cfRule>
  </conditionalFormatting>
  <conditionalFormatting sqref="A22">
    <cfRule type="expression" dxfId="427" priority="406">
      <formula>MOD(ROW(),2)=1</formula>
    </cfRule>
  </conditionalFormatting>
  <conditionalFormatting sqref="A45">
    <cfRule type="expression" dxfId="426" priority="404">
      <formula>MOD(ROW(),2)=1</formula>
    </cfRule>
  </conditionalFormatting>
  <conditionalFormatting sqref="A51">
    <cfRule type="expression" dxfId="425" priority="403">
      <formula>MOD(ROW(),2)=1</formula>
    </cfRule>
  </conditionalFormatting>
  <conditionalFormatting sqref="A61">
    <cfRule type="expression" dxfId="424" priority="401">
      <formula>CELL("row")=ROW()</formula>
    </cfRule>
    <cfRule type="expression" dxfId="423" priority="402">
      <formula>$A61&lt;&gt;""</formula>
    </cfRule>
  </conditionalFormatting>
  <conditionalFormatting sqref="A4">
    <cfRule type="expression" dxfId="422" priority="400">
      <formula>MOD(ROW(),2)=1</formula>
    </cfRule>
  </conditionalFormatting>
  <conditionalFormatting sqref="G25">
    <cfRule type="cellIs" dxfId="421" priority="391" operator="equal">
      <formula>"重要不紧急"</formula>
    </cfRule>
    <cfRule type="cellIs" dxfId="420" priority="392" operator="equal">
      <formula>"重要且紧急"</formula>
    </cfRule>
    <cfRule type="cellIs" dxfId="419" priority="393" operator="equal">
      <formula>"紧急不重要"</formula>
    </cfRule>
  </conditionalFormatting>
  <conditionalFormatting sqref="L25">
    <cfRule type="containsText" dxfId="418" priority="394" operator="containsText" text="进行中">
      <formula>NOT(ISERROR(SEARCH("进行中",L25)))</formula>
    </cfRule>
    <cfRule type="containsText" dxfId="417" priority="395" operator="containsText" text="延迟">
      <formula>NOT(ISERROR(SEARCH("延迟",L25)))</formula>
    </cfRule>
    <cfRule type="containsText" dxfId="416" priority="396" operator="containsText" text="已完成">
      <formula>NOT(ISERROR(SEARCH("已完成",L25)))</formula>
    </cfRule>
    <cfRule type="containsText" dxfId="415" priority="397" operator="containsText" text="已中止">
      <formula>NOT(ISERROR(SEARCH("已中止",L25)))</formula>
    </cfRule>
  </conditionalFormatting>
  <conditionalFormatting sqref="A25:C25 AM25:AN25 E25:X25">
    <cfRule type="expression" dxfId="414" priority="388">
      <formula>CELL("row")=ROW()</formula>
    </cfRule>
    <cfRule type="expression" dxfId="413" priority="389">
      <formula>$A25&lt;&gt;""</formula>
    </cfRule>
  </conditionalFormatting>
  <conditionalFormatting sqref="AM25 N25:X25">
    <cfRule type="cellIs" dxfId="412" priority="390" operator="greaterThan">
      <formula>0</formula>
    </cfRule>
  </conditionalFormatting>
  <conditionalFormatting sqref="AL25 Y25:AC25">
    <cfRule type="expression" dxfId="411" priority="385">
      <formula>CELL("row")=ROW()</formula>
    </cfRule>
    <cfRule type="expression" dxfId="410" priority="386">
      <formula>$A25&lt;&gt;""</formula>
    </cfRule>
  </conditionalFormatting>
  <conditionalFormatting sqref="AL25 Y25:AC25">
    <cfRule type="cellIs" dxfId="409" priority="387" operator="greaterThan">
      <formula>0</formula>
    </cfRule>
  </conditionalFormatting>
  <conditionalFormatting sqref="AK25">
    <cfRule type="expression" dxfId="408" priority="382">
      <formula>CELL("row")=ROW()</formula>
    </cfRule>
    <cfRule type="expression" dxfId="407" priority="383">
      <formula>$A25&lt;&gt;""</formula>
    </cfRule>
  </conditionalFormatting>
  <conditionalFormatting sqref="AK25">
    <cfRule type="cellIs" dxfId="406" priority="384" operator="greaterThan">
      <formula>0</formula>
    </cfRule>
  </conditionalFormatting>
  <conditionalFormatting sqref="M25">
    <cfRule type="dataBar" priority="3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{5CFA9AAC-BCED-4F0C-BEC5-511561954C5C}</x14:id>
        </ext>
      </extLst>
    </cfRule>
    <cfRule type="dataBar" priority="3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{7A96A349-CF6A-4A62-91D7-D12B7C972448}</x14:id>
        </ext>
      </extLst>
    </cfRule>
  </conditionalFormatting>
  <conditionalFormatting sqref="AD25">
    <cfRule type="expression" dxfId="405" priority="379">
      <formula>CELL("row")=ROW()</formula>
    </cfRule>
    <cfRule type="expression" dxfId="404" priority="380">
      <formula>$A25&lt;&gt;""</formula>
    </cfRule>
  </conditionalFormatting>
  <conditionalFormatting sqref="AD25">
    <cfRule type="cellIs" dxfId="403" priority="381" operator="greaterThan">
      <formula>0</formula>
    </cfRule>
  </conditionalFormatting>
  <conditionalFormatting sqref="AJ25">
    <cfRule type="expression" dxfId="402" priority="376">
      <formula>CELL("row")=ROW()</formula>
    </cfRule>
    <cfRule type="expression" dxfId="401" priority="377">
      <formula>$A25&lt;&gt;""</formula>
    </cfRule>
  </conditionalFormatting>
  <conditionalFormatting sqref="AJ25">
    <cfRule type="cellIs" dxfId="400" priority="378" operator="greaterThan">
      <formula>0</formula>
    </cfRule>
  </conditionalFormatting>
  <conditionalFormatting sqref="AE25">
    <cfRule type="expression" dxfId="399" priority="373">
      <formula>CELL("row")=ROW()</formula>
    </cfRule>
    <cfRule type="expression" dxfId="398" priority="374">
      <formula>$A25&lt;&gt;""</formula>
    </cfRule>
  </conditionalFormatting>
  <conditionalFormatting sqref="AE25">
    <cfRule type="cellIs" dxfId="397" priority="375" operator="greaterThan">
      <formula>0</formula>
    </cfRule>
  </conditionalFormatting>
  <conditionalFormatting sqref="AF25">
    <cfRule type="expression" dxfId="396" priority="370">
      <formula>CELL("row")=ROW()</formula>
    </cfRule>
    <cfRule type="expression" dxfId="395" priority="371">
      <formula>$A25&lt;&gt;""</formula>
    </cfRule>
  </conditionalFormatting>
  <conditionalFormatting sqref="AF25">
    <cfRule type="cellIs" dxfId="394" priority="372" operator="greaterThan">
      <formula>0</formula>
    </cfRule>
  </conditionalFormatting>
  <conditionalFormatting sqref="AG25">
    <cfRule type="expression" dxfId="393" priority="367">
      <formula>CELL("row")=ROW()</formula>
    </cfRule>
    <cfRule type="expression" dxfId="392" priority="368">
      <formula>$A25&lt;&gt;""</formula>
    </cfRule>
  </conditionalFormatting>
  <conditionalFormatting sqref="AG25">
    <cfRule type="cellIs" dxfId="391" priority="369" operator="greaterThan">
      <formula>0</formula>
    </cfRule>
  </conditionalFormatting>
  <conditionalFormatting sqref="AH25">
    <cfRule type="expression" dxfId="390" priority="364">
      <formula>CELL("row")=ROW()</formula>
    </cfRule>
    <cfRule type="expression" dxfId="389" priority="365">
      <formula>$A25&lt;&gt;""</formula>
    </cfRule>
  </conditionalFormatting>
  <conditionalFormatting sqref="AH25">
    <cfRule type="cellIs" dxfId="388" priority="366" operator="greaterThan">
      <formula>0</formula>
    </cfRule>
  </conditionalFormatting>
  <conditionalFormatting sqref="AI25">
    <cfRule type="expression" dxfId="387" priority="361">
      <formula>CELL("row")=ROW()</formula>
    </cfRule>
    <cfRule type="expression" dxfId="386" priority="362">
      <formula>$A25&lt;&gt;""</formula>
    </cfRule>
  </conditionalFormatting>
  <conditionalFormatting sqref="AI25">
    <cfRule type="cellIs" dxfId="385" priority="363" operator="greaterThan">
      <formula>0</formula>
    </cfRule>
  </conditionalFormatting>
  <conditionalFormatting sqref="L26">
    <cfRule type="containsText" dxfId="384" priority="355" operator="containsText" text="进行中">
      <formula>NOT(ISERROR(SEARCH("进行中",L26)))</formula>
    </cfRule>
    <cfRule type="containsText" dxfId="383" priority="356" operator="containsText" text="延迟">
      <formula>NOT(ISERROR(SEARCH("延迟",L26)))</formula>
    </cfRule>
    <cfRule type="containsText" dxfId="382" priority="357" operator="containsText" text="已完成">
      <formula>NOT(ISERROR(SEARCH("已完成",L26)))</formula>
    </cfRule>
    <cfRule type="containsText" dxfId="381" priority="358" operator="containsText" text="已中止">
      <formula>NOT(ISERROR(SEARCH("已中止",L26)))</formula>
    </cfRule>
  </conditionalFormatting>
  <conditionalFormatting sqref="A26:F26 AM26:AN26 D27:D29 H26:X26">
    <cfRule type="expression" dxfId="380" priority="349">
      <formula>CELL("row")=ROW()</formula>
    </cfRule>
    <cfRule type="expression" dxfId="379" priority="350">
      <formula>$A26&lt;&gt;""</formula>
    </cfRule>
  </conditionalFormatting>
  <conditionalFormatting sqref="AM26 N26:X26">
    <cfRule type="cellIs" dxfId="378" priority="351" operator="greaterThan">
      <formula>0</formula>
    </cfRule>
  </conditionalFormatting>
  <conditionalFormatting sqref="AL26 Y26:AC26">
    <cfRule type="expression" dxfId="377" priority="346">
      <formula>CELL("row")=ROW()</formula>
    </cfRule>
    <cfRule type="expression" dxfId="376" priority="347">
      <formula>$A26&lt;&gt;""</formula>
    </cfRule>
  </conditionalFormatting>
  <conditionalFormatting sqref="AL26 Y26:AC26">
    <cfRule type="cellIs" dxfId="375" priority="348" operator="greaterThan">
      <formula>0</formula>
    </cfRule>
  </conditionalFormatting>
  <conditionalFormatting sqref="AK26">
    <cfRule type="expression" dxfId="374" priority="343">
      <formula>CELL("row")=ROW()</formula>
    </cfRule>
    <cfRule type="expression" dxfId="373" priority="344">
      <formula>$A26&lt;&gt;""</formula>
    </cfRule>
  </conditionalFormatting>
  <conditionalFormatting sqref="AK26">
    <cfRule type="cellIs" dxfId="372" priority="345" operator="greaterThan">
      <formula>0</formula>
    </cfRule>
  </conditionalFormatting>
  <conditionalFormatting sqref="M26">
    <cfRule type="dataBar" priority="3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{4EEFA9C7-18E0-4FF8-BE72-36079740C09D}</x14:id>
        </ext>
      </extLst>
    </cfRule>
    <cfRule type="dataBar" priority="3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{6D83DE90-46EB-4D10-9FDE-F05E440D8689}</x14:id>
        </ext>
      </extLst>
    </cfRule>
  </conditionalFormatting>
  <conditionalFormatting sqref="AD26">
    <cfRule type="expression" dxfId="371" priority="340">
      <formula>CELL("row")=ROW()</formula>
    </cfRule>
    <cfRule type="expression" dxfId="370" priority="341">
      <formula>$A26&lt;&gt;""</formula>
    </cfRule>
  </conditionalFormatting>
  <conditionalFormatting sqref="AD26">
    <cfRule type="cellIs" dxfId="369" priority="342" operator="greaterThan">
      <formula>0</formula>
    </cfRule>
  </conditionalFormatting>
  <conditionalFormatting sqref="AJ26">
    <cfRule type="expression" dxfId="368" priority="337">
      <formula>CELL("row")=ROW()</formula>
    </cfRule>
    <cfRule type="expression" dxfId="367" priority="338">
      <formula>$A26&lt;&gt;""</formula>
    </cfRule>
  </conditionalFormatting>
  <conditionalFormatting sqref="AJ26">
    <cfRule type="cellIs" dxfId="366" priority="339" operator="greaterThan">
      <formula>0</formula>
    </cfRule>
  </conditionalFormatting>
  <conditionalFormatting sqref="AE26">
    <cfRule type="expression" dxfId="365" priority="334">
      <formula>CELL("row")=ROW()</formula>
    </cfRule>
    <cfRule type="expression" dxfId="364" priority="335">
      <formula>$A26&lt;&gt;""</formula>
    </cfRule>
  </conditionalFormatting>
  <conditionalFormatting sqref="AE26">
    <cfRule type="cellIs" dxfId="363" priority="336" operator="greaterThan">
      <formula>0</formula>
    </cfRule>
  </conditionalFormatting>
  <conditionalFormatting sqref="AF26">
    <cfRule type="expression" dxfId="362" priority="331">
      <formula>CELL("row")=ROW()</formula>
    </cfRule>
    <cfRule type="expression" dxfId="361" priority="332">
      <formula>$A26&lt;&gt;""</formula>
    </cfRule>
  </conditionalFormatting>
  <conditionalFormatting sqref="AF26">
    <cfRule type="cellIs" dxfId="360" priority="333" operator="greaterThan">
      <formula>0</formula>
    </cfRule>
  </conditionalFormatting>
  <conditionalFormatting sqref="AG26">
    <cfRule type="expression" dxfId="359" priority="328">
      <formula>CELL("row")=ROW()</formula>
    </cfRule>
    <cfRule type="expression" dxfId="358" priority="329">
      <formula>$A26&lt;&gt;""</formula>
    </cfRule>
  </conditionalFormatting>
  <conditionalFormatting sqref="AG26">
    <cfRule type="cellIs" dxfId="357" priority="330" operator="greaterThan">
      <formula>0</formula>
    </cfRule>
  </conditionalFormatting>
  <conditionalFormatting sqref="AH26">
    <cfRule type="expression" dxfId="356" priority="325">
      <formula>CELL("row")=ROW()</formula>
    </cfRule>
    <cfRule type="expression" dxfId="355" priority="326">
      <formula>$A26&lt;&gt;""</formula>
    </cfRule>
  </conditionalFormatting>
  <conditionalFormatting sqref="AH26">
    <cfRule type="cellIs" dxfId="354" priority="327" operator="greaterThan">
      <formula>0</formula>
    </cfRule>
  </conditionalFormatting>
  <conditionalFormatting sqref="AI26">
    <cfRule type="expression" dxfId="353" priority="322">
      <formula>CELL("row")=ROW()</formula>
    </cfRule>
    <cfRule type="expression" dxfId="352" priority="323">
      <formula>$A26&lt;&gt;""</formula>
    </cfRule>
  </conditionalFormatting>
  <conditionalFormatting sqref="AI26">
    <cfRule type="cellIs" dxfId="351" priority="324" operator="greaterThan">
      <formula>0</formula>
    </cfRule>
  </conditionalFormatting>
  <conditionalFormatting sqref="E62">
    <cfRule type="expression" dxfId="350" priority="320">
      <formula>CELL("row")=ROW()</formula>
    </cfRule>
    <cfRule type="expression" dxfId="349" priority="321">
      <formula>$A62&lt;&gt;""</formula>
    </cfRule>
  </conditionalFormatting>
  <conditionalFormatting sqref="E63">
    <cfRule type="expression" dxfId="348" priority="318">
      <formula>CELL("row")=ROW()</formula>
    </cfRule>
    <cfRule type="expression" dxfId="347" priority="319">
      <formula>$A63&lt;&gt;""</formula>
    </cfRule>
  </conditionalFormatting>
  <conditionalFormatting sqref="E52">
    <cfRule type="expression" dxfId="346" priority="316">
      <formula>CELL("row")=ROW()</formula>
    </cfRule>
    <cfRule type="expression" dxfId="345" priority="317">
      <formula>$A52&lt;&gt;""</formula>
    </cfRule>
  </conditionalFormatting>
  <conditionalFormatting sqref="E53">
    <cfRule type="expression" dxfId="344" priority="314">
      <formula>CELL("row")=ROW()</formula>
    </cfRule>
    <cfRule type="expression" dxfId="343" priority="315">
      <formula>$A53&lt;&gt;""</formula>
    </cfRule>
  </conditionalFormatting>
  <conditionalFormatting sqref="AI48">
    <cfRule type="expression" dxfId="342" priority="144">
      <formula>CELL("row")=ROW()</formula>
    </cfRule>
    <cfRule type="expression" dxfId="341" priority="145">
      <formula>$A48&lt;&gt;""</formula>
    </cfRule>
  </conditionalFormatting>
  <conditionalFormatting sqref="G46">
    <cfRule type="cellIs" dxfId="340" priority="305" operator="equal">
      <formula>"重要不紧急"</formula>
    </cfRule>
    <cfRule type="cellIs" dxfId="339" priority="306" operator="equal">
      <formula>"重要且紧急"</formula>
    </cfRule>
    <cfRule type="cellIs" dxfId="338" priority="307" operator="equal">
      <formula>"紧急不重要"</formula>
    </cfRule>
  </conditionalFormatting>
  <conditionalFormatting sqref="L46">
    <cfRule type="containsText" dxfId="337" priority="308" operator="containsText" text="进行中">
      <formula>NOT(ISERROR(SEARCH("进行中",L46)))</formula>
    </cfRule>
    <cfRule type="containsText" dxfId="336" priority="309" operator="containsText" text="延迟">
      <formula>NOT(ISERROR(SEARCH("延迟",L46)))</formula>
    </cfRule>
    <cfRule type="containsText" dxfId="335" priority="310" operator="containsText" text="已完成">
      <formula>NOT(ISERROR(SEARCH("已完成",L46)))</formula>
    </cfRule>
    <cfRule type="containsText" dxfId="334" priority="311" operator="containsText" text="已中止">
      <formula>NOT(ISERROR(SEARCH("已中止",L46)))</formula>
    </cfRule>
  </conditionalFormatting>
  <conditionalFormatting sqref="A46:AC46 AK46:AN46">
    <cfRule type="expression" dxfId="333" priority="302">
      <formula>CELL("row")=ROW()</formula>
    </cfRule>
    <cfRule type="expression" dxfId="332" priority="303">
      <formula>$A46&lt;&gt;""</formula>
    </cfRule>
  </conditionalFormatting>
  <conditionalFormatting sqref="N46:AC46 AK46:AM46">
    <cfRule type="cellIs" dxfId="331" priority="304" operator="greaterThan">
      <formula>0</formula>
    </cfRule>
  </conditionalFormatting>
  <conditionalFormatting sqref="M46">
    <cfRule type="dataBar" priority="31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{E5E09AA8-66D1-4337-BD1D-A0A2EAAD00D6}</x14:id>
        </ext>
      </extLst>
    </cfRule>
    <cfRule type="dataBar" priority="3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{3235CBB3-5439-4907-B4DD-1BA4D8AAF57C}</x14:id>
        </ext>
      </extLst>
    </cfRule>
  </conditionalFormatting>
  <conditionalFormatting sqref="AD46">
    <cfRule type="expression" dxfId="330" priority="299">
      <formula>CELL("row")=ROW()</formula>
    </cfRule>
    <cfRule type="expression" dxfId="329" priority="300">
      <formula>$A46&lt;&gt;""</formula>
    </cfRule>
  </conditionalFormatting>
  <conditionalFormatting sqref="AD46">
    <cfRule type="cellIs" dxfId="328" priority="301" operator="greaterThan">
      <formula>0</formula>
    </cfRule>
  </conditionalFormatting>
  <conditionalFormatting sqref="AJ46">
    <cfRule type="expression" dxfId="327" priority="296">
      <formula>CELL("row")=ROW()</formula>
    </cfRule>
    <cfRule type="expression" dxfId="326" priority="297">
      <formula>$A46&lt;&gt;""</formula>
    </cfRule>
  </conditionalFormatting>
  <conditionalFormatting sqref="AJ46">
    <cfRule type="cellIs" dxfId="325" priority="298" operator="greaterThan">
      <formula>0</formula>
    </cfRule>
  </conditionalFormatting>
  <conditionalFormatting sqref="AE46">
    <cfRule type="expression" dxfId="324" priority="293">
      <formula>CELL("row")=ROW()</formula>
    </cfRule>
    <cfRule type="expression" dxfId="323" priority="294">
      <formula>$A46&lt;&gt;""</formula>
    </cfRule>
  </conditionalFormatting>
  <conditionalFormatting sqref="AE46">
    <cfRule type="cellIs" dxfId="322" priority="295" operator="greaterThan">
      <formula>0</formula>
    </cfRule>
  </conditionalFormatting>
  <conditionalFormatting sqref="AF46">
    <cfRule type="expression" dxfId="321" priority="290">
      <formula>CELL("row")=ROW()</formula>
    </cfRule>
    <cfRule type="expression" dxfId="320" priority="291">
      <formula>$A46&lt;&gt;""</formula>
    </cfRule>
  </conditionalFormatting>
  <conditionalFormatting sqref="AF46">
    <cfRule type="cellIs" dxfId="319" priority="292" operator="greaterThan">
      <formula>0</formula>
    </cfRule>
  </conditionalFormatting>
  <conditionalFormatting sqref="AG46">
    <cfRule type="expression" dxfId="318" priority="287">
      <formula>CELL("row")=ROW()</formula>
    </cfRule>
    <cfRule type="expression" dxfId="317" priority="288">
      <formula>$A46&lt;&gt;""</formula>
    </cfRule>
  </conditionalFormatting>
  <conditionalFormatting sqref="AG46">
    <cfRule type="cellIs" dxfId="316" priority="289" operator="greaterThan">
      <formula>0</formula>
    </cfRule>
  </conditionalFormatting>
  <conditionalFormatting sqref="AH46">
    <cfRule type="expression" dxfId="315" priority="284">
      <formula>CELL("row")=ROW()</formula>
    </cfRule>
    <cfRule type="expression" dxfId="314" priority="285">
      <formula>$A46&lt;&gt;""</formula>
    </cfRule>
  </conditionalFormatting>
  <conditionalFormatting sqref="AH46">
    <cfRule type="cellIs" dxfId="313" priority="286" operator="greaterThan">
      <formula>0</formula>
    </cfRule>
  </conditionalFormatting>
  <conditionalFormatting sqref="AI46">
    <cfRule type="expression" dxfId="312" priority="281">
      <formula>CELL("row")=ROW()</formula>
    </cfRule>
    <cfRule type="expression" dxfId="311" priority="282">
      <formula>$A46&lt;&gt;""</formula>
    </cfRule>
  </conditionalFormatting>
  <conditionalFormatting sqref="AI46">
    <cfRule type="cellIs" dxfId="310" priority="283" operator="greaterThan">
      <formula>0</formula>
    </cfRule>
  </conditionalFormatting>
  <conditionalFormatting sqref="G47">
    <cfRule type="cellIs" dxfId="309" priority="272" operator="equal">
      <formula>"重要不紧急"</formula>
    </cfRule>
    <cfRule type="cellIs" dxfId="308" priority="273" operator="equal">
      <formula>"重要且紧急"</formula>
    </cfRule>
    <cfRule type="cellIs" dxfId="307" priority="274" operator="equal">
      <formula>"紧急不重要"</formula>
    </cfRule>
  </conditionalFormatting>
  <conditionalFormatting sqref="L47">
    <cfRule type="containsText" dxfId="306" priority="275" operator="containsText" text="进行中">
      <formula>NOT(ISERROR(SEARCH("进行中",L47)))</formula>
    </cfRule>
    <cfRule type="containsText" dxfId="305" priority="276" operator="containsText" text="延迟">
      <formula>NOT(ISERROR(SEARCH("延迟",L47)))</formula>
    </cfRule>
    <cfRule type="containsText" dxfId="304" priority="277" operator="containsText" text="已完成">
      <formula>NOT(ISERROR(SEARCH("已完成",L47)))</formula>
    </cfRule>
    <cfRule type="containsText" dxfId="303" priority="278" operator="containsText" text="已中止">
      <formula>NOT(ISERROR(SEARCH("已中止",L47)))</formula>
    </cfRule>
  </conditionalFormatting>
  <conditionalFormatting sqref="A47:X47 AM47:AN47">
    <cfRule type="expression" dxfId="302" priority="269">
      <formula>CELL("row")=ROW()</formula>
    </cfRule>
    <cfRule type="expression" dxfId="301" priority="270">
      <formula>$A47&lt;&gt;""</formula>
    </cfRule>
  </conditionalFormatting>
  <conditionalFormatting sqref="AM47 N47:X47">
    <cfRule type="cellIs" dxfId="300" priority="271" operator="greaterThan">
      <formula>0</formula>
    </cfRule>
  </conditionalFormatting>
  <conditionalFormatting sqref="AL47 Y47:AC47">
    <cfRule type="expression" dxfId="299" priority="266">
      <formula>CELL("row")=ROW()</formula>
    </cfRule>
    <cfRule type="expression" dxfId="298" priority="267">
      <formula>$A47&lt;&gt;""</formula>
    </cfRule>
  </conditionalFormatting>
  <conditionalFormatting sqref="AL47 Y47:AC47">
    <cfRule type="cellIs" dxfId="297" priority="268" operator="greaterThan">
      <formula>0</formula>
    </cfRule>
  </conditionalFormatting>
  <conditionalFormatting sqref="AK47">
    <cfRule type="expression" dxfId="296" priority="263">
      <formula>CELL("row")=ROW()</formula>
    </cfRule>
    <cfRule type="expression" dxfId="295" priority="264">
      <formula>$A47&lt;&gt;""</formula>
    </cfRule>
  </conditionalFormatting>
  <conditionalFormatting sqref="AK47">
    <cfRule type="cellIs" dxfId="294" priority="265" operator="greaterThan">
      <formula>0</formula>
    </cfRule>
  </conditionalFormatting>
  <conditionalFormatting sqref="M47">
    <cfRule type="dataBar" priority="2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{79B05A6A-639F-4161-91F0-40E7838C12ED}</x14:id>
        </ext>
      </extLst>
    </cfRule>
    <cfRule type="dataBar" priority="2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{887090F0-67F4-499A-940A-11BC3E397FAB}</x14:id>
        </ext>
      </extLst>
    </cfRule>
  </conditionalFormatting>
  <conditionalFormatting sqref="AD47">
    <cfRule type="expression" dxfId="293" priority="260">
      <formula>CELL("row")=ROW()</formula>
    </cfRule>
    <cfRule type="expression" dxfId="292" priority="261">
      <formula>$A47&lt;&gt;""</formula>
    </cfRule>
  </conditionalFormatting>
  <conditionalFormatting sqref="AD47">
    <cfRule type="cellIs" dxfId="291" priority="262" operator="greaterThan">
      <formula>0</formula>
    </cfRule>
  </conditionalFormatting>
  <conditionalFormatting sqref="AJ47">
    <cfRule type="expression" dxfId="290" priority="257">
      <formula>CELL("row")=ROW()</formula>
    </cfRule>
    <cfRule type="expression" dxfId="289" priority="258">
      <formula>$A47&lt;&gt;""</formula>
    </cfRule>
  </conditionalFormatting>
  <conditionalFormatting sqref="AJ47">
    <cfRule type="cellIs" dxfId="288" priority="259" operator="greaterThan">
      <formula>0</formula>
    </cfRule>
  </conditionalFormatting>
  <conditionalFormatting sqref="AE47">
    <cfRule type="expression" dxfId="287" priority="254">
      <formula>CELL("row")=ROW()</formula>
    </cfRule>
    <cfRule type="expression" dxfId="286" priority="255">
      <formula>$A47&lt;&gt;""</formula>
    </cfRule>
  </conditionalFormatting>
  <conditionalFormatting sqref="AE47">
    <cfRule type="cellIs" dxfId="285" priority="256" operator="greaterThan">
      <formula>0</formula>
    </cfRule>
  </conditionalFormatting>
  <conditionalFormatting sqref="AF47">
    <cfRule type="expression" dxfId="284" priority="251">
      <formula>CELL("row")=ROW()</formula>
    </cfRule>
    <cfRule type="expression" dxfId="283" priority="252">
      <formula>$A47&lt;&gt;""</formula>
    </cfRule>
  </conditionalFormatting>
  <conditionalFormatting sqref="AF47">
    <cfRule type="cellIs" dxfId="282" priority="253" operator="greaterThan">
      <formula>0</formula>
    </cfRule>
  </conditionalFormatting>
  <conditionalFormatting sqref="AG47">
    <cfRule type="expression" dxfId="281" priority="248">
      <formula>CELL("row")=ROW()</formula>
    </cfRule>
    <cfRule type="expression" dxfId="280" priority="249">
      <formula>$A47&lt;&gt;""</formula>
    </cfRule>
  </conditionalFormatting>
  <conditionalFormatting sqref="AG47">
    <cfRule type="cellIs" dxfId="279" priority="250" operator="greaterThan">
      <formula>0</formula>
    </cfRule>
  </conditionalFormatting>
  <conditionalFormatting sqref="AH47">
    <cfRule type="expression" dxfId="278" priority="245">
      <formula>CELL("row")=ROW()</formula>
    </cfRule>
    <cfRule type="expression" dxfId="277" priority="246">
      <formula>$A47&lt;&gt;""</formula>
    </cfRule>
  </conditionalFormatting>
  <conditionalFormatting sqref="AH47">
    <cfRule type="cellIs" dxfId="276" priority="247" operator="greaterThan">
      <formula>0</formula>
    </cfRule>
  </conditionalFormatting>
  <conditionalFormatting sqref="AI47">
    <cfRule type="expression" dxfId="275" priority="242">
      <formula>CELL("row")=ROW()</formula>
    </cfRule>
    <cfRule type="expression" dxfId="274" priority="243">
      <formula>$A47&lt;&gt;""</formula>
    </cfRule>
  </conditionalFormatting>
  <conditionalFormatting sqref="AI47">
    <cfRule type="cellIs" dxfId="273" priority="244" operator="greaterThan">
      <formula>0</formula>
    </cfRule>
  </conditionalFormatting>
  <conditionalFormatting sqref="K48">
    <cfRule type="expression" dxfId="272" priority="219">
      <formula>CELL("row")=ROW()</formula>
    </cfRule>
    <cfRule type="expression" dxfId="271" priority="220">
      <formula>$A48&lt;&gt;""</formula>
    </cfRule>
  </conditionalFormatting>
  <conditionalFormatting sqref="G48">
    <cfRule type="cellIs" dxfId="270" priority="214" operator="equal">
      <formula>"重要不紧急"</formula>
    </cfRule>
    <cfRule type="cellIs" dxfId="269" priority="215" operator="equal">
      <formula>"重要且紧急"</formula>
    </cfRule>
    <cfRule type="cellIs" dxfId="268" priority="216" operator="equal">
      <formula>"紧急不重要"</formula>
    </cfRule>
  </conditionalFormatting>
  <conditionalFormatting sqref="A48:C48 F48:J48 T48:AC48 M48:Q48 AT48:BF48 AK48:AM48">
    <cfRule type="expression" dxfId="267" priority="211">
      <formula>CELL("row")=ROW()</formula>
    </cfRule>
    <cfRule type="expression" dxfId="266" priority="212">
      <formula>$A48&lt;&gt;""</formula>
    </cfRule>
  </conditionalFormatting>
  <conditionalFormatting sqref="N48:Q48 T48:AC48 AT48:BE48 AK48:AM48">
    <cfRule type="cellIs" dxfId="265" priority="213" operator="greaterThan">
      <formula>0</formula>
    </cfRule>
  </conditionalFormatting>
  <conditionalFormatting sqref="M48">
    <cfRule type="dataBar" priority="21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{68B1244B-8A4F-4488-98C5-2C26A0BBC78F}</x14:id>
        </ext>
      </extLst>
    </cfRule>
    <cfRule type="dataBar" priority="21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{4AFBCF88-FB83-49C9-B23B-BD45C3010354}</x14:id>
        </ext>
      </extLst>
    </cfRule>
  </conditionalFormatting>
  <conditionalFormatting sqref="E48">
    <cfRule type="expression" dxfId="264" priority="209">
      <formula>CELL("row")=ROW()</formula>
    </cfRule>
    <cfRule type="expression" dxfId="263" priority="210">
      <formula>$A48&lt;&gt;""</formula>
    </cfRule>
  </conditionalFormatting>
  <conditionalFormatting sqref="D48">
    <cfRule type="expression" dxfId="262" priority="207">
      <formula>CELL("row")=ROW()</formula>
    </cfRule>
    <cfRule type="expression" dxfId="261" priority="208">
      <formula>$A48&lt;&gt;""</formula>
    </cfRule>
  </conditionalFormatting>
  <conditionalFormatting sqref="R48:S48">
    <cfRule type="expression" dxfId="260" priority="204">
      <formula>CELL("row")=ROW()</formula>
    </cfRule>
    <cfRule type="expression" dxfId="259" priority="205">
      <formula>$A48&lt;&gt;""</formula>
    </cfRule>
  </conditionalFormatting>
  <conditionalFormatting sqref="R48:S48">
    <cfRule type="cellIs" dxfId="258" priority="206" operator="greaterThan">
      <formula>0</formula>
    </cfRule>
  </conditionalFormatting>
  <conditionalFormatting sqref="L48">
    <cfRule type="containsText" dxfId="257" priority="200" operator="containsText" text="进行中">
      <formula>NOT(ISERROR(SEARCH("进行中",L48)))</formula>
    </cfRule>
    <cfRule type="containsText" dxfId="256" priority="201" operator="containsText" text="延迟">
      <formula>NOT(ISERROR(SEARCH("延迟",L48)))</formula>
    </cfRule>
    <cfRule type="containsText" dxfId="255" priority="202" operator="containsText" text="已完成">
      <formula>NOT(ISERROR(SEARCH("已完成",L48)))</formula>
    </cfRule>
    <cfRule type="containsText" dxfId="254" priority="203" operator="containsText" text="已中止">
      <formula>NOT(ISERROR(SEARCH("已中止",L48)))</formula>
    </cfRule>
  </conditionalFormatting>
  <conditionalFormatting sqref="L48">
    <cfRule type="expression" dxfId="253" priority="198">
      <formula>CELL("row")=ROW()</formula>
    </cfRule>
    <cfRule type="expression" dxfId="252" priority="199">
      <formula>$A48&lt;&gt;""</formula>
    </cfRule>
  </conditionalFormatting>
  <conditionalFormatting sqref="AS48">
    <cfRule type="expression" dxfId="251" priority="195">
      <formula>CELL("row")=ROW()</formula>
    </cfRule>
    <cfRule type="expression" dxfId="250" priority="196">
      <formula>$A48&lt;&gt;""</formula>
    </cfRule>
  </conditionalFormatting>
  <conditionalFormatting sqref="AS48">
    <cfRule type="cellIs" dxfId="249" priority="197" operator="greaterThan">
      <formula>0</formula>
    </cfRule>
  </conditionalFormatting>
  <conditionalFormatting sqref="AR48">
    <cfRule type="expression" dxfId="248" priority="192">
      <formula>CELL("row")=ROW()</formula>
    </cfRule>
    <cfRule type="expression" dxfId="247" priority="193">
      <formula>$A48&lt;&gt;""</formula>
    </cfRule>
  </conditionalFormatting>
  <conditionalFormatting sqref="AR48">
    <cfRule type="cellIs" dxfId="246" priority="194" operator="greaterThan">
      <formula>0</formula>
    </cfRule>
  </conditionalFormatting>
  <conditionalFormatting sqref="AN48">
    <cfRule type="expression" dxfId="245" priority="189">
      <formula>CELL("row")=ROW()</formula>
    </cfRule>
    <cfRule type="expression" dxfId="244" priority="190">
      <formula>$A48&lt;&gt;""</formula>
    </cfRule>
  </conditionalFormatting>
  <conditionalFormatting sqref="AN48">
    <cfRule type="cellIs" dxfId="243" priority="191" operator="greaterThan">
      <formula>0</formula>
    </cfRule>
  </conditionalFormatting>
  <conditionalFormatting sqref="AQ48">
    <cfRule type="expression" dxfId="242" priority="188">
      <formula>CELL("row")=ROW()</formula>
    </cfRule>
  </conditionalFormatting>
  <conditionalFormatting sqref="AQ48">
    <cfRule type="cellIs" dxfId="241" priority="221" operator="greaterThan">
      <formula>0</formula>
    </cfRule>
  </conditionalFormatting>
  <conditionalFormatting sqref="AP48">
    <cfRule type="expression" dxfId="240" priority="187">
      <formula>CELL("row")=ROW()</formula>
    </cfRule>
  </conditionalFormatting>
  <conditionalFormatting sqref="AP48">
    <cfRule type="cellIs" dxfId="239" priority="222" operator="greaterThan">
      <formula>0</formula>
    </cfRule>
  </conditionalFormatting>
  <conditionalFormatting sqref="AO48">
    <cfRule type="expression" dxfId="238" priority="186">
      <formula>CELL("row")=ROW()</formula>
    </cfRule>
  </conditionalFormatting>
  <conditionalFormatting sqref="AO48">
    <cfRule type="cellIs" dxfId="237" priority="223" operator="greaterThan">
      <formula>0</formula>
    </cfRule>
  </conditionalFormatting>
  <conditionalFormatting sqref="AD48">
    <cfRule type="expression" dxfId="236" priority="180">
      <formula>CELL("row")=ROW()</formula>
    </cfRule>
    <cfRule type="expression" dxfId="235" priority="181">
      <formula>$A48&lt;&gt;""</formula>
    </cfRule>
  </conditionalFormatting>
  <conditionalFormatting sqref="AD48">
    <cfRule type="cellIs" dxfId="234" priority="182" operator="greaterThan">
      <formula>0</formula>
    </cfRule>
  </conditionalFormatting>
  <conditionalFormatting sqref="AJ48">
    <cfRule type="expression" dxfId="233" priority="174">
      <formula>CELL("row")=ROW()</formula>
    </cfRule>
    <cfRule type="expression" dxfId="232" priority="175">
      <formula>$A48&lt;&gt;""</formula>
    </cfRule>
  </conditionalFormatting>
  <conditionalFormatting sqref="AJ48">
    <cfRule type="cellIs" dxfId="231" priority="176" operator="greaterThan">
      <formula>0</formula>
    </cfRule>
  </conditionalFormatting>
  <conditionalFormatting sqref="AE48">
    <cfRule type="expression" dxfId="230" priority="168">
      <formula>CELL("row")=ROW()</formula>
    </cfRule>
    <cfRule type="expression" dxfId="229" priority="169">
      <formula>$A48&lt;&gt;""</formula>
    </cfRule>
  </conditionalFormatting>
  <conditionalFormatting sqref="AE48">
    <cfRule type="cellIs" dxfId="228" priority="170" operator="greaterThan">
      <formula>0</formula>
    </cfRule>
  </conditionalFormatting>
  <conditionalFormatting sqref="AF48">
    <cfRule type="expression" dxfId="227" priority="162">
      <formula>CELL("row")=ROW()</formula>
    </cfRule>
    <cfRule type="expression" dxfId="226" priority="163">
      <formula>$A48&lt;&gt;""</formula>
    </cfRule>
  </conditionalFormatting>
  <conditionalFormatting sqref="AF48">
    <cfRule type="cellIs" dxfId="225" priority="164" operator="greaterThan">
      <formula>0</formula>
    </cfRule>
  </conditionalFormatting>
  <conditionalFormatting sqref="AG48">
    <cfRule type="expression" dxfId="224" priority="156">
      <formula>CELL("row")=ROW()</formula>
    </cfRule>
    <cfRule type="expression" dxfId="223" priority="157">
      <formula>$A48&lt;&gt;""</formula>
    </cfRule>
  </conditionalFormatting>
  <conditionalFormatting sqref="AG48">
    <cfRule type="cellIs" dxfId="222" priority="158" operator="greaterThan">
      <formula>0</formula>
    </cfRule>
  </conditionalFormatting>
  <conditionalFormatting sqref="AH48">
    <cfRule type="expression" dxfId="221" priority="150">
      <formula>CELL("row")=ROW()</formula>
    </cfRule>
    <cfRule type="expression" dxfId="220" priority="151">
      <formula>$A48&lt;&gt;""</formula>
    </cfRule>
  </conditionalFormatting>
  <conditionalFormatting sqref="AH48">
    <cfRule type="cellIs" dxfId="219" priority="152" operator="greaterThan">
      <formula>0</formula>
    </cfRule>
  </conditionalFormatting>
  <conditionalFormatting sqref="AI48">
    <cfRule type="cellIs" dxfId="218" priority="146" operator="greaterThan">
      <formula>0</formula>
    </cfRule>
  </conditionalFormatting>
  <conditionalFormatting sqref="G49">
    <cfRule type="cellIs" dxfId="217" priority="135" operator="equal">
      <formula>"重要不紧急"</formula>
    </cfRule>
    <cfRule type="cellIs" dxfId="216" priority="136" operator="equal">
      <formula>"重要且紧急"</formula>
    </cfRule>
    <cfRule type="cellIs" dxfId="215" priority="137" operator="equal">
      <formula>"紧急不重要"</formula>
    </cfRule>
  </conditionalFormatting>
  <conditionalFormatting sqref="L49">
    <cfRule type="containsText" dxfId="214" priority="138" operator="containsText" text="进行中">
      <formula>NOT(ISERROR(SEARCH("进行中",L49)))</formula>
    </cfRule>
    <cfRule type="containsText" dxfId="213" priority="139" operator="containsText" text="延迟">
      <formula>NOT(ISERROR(SEARCH("延迟",L49)))</formula>
    </cfRule>
    <cfRule type="containsText" dxfId="212" priority="140" operator="containsText" text="已完成">
      <formula>NOT(ISERROR(SEARCH("已完成",L49)))</formula>
    </cfRule>
    <cfRule type="containsText" dxfId="211" priority="141" operator="containsText" text="已中止">
      <formula>NOT(ISERROR(SEARCH("已中止",L49)))</formula>
    </cfRule>
  </conditionalFormatting>
  <conditionalFormatting sqref="AM49:AN49 A49:X49">
    <cfRule type="expression" dxfId="210" priority="132">
      <formula>CELL("row")=ROW()</formula>
    </cfRule>
    <cfRule type="expression" dxfId="209" priority="133">
      <formula>$A49&lt;&gt;""</formula>
    </cfRule>
  </conditionalFormatting>
  <conditionalFormatting sqref="N49:X49 AM49">
    <cfRule type="cellIs" dxfId="208" priority="134" operator="greaterThan">
      <formula>0</formula>
    </cfRule>
  </conditionalFormatting>
  <conditionalFormatting sqref="Y49:AC49 AL49">
    <cfRule type="expression" dxfId="207" priority="129">
      <formula>CELL("row")=ROW()</formula>
    </cfRule>
    <cfRule type="expression" dxfId="206" priority="130">
      <formula>$A49&lt;&gt;""</formula>
    </cfRule>
  </conditionalFormatting>
  <conditionalFormatting sqref="Y49:AC49 AL49">
    <cfRule type="cellIs" dxfId="205" priority="131" operator="greaterThan">
      <formula>0</formula>
    </cfRule>
  </conditionalFormatting>
  <conditionalFormatting sqref="AK49">
    <cfRule type="expression" dxfId="204" priority="126">
      <formula>CELL("row")=ROW()</formula>
    </cfRule>
    <cfRule type="expression" dxfId="203" priority="127">
      <formula>$A49&lt;&gt;""</formula>
    </cfRule>
  </conditionalFormatting>
  <conditionalFormatting sqref="AK49">
    <cfRule type="cellIs" dxfId="202" priority="128" operator="greaterThan">
      <formula>0</formula>
    </cfRule>
  </conditionalFormatting>
  <conditionalFormatting sqref="M49">
    <cfRule type="dataBar" priority="14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{C812E119-8C37-448F-AC69-7925AB318B2C}</x14:id>
        </ext>
      </extLst>
    </cfRule>
    <cfRule type="dataBar" priority="14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{114BF3BC-E85A-4C8D-BC73-4B6971F370D9}</x14:id>
        </ext>
      </extLst>
    </cfRule>
  </conditionalFormatting>
  <conditionalFormatting sqref="AD49">
    <cfRule type="expression" dxfId="201" priority="123">
      <formula>CELL("row")=ROW()</formula>
    </cfRule>
    <cfRule type="expression" dxfId="200" priority="124">
      <formula>$A49&lt;&gt;""</formula>
    </cfRule>
  </conditionalFormatting>
  <conditionalFormatting sqref="AD49">
    <cfRule type="cellIs" dxfId="199" priority="125" operator="greaterThan">
      <formula>0</formula>
    </cfRule>
  </conditionalFormatting>
  <conditionalFormatting sqref="AJ49">
    <cfRule type="expression" dxfId="198" priority="120">
      <formula>CELL("row")=ROW()</formula>
    </cfRule>
    <cfRule type="expression" dxfId="197" priority="121">
      <formula>$A49&lt;&gt;""</formula>
    </cfRule>
  </conditionalFormatting>
  <conditionalFormatting sqref="AJ49">
    <cfRule type="cellIs" dxfId="196" priority="122" operator="greaterThan">
      <formula>0</formula>
    </cfRule>
  </conditionalFormatting>
  <conditionalFormatting sqref="AE49">
    <cfRule type="expression" dxfId="195" priority="117">
      <formula>CELL("row")=ROW()</formula>
    </cfRule>
    <cfRule type="expression" dxfId="194" priority="118">
      <formula>$A49&lt;&gt;""</formula>
    </cfRule>
  </conditionalFormatting>
  <conditionalFormatting sqref="AE49">
    <cfRule type="cellIs" dxfId="193" priority="119" operator="greaterThan">
      <formula>0</formula>
    </cfRule>
  </conditionalFormatting>
  <conditionalFormatting sqref="AF49">
    <cfRule type="expression" dxfId="192" priority="114">
      <formula>CELL("row")=ROW()</formula>
    </cfRule>
    <cfRule type="expression" dxfId="191" priority="115">
      <formula>$A49&lt;&gt;""</formula>
    </cfRule>
  </conditionalFormatting>
  <conditionalFormatting sqref="AF49">
    <cfRule type="cellIs" dxfId="190" priority="116" operator="greaterThan">
      <formula>0</formula>
    </cfRule>
  </conditionalFormatting>
  <conditionalFormatting sqref="AG49">
    <cfRule type="expression" dxfId="189" priority="111">
      <formula>CELL("row")=ROW()</formula>
    </cfRule>
    <cfRule type="expression" dxfId="188" priority="112">
      <formula>$A49&lt;&gt;""</formula>
    </cfRule>
  </conditionalFormatting>
  <conditionalFormatting sqref="AG49">
    <cfRule type="cellIs" dxfId="187" priority="113" operator="greaterThan">
      <formula>0</formula>
    </cfRule>
  </conditionalFormatting>
  <conditionalFormatting sqref="AH49">
    <cfRule type="expression" dxfId="186" priority="108">
      <formula>CELL("row")=ROW()</formula>
    </cfRule>
    <cfRule type="expression" dxfId="185" priority="109">
      <formula>$A49&lt;&gt;""</formula>
    </cfRule>
  </conditionalFormatting>
  <conditionalFormatting sqref="AH49">
    <cfRule type="cellIs" dxfId="184" priority="110" operator="greaterThan">
      <formula>0</formula>
    </cfRule>
  </conditionalFormatting>
  <conditionalFormatting sqref="AI49">
    <cfRule type="expression" dxfId="183" priority="105">
      <formula>CELL("row")=ROW()</formula>
    </cfRule>
    <cfRule type="expression" dxfId="182" priority="106">
      <formula>$A49&lt;&gt;""</formula>
    </cfRule>
  </conditionalFormatting>
  <conditionalFormatting sqref="AI49">
    <cfRule type="cellIs" dxfId="181" priority="107" operator="greaterThan">
      <formula>0</formula>
    </cfRule>
  </conditionalFormatting>
  <conditionalFormatting sqref="G50">
    <cfRule type="cellIs" dxfId="180" priority="96" operator="equal">
      <formula>"重要不紧急"</formula>
    </cfRule>
    <cfRule type="cellIs" dxfId="179" priority="97" operator="equal">
      <formula>"重要且紧急"</formula>
    </cfRule>
    <cfRule type="cellIs" dxfId="178" priority="98" operator="equal">
      <formula>"紧急不重要"</formula>
    </cfRule>
  </conditionalFormatting>
  <conditionalFormatting sqref="L50">
    <cfRule type="containsText" dxfId="177" priority="99" operator="containsText" text="进行中">
      <formula>NOT(ISERROR(SEARCH("进行中",L50)))</formula>
    </cfRule>
    <cfRule type="containsText" dxfId="176" priority="100" operator="containsText" text="延迟">
      <formula>NOT(ISERROR(SEARCH("延迟",L50)))</formula>
    </cfRule>
    <cfRule type="containsText" dxfId="175" priority="101" operator="containsText" text="已完成">
      <formula>NOT(ISERROR(SEARCH("已完成",L50)))</formula>
    </cfRule>
    <cfRule type="containsText" dxfId="174" priority="102" operator="containsText" text="已中止">
      <formula>NOT(ISERROR(SEARCH("已中止",L50)))</formula>
    </cfRule>
  </conditionalFormatting>
  <conditionalFormatting sqref="AM50:AN50 A50:X50">
    <cfRule type="expression" dxfId="173" priority="93">
      <formula>CELL("row")=ROW()</formula>
    </cfRule>
    <cfRule type="expression" dxfId="172" priority="94">
      <formula>$A50&lt;&gt;""</formula>
    </cfRule>
  </conditionalFormatting>
  <conditionalFormatting sqref="N50:X50 AM50">
    <cfRule type="cellIs" dxfId="171" priority="95" operator="greaterThan">
      <formula>0</formula>
    </cfRule>
  </conditionalFormatting>
  <conditionalFormatting sqref="Y50:AC50 AL50">
    <cfRule type="expression" dxfId="170" priority="90">
      <formula>CELL("row")=ROW()</formula>
    </cfRule>
    <cfRule type="expression" dxfId="169" priority="91">
      <formula>$A50&lt;&gt;""</formula>
    </cfRule>
  </conditionalFormatting>
  <conditionalFormatting sqref="Y50:AC50 AL50">
    <cfRule type="cellIs" dxfId="168" priority="92" operator="greaterThan">
      <formula>0</formula>
    </cfRule>
  </conditionalFormatting>
  <conditionalFormatting sqref="AK50">
    <cfRule type="expression" dxfId="167" priority="87">
      <formula>CELL("row")=ROW()</formula>
    </cfRule>
    <cfRule type="expression" dxfId="166" priority="88">
      <formula>$A50&lt;&gt;""</formula>
    </cfRule>
  </conditionalFormatting>
  <conditionalFormatting sqref="AK50">
    <cfRule type="cellIs" dxfId="165" priority="89" operator="greaterThan">
      <formula>0</formula>
    </cfRule>
  </conditionalFormatting>
  <conditionalFormatting sqref="M50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{28D0BC66-CC4D-43B3-8371-825CED8FE7A8}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{330BF034-B407-4FE0-9090-C622E2D2F052}</x14:id>
        </ext>
      </extLst>
    </cfRule>
  </conditionalFormatting>
  <conditionalFormatting sqref="AD50">
    <cfRule type="expression" dxfId="164" priority="84">
      <formula>CELL("row")=ROW()</formula>
    </cfRule>
    <cfRule type="expression" dxfId="163" priority="85">
      <formula>$A50&lt;&gt;""</formula>
    </cfRule>
  </conditionalFormatting>
  <conditionalFormatting sqref="AD50">
    <cfRule type="cellIs" dxfId="162" priority="86" operator="greaterThan">
      <formula>0</formula>
    </cfRule>
  </conditionalFormatting>
  <conditionalFormatting sqref="AJ50">
    <cfRule type="expression" dxfId="161" priority="81">
      <formula>CELL("row")=ROW()</formula>
    </cfRule>
    <cfRule type="expression" dxfId="160" priority="82">
      <formula>$A50&lt;&gt;""</formula>
    </cfRule>
  </conditionalFormatting>
  <conditionalFormatting sqref="AJ50">
    <cfRule type="cellIs" dxfId="159" priority="83" operator="greaterThan">
      <formula>0</formula>
    </cfRule>
  </conditionalFormatting>
  <conditionalFormatting sqref="AE50">
    <cfRule type="expression" dxfId="158" priority="78">
      <formula>CELL("row")=ROW()</formula>
    </cfRule>
    <cfRule type="expression" dxfId="157" priority="79">
      <formula>$A50&lt;&gt;""</formula>
    </cfRule>
  </conditionalFormatting>
  <conditionalFormatting sqref="AE50">
    <cfRule type="cellIs" dxfId="156" priority="80" operator="greaterThan">
      <formula>0</formula>
    </cfRule>
  </conditionalFormatting>
  <conditionalFormatting sqref="AF50">
    <cfRule type="expression" dxfId="155" priority="75">
      <formula>CELL("row")=ROW()</formula>
    </cfRule>
    <cfRule type="expression" dxfId="154" priority="76">
      <formula>$A50&lt;&gt;""</formula>
    </cfRule>
  </conditionalFormatting>
  <conditionalFormatting sqref="AF50">
    <cfRule type="cellIs" dxfId="153" priority="77" operator="greaterThan">
      <formula>0</formula>
    </cfRule>
  </conditionalFormatting>
  <conditionalFormatting sqref="AG50">
    <cfRule type="expression" dxfId="152" priority="72">
      <formula>CELL("row")=ROW()</formula>
    </cfRule>
    <cfRule type="expression" dxfId="151" priority="73">
      <formula>$A50&lt;&gt;""</formula>
    </cfRule>
  </conditionalFormatting>
  <conditionalFormatting sqref="AG50">
    <cfRule type="cellIs" dxfId="150" priority="74" operator="greaterThan">
      <formula>0</formula>
    </cfRule>
  </conditionalFormatting>
  <conditionalFormatting sqref="AH50">
    <cfRule type="expression" dxfId="149" priority="69">
      <formula>CELL("row")=ROW()</formula>
    </cfRule>
    <cfRule type="expression" dxfId="148" priority="70">
      <formula>$A50&lt;&gt;""</formula>
    </cfRule>
  </conditionalFormatting>
  <conditionalFormatting sqref="AH50">
    <cfRule type="cellIs" dxfId="147" priority="71" operator="greaterThan">
      <formula>0</formula>
    </cfRule>
  </conditionalFormatting>
  <conditionalFormatting sqref="AI50">
    <cfRule type="expression" dxfId="146" priority="66">
      <formula>CELL("row")=ROW()</formula>
    </cfRule>
    <cfRule type="expression" dxfId="145" priority="67">
      <formula>$A50&lt;&gt;""</formula>
    </cfRule>
  </conditionalFormatting>
  <conditionalFormatting sqref="AI50">
    <cfRule type="cellIs" dxfId="144" priority="68" operator="greaterThan">
      <formula>0</formula>
    </cfRule>
  </conditionalFormatting>
  <conditionalFormatting sqref="A32">
    <cfRule type="expression" dxfId="143" priority="64">
      <formula>CELL("row")=ROW()</formula>
    </cfRule>
    <cfRule type="expression" dxfId="142" priority="65">
      <formula>$A32&lt;&gt;""</formula>
    </cfRule>
  </conditionalFormatting>
  <conditionalFormatting sqref="G33:G37">
    <cfRule type="cellIs" dxfId="141" priority="55" operator="equal">
      <formula>"重要不紧急"</formula>
    </cfRule>
    <cfRule type="cellIs" dxfId="140" priority="56" operator="equal">
      <formula>"重要且紧急"</formula>
    </cfRule>
    <cfRule type="cellIs" dxfId="139" priority="57" operator="equal">
      <formula>"紧急不重要"</formula>
    </cfRule>
  </conditionalFormatting>
  <conditionalFormatting sqref="L33:L37">
    <cfRule type="containsText" dxfId="138" priority="58" operator="containsText" text="进行中">
      <formula>NOT(ISERROR(SEARCH("进行中",L33)))</formula>
    </cfRule>
    <cfRule type="containsText" dxfId="137" priority="59" operator="containsText" text="延迟">
      <formula>NOT(ISERROR(SEARCH("延迟",L33)))</formula>
    </cfRule>
    <cfRule type="containsText" dxfId="136" priority="60" operator="containsText" text="已完成">
      <formula>NOT(ISERROR(SEARCH("已完成",L33)))</formula>
    </cfRule>
    <cfRule type="containsText" dxfId="135" priority="61" operator="containsText" text="已中止">
      <formula>NOT(ISERROR(SEARCH("已中止",L33)))</formula>
    </cfRule>
  </conditionalFormatting>
  <conditionalFormatting sqref="A33:AC37 AK33:AN37">
    <cfRule type="expression" dxfId="134" priority="52">
      <formula>CELL("row")=ROW()</formula>
    </cfRule>
    <cfRule type="expression" dxfId="133" priority="53">
      <formula>$A33&lt;&gt;""</formula>
    </cfRule>
  </conditionalFormatting>
  <conditionalFormatting sqref="N33:AC37 AK33:AM37">
    <cfRule type="cellIs" dxfId="132" priority="54" operator="greaterThan">
      <formula>0</formula>
    </cfRule>
  </conditionalFormatting>
  <conditionalFormatting sqref="M33:M37">
    <cfRule type="dataBar" priority="6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{77E1BFE2-5125-4C6A-96D1-28A70963DCFA}</x14:id>
        </ext>
      </extLst>
    </cfRule>
    <cfRule type="dataBar" priority="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{7CDC724B-60BA-4185-9EE9-3DAC83758CAB}</x14:id>
        </ext>
      </extLst>
    </cfRule>
  </conditionalFormatting>
  <conditionalFormatting sqref="AD33:AD37">
    <cfRule type="expression" dxfId="131" priority="49">
      <formula>CELL("row")=ROW()</formula>
    </cfRule>
    <cfRule type="expression" dxfId="130" priority="50">
      <formula>$A33&lt;&gt;""</formula>
    </cfRule>
  </conditionalFormatting>
  <conditionalFormatting sqref="AD33:AD37">
    <cfRule type="cellIs" dxfId="129" priority="51" operator="greaterThan">
      <formula>0</formula>
    </cfRule>
  </conditionalFormatting>
  <conditionalFormatting sqref="AJ33:AJ37">
    <cfRule type="expression" dxfId="128" priority="46">
      <formula>CELL("row")=ROW()</formula>
    </cfRule>
    <cfRule type="expression" dxfId="127" priority="47">
      <formula>$A33&lt;&gt;""</formula>
    </cfRule>
  </conditionalFormatting>
  <conditionalFormatting sqref="AJ33:AJ37">
    <cfRule type="cellIs" dxfId="126" priority="48" operator="greaterThan">
      <formula>0</formula>
    </cfRule>
  </conditionalFormatting>
  <conditionalFormatting sqref="AE33:AE37">
    <cfRule type="expression" dxfId="125" priority="43">
      <formula>CELL("row")=ROW()</formula>
    </cfRule>
    <cfRule type="expression" dxfId="124" priority="44">
      <formula>$A33&lt;&gt;""</formula>
    </cfRule>
  </conditionalFormatting>
  <conditionalFormatting sqref="AE33:AE37">
    <cfRule type="cellIs" dxfId="123" priority="45" operator="greaterThan">
      <formula>0</formula>
    </cfRule>
  </conditionalFormatting>
  <conditionalFormatting sqref="AF33:AF37">
    <cfRule type="expression" dxfId="122" priority="40">
      <formula>CELL("row")=ROW()</formula>
    </cfRule>
    <cfRule type="expression" dxfId="121" priority="41">
      <formula>$A33&lt;&gt;""</formula>
    </cfRule>
  </conditionalFormatting>
  <conditionalFormatting sqref="AF33:AF37">
    <cfRule type="cellIs" dxfId="120" priority="42" operator="greaterThan">
      <formula>0</formula>
    </cfRule>
  </conditionalFormatting>
  <conditionalFormatting sqref="AG33:AG37">
    <cfRule type="expression" dxfId="119" priority="37">
      <formula>CELL("row")=ROW()</formula>
    </cfRule>
    <cfRule type="expression" dxfId="118" priority="38">
      <formula>$A33&lt;&gt;""</formula>
    </cfRule>
  </conditionalFormatting>
  <conditionalFormatting sqref="AG33:AG37">
    <cfRule type="cellIs" dxfId="117" priority="39" operator="greaterThan">
      <formula>0</formula>
    </cfRule>
  </conditionalFormatting>
  <conditionalFormatting sqref="AH33:AH37">
    <cfRule type="expression" dxfId="116" priority="34">
      <formula>CELL("row")=ROW()</formula>
    </cfRule>
    <cfRule type="expression" dxfId="115" priority="35">
      <formula>$A33&lt;&gt;""</formula>
    </cfRule>
  </conditionalFormatting>
  <conditionalFormatting sqref="AH33:AH37">
    <cfRule type="cellIs" dxfId="114" priority="36" operator="greaterThan">
      <formula>0</formula>
    </cfRule>
  </conditionalFormatting>
  <conditionalFormatting sqref="AI33:AI37">
    <cfRule type="expression" dxfId="113" priority="31">
      <formula>CELL("row")=ROW()</formula>
    </cfRule>
    <cfRule type="expression" dxfId="112" priority="32">
      <formula>$A33&lt;&gt;""</formula>
    </cfRule>
  </conditionalFormatting>
  <conditionalFormatting sqref="AI33:AI37">
    <cfRule type="cellIs" dxfId="111" priority="33" operator="greaterThan">
      <formula>0</formula>
    </cfRule>
  </conditionalFormatting>
  <conditionalFormatting sqref="E27">
    <cfRule type="expression" dxfId="110" priority="29">
      <formula>CELL("row")=ROW()</formula>
    </cfRule>
    <cfRule type="expression" dxfId="109" priority="30">
      <formula>$A27&lt;&gt;""</formula>
    </cfRule>
  </conditionalFormatting>
  <conditionalFormatting sqref="E28">
    <cfRule type="expression" dxfId="108" priority="27">
      <formula>CELL("row")=ROW()</formula>
    </cfRule>
    <cfRule type="expression" dxfId="107" priority="28">
      <formula>$A28&lt;&gt;""</formula>
    </cfRule>
  </conditionalFormatting>
  <conditionalFormatting sqref="E29">
    <cfRule type="expression" dxfId="106" priority="25">
      <formula>CELL("row")=ROW()</formula>
    </cfRule>
    <cfRule type="expression" dxfId="105" priority="26">
      <formula>$A29&lt;&gt;""</formula>
    </cfRule>
  </conditionalFormatting>
  <conditionalFormatting sqref="D25">
    <cfRule type="expression" dxfId="104" priority="23">
      <formula>CELL("row")=ROW()</formula>
    </cfRule>
    <cfRule type="expression" dxfId="103" priority="24">
      <formula>$A25&lt;&gt;""</formula>
    </cfRule>
  </conditionalFormatting>
  <conditionalFormatting sqref="G30">
    <cfRule type="expression" dxfId="102" priority="6355">
      <formula>CELL("row")=ROW()</formula>
    </cfRule>
    <cfRule type="expression" dxfId="101" priority="6356">
      <formula>$A30&lt;&gt;""</formula>
    </cfRule>
  </conditionalFormatting>
  <conditionalFormatting sqref="G30">
    <cfRule type="expression" dxfId="100" priority="6412">
      <formula>CELL("row")=ROW()</formula>
    </cfRule>
    <cfRule type="expression" dxfId="99" priority="6413">
      <formula>$A27&lt;&gt;""</formula>
    </cfRule>
  </conditionalFormatting>
  <conditionalFormatting sqref="G29">
    <cfRule type="expression" dxfId="98" priority="19">
      <formula>CELL("row")=ROW()</formula>
    </cfRule>
    <cfRule type="expression" dxfId="97" priority="20">
      <formula>$A29&lt;&gt;""</formula>
    </cfRule>
  </conditionalFormatting>
  <conditionalFormatting sqref="G29">
    <cfRule type="expression" dxfId="96" priority="21">
      <formula>CELL("row")=ROW()</formula>
    </cfRule>
    <cfRule type="expression" dxfId="95" priority="22">
      <formula>$A26&lt;&gt;""</formula>
    </cfRule>
  </conditionalFormatting>
  <conditionalFormatting sqref="G28">
    <cfRule type="expression" dxfId="94" priority="15">
      <formula>CELL("row")=ROW()</formula>
    </cfRule>
    <cfRule type="expression" dxfId="93" priority="16">
      <formula>$A28&lt;&gt;""</formula>
    </cfRule>
  </conditionalFormatting>
  <conditionalFormatting sqref="G28">
    <cfRule type="expression" dxfId="92" priority="17">
      <formula>CELL("row")=ROW()</formula>
    </cfRule>
    <cfRule type="expression" dxfId="91" priority="18">
      <formula>$A25&lt;&gt;""</formula>
    </cfRule>
  </conditionalFormatting>
  <conditionalFormatting sqref="G27">
    <cfRule type="cellIs" dxfId="90" priority="8" operator="equal">
      <formula>"重要不紧急"</formula>
    </cfRule>
    <cfRule type="cellIs" dxfId="89" priority="9" operator="equal">
      <formula>"重要且紧急"</formula>
    </cfRule>
    <cfRule type="cellIs" dxfId="88" priority="10" operator="equal">
      <formula>"紧急不重要"</formula>
    </cfRule>
  </conditionalFormatting>
  <conditionalFormatting sqref="G27">
    <cfRule type="expression" dxfId="87" priority="11">
      <formula>CELL("row")=ROW()</formula>
    </cfRule>
    <cfRule type="expression" dxfId="86" priority="12">
      <formula>$A27&lt;&gt;""</formula>
    </cfRule>
  </conditionalFormatting>
  <conditionalFormatting sqref="G27">
    <cfRule type="expression" dxfId="85" priority="13">
      <formula>CELL("row")=ROW()</formula>
    </cfRule>
    <cfRule type="expression" dxfId="84" priority="14">
      <formula>$A24&lt;&gt;""</formula>
    </cfRule>
  </conditionalFormatting>
  <conditionalFormatting sqref="G26">
    <cfRule type="cellIs" dxfId="83" priority="1" operator="equal">
      <formula>"重要不紧急"</formula>
    </cfRule>
    <cfRule type="cellIs" dxfId="82" priority="2" operator="equal">
      <formula>"重要且紧急"</formula>
    </cfRule>
    <cfRule type="cellIs" dxfId="81" priority="3" operator="equal">
      <formula>"紧急不重要"</formula>
    </cfRule>
  </conditionalFormatting>
  <conditionalFormatting sqref="G26">
    <cfRule type="expression" dxfId="80" priority="4">
      <formula>CELL("row")=ROW()</formula>
    </cfRule>
    <cfRule type="expression" dxfId="79" priority="5">
      <formula>$A26&lt;&gt;""</formula>
    </cfRule>
  </conditionalFormatting>
  <conditionalFormatting sqref="G26">
    <cfRule type="expression" dxfId="78" priority="6">
      <formula>CELL("row")=ROW()</formula>
    </cfRule>
    <cfRule type="expression" dxfId="77" priority="7">
      <formula>$A23&lt;&gt;""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BB7E9A-EAD6-48C8-B3BD-6C04E1FD3F8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FB552E6-5E58-4F53-8998-1BBBFD81BE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M4:M24 M27:M32 M51:M69 M38:M45</xm:sqref>
        </x14:conditionalFormatting>
        <x14:conditionalFormatting xmlns:xm="http://schemas.microsoft.com/office/excel/2006/main">
          <x14:cfRule type="dataBar" id="{5CFA9AAC-BCED-4F0C-BEC5-511561954C5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96A349-CF6A-4A62-91D7-D12B7C9724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4EEFA9C7-18E0-4FF8-BE72-36079740C09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D83DE90-46EB-4D10-9FDE-F05E440D86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E5E09AA8-66D1-4337-BD1D-A0A2EAAD00D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35CBB3-5439-4907-B4DD-1BA4D8AAF5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79B05A6A-639F-4161-91F0-40E7838C12E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87090F0-67F4-499A-940A-11BC3E397F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68B1244B-8A4F-4488-98C5-2C26A0BBC78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AFBCF88-FB83-49C9-B23B-BD45C3010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M48</xm:sqref>
        </x14:conditionalFormatting>
        <x14:conditionalFormatting xmlns:xm="http://schemas.microsoft.com/office/excel/2006/main">
          <x14:cfRule type="dataBar" id="{C812E119-8C37-448F-AC69-7925AB318B2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14BF3BC-E85A-4C8D-BC73-4B6971F37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</xm:sqref>
        </x14:conditionalFormatting>
        <x14:conditionalFormatting xmlns:xm="http://schemas.microsoft.com/office/excel/2006/main">
          <x14:cfRule type="dataBar" id="{28D0BC66-CC4D-43B3-8371-825CED8FE7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0BF034-B407-4FE0-9090-C622E2D2F0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M50</xm:sqref>
        </x14:conditionalFormatting>
        <x14:conditionalFormatting xmlns:xm="http://schemas.microsoft.com/office/excel/2006/main">
          <x14:cfRule type="dataBar" id="{77E1BFE2-5125-4C6A-96D1-28A70963DC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CDC724B-60BA-4185-9EE9-3DAC83758C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M33:M37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CA3C1C89-9D09-4B80-9FAC-0B7A04FD2C92}">
          <x14:formula1>
            <xm:f>Data!$A$2:$A$25</xm:f>
          </x14:formula1>
          <xm:sqref>D4:D69</xm:sqref>
        </x14:dataValidation>
        <x14:dataValidation type="list" allowBlank="1" showInputMessage="1" showErrorMessage="1" xr:uid="{477C643A-C804-4EA6-A427-F9D9994515A8}">
          <x14:formula1>
            <xm:f>Data!$J$2:$J$10</xm:f>
          </x14:formula1>
          <xm:sqref>F4:F69</xm:sqref>
        </x14:dataValidation>
        <x14:dataValidation type="list" allowBlank="1" showInputMessage="1" showErrorMessage="1" xr:uid="{BA3CEA3A-3E1A-434A-90E8-850FE8A191E5}">
          <x14:formula1>
            <xm:f>Data!$I:$I</xm:f>
          </x14:formula1>
          <xm:sqref>L1:L47 L49:L1048576</xm:sqref>
        </x14:dataValidation>
        <x14:dataValidation type="list" allowBlank="1" showInputMessage="1" showErrorMessage="1" xr:uid="{BCC59C24-1D23-4AFC-AD80-78D33C163526}">
          <x14:formula1>
            <xm:f>Data!$I$2:$I$7</xm:f>
          </x14:formula1>
          <xm:sqref>L48</xm:sqref>
        </x14:dataValidation>
        <x14:dataValidation type="list" allowBlank="1" showInputMessage="1" showErrorMessage="1" xr:uid="{77CB205D-7716-4F37-8CA2-75502DD4BADC}">
          <x14:formula1>
            <xm:f>Data!$H$2:$H$6</xm:f>
          </x14:formula1>
          <xm:sqref>G4:G69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Q647"/>
  <sheetViews>
    <sheetView zoomScale="115" zoomScaleNormal="115" workbookViewId="0">
      <pane xSplit="6" ySplit="3" topLeftCell="L13" activePane="bottomRight" state="frozen"/>
      <selection pane="topRight" activeCell="G1" sqref="G1"/>
      <selection pane="bottomLeft" activeCell="A4" sqref="A4"/>
      <selection pane="bottomRight" activeCell="E6" sqref="E6"/>
    </sheetView>
  </sheetViews>
  <sheetFormatPr defaultColWidth="9" defaultRowHeight="14.25"/>
  <cols>
    <col min="1" max="1" width="5.25" style="438" customWidth="1"/>
    <col min="2" max="2" width="4.75" style="438" customWidth="1"/>
    <col min="3" max="3" width="4.125" style="440" customWidth="1"/>
    <col min="4" max="4" width="9.25" style="438" customWidth="1"/>
    <col min="5" max="5" width="33.625" style="438" customWidth="1"/>
    <col min="6" max="6" width="8.25" style="440" customWidth="1"/>
    <col min="7" max="7" width="10" style="438" customWidth="1"/>
    <col min="8" max="8" width="9.625" style="438" customWidth="1"/>
    <col min="9" max="9" width="9.375" style="438" customWidth="1"/>
    <col min="10" max="10" width="5.25" style="474" customWidth="1"/>
    <col min="11" max="11" width="5.375" style="474" customWidth="1"/>
    <col min="12" max="12" width="6.875" style="438" customWidth="1"/>
    <col min="13" max="13" width="5.875" style="438" customWidth="1"/>
    <col min="14" max="18" width="3.125" style="473" customWidth="1"/>
    <col min="19" max="20" width="3.125" style="473" hidden="1" customWidth="1"/>
    <col min="21" max="25" width="3.125" style="473" customWidth="1"/>
    <col min="26" max="27" width="3.125" style="473" hidden="1" customWidth="1"/>
    <col min="28" max="32" width="3.125" style="473" customWidth="1"/>
    <col min="33" max="33" width="37.75" style="438" customWidth="1"/>
    <col min="34" max="40" width="15.625" style="438" customWidth="1"/>
    <col min="41" max="42" width="19.875" style="438" customWidth="1"/>
    <col min="43" max="43" width="6.75" style="438" customWidth="1"/>
    <col min="44" max="44" width="8.25" style="438" customWidth="1"/>
    <col min="45" max="46" width="10.875" style="438" customWidth="1"/>
    <col min="47" max="47" width="5.25" style="438" customWidth="1"/>
    <col min="48" max="16384" width="9" style="438"/>
  </cols>
  <sheetData>
    <row r="1" spans="1:43" s="1" customFormat="1">
      <c r="A1" s="6" t="s">
        <v>186</v>
      </c>
      <c r="B1" s="7" t="s">
        <v>1668</v>
      </c>
      <c r="C1" s="8"/>
      <c r="D1" s="7"/>
      <c r="F1" s="9"/>
      <c r="G1" s="6" t="s">
        <v>69</v>
      </c>
      <c r="H1" s="10">
        <f>VLOOKUP(B1,与!A4:C10001,2,FALSE)</f>
        <v>43222</v>
      </c>
      <c r="I1" s="10">
        <f>VLOOKUP(B1,与!A4:C10001,3,FALSE)</f>
        <v>43253</v>
      </c>
      <c r="J1" s="475"/>
      <c r="K1" s="475"/>
      <c r="L1" s="15"/>
      <c r="M1" s="15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15"/>
    </row>
    <row r="2" spans="1:43" s="2" customFormat="1" ht="14.25" customHeight="1">
      <c r="A2" s="550" t="s">
        <v>92</v>
      </c>
      <c r="B2" s="552" t="s">
        <v>93</v>
      </c>
      <c r="C2" s="552" t="s">
        <v>51</v>
      </c>
      <c r="D2" s="550" t="s">
        <v>187</v>
      </c>
      <c r="E2" s="552" t="s">
        <v>37</v>
      </c>
      <c r="F2" s="552" t="s">
        <v>188</v>
      </c>
      <c r="G2" s="552" t="s">
        <v>70</v>
      </c>
      <c r="H2" s="552" t="s">
        <v>2</v>
      </c>
      <c r="I2" s="552" t="s">
        <v>3</v>
      </c>
      <c r="J2" s="579" t="s">
        <v>189</v>
      </c>
      <c r="K2" s="579" t="s">
        <v>190</v>
      </c>
      <c r="L2" s="527" t="s">
        <v>4</v>
      </c>
      <c r="M2" s="527" t="s">
        <v>191</v>
      </c>
      <c r="N2" s="470">
        <f>DAY(H1)</f>
        <v>2</v>
      </c>
      <c r="O2" s="470">
        <f t="shared" ref="O2:AF2" si="0">DAY($H$1+(COLUMN(O2)-COLUMN($N$2)))</f>
        <v>3</v>
      </c>
      <c r="P2" s="470">
        <f t="shared" si="0"/>
        <v>4</v>
      </c>
      <c r="Q2" s="470">
        <f t="shared" si="0"/>
        <v>5</v>
      </c>
      <c r="R2" s="470">
        <f t="shared" si="0"/>
        <v>6</v>
      </c>
      <c r="S2" s="470">
        <f t="shared" si="0"/>
        <v>7</v>
      </c>
      <c r="T2" s="470">
        <f t="shared" si="0"/>
        <v>8</v>
      </c>
      <c r="U2" s="470">
        <f t="shared" si="0"/>
        <v>9</v>
      </c>
      <c r="V2" s="470">
        <f t="shared" si="0"/>
        <v>10</v>
      </c>
      <c r="W2" s="470">
        <f t="shared" si="0"/>
        <v>11</v>
      </c>
      <c r="X2" s="470">
        <f t="shared" si="0"/>
        <v>12</v>
      </c>
      <c r="Y2" s="470">
        <f t="shared" si="0"/>
        <v>13</v>
      </c>
      <c r="Z2" s="470">
        <f t="shared" si="0"/>
        <v>14</v>
      </c>
      <c r="AA2" s="470">
        <f t="shared" si="0"/>
        <v>15</v>
      </c>
      <c r="AB2" s="470">
        <f t="shared" si="0"/>
        <v>16</v>
      </c>
      <c r="AC2" s="470">
        <f t="shared" si="0"/>
        <v>17</v>
      </c>
      <c r="AD2" s="470">
        <f t="shared" si="0"/>
        <v>18</v>
      </c>
      <c r="AE2" s="470">
        <f t="shared" si="0"/>
        <v>19</v>
      </c>
      <c r="AF2" s="470">
        <f t="shared" si="0"/>
        <v>20</v>
      </c>
      <c r="AG2" s="527" t="s">
        <v>6</v>
      </c>
      <c r="AH2" s="438"/>
      <c r="AI2" s="438"/>
      <c r="AJ2" s="438"/>
      <c r="AK2" s="438"/>
      <c r="AL2" s="438"/>
      <c r="AM2" s="438"/>
      <c r="AN2" s="438"/>
      <c r="AO2" s="438"/>
      <c r="AP2" s="438"/>
      <c r="AQ2" s="438"/>
    </row>
    <row r="3" spans="1:43" s="2" customFormat="1">
      <c r="A3" s="551"/>
      <c r="B3" s="553"/>
      <c r="C3" s="553"/>
      <c r="D3" s="551"/>
      <c r="E3" s="553"/>
      <c r="F3" s="553"/>
      <c r="G3" s="553"/>
      <c r="H3" s="553"/>
      <c r="I3" s="553"/>
      <c r="J3" s="580"/>
      <c r="K3" s="580"/>
      <c r="L3" s="527"/>
      <c r="M3" s="527"/>
      <c r="N3" s="471" t="str">
        <f>MID("一二三四五六日",WEEKDAY($H$1,2),1)</f>
        <v>三</v>
      </c>
      <c r="O3" s="471" t="str">
        <f t="shared" ref="O3:AF3" si="1">MID("一二三四五六日",WEEKDAY($H$1+(COLUMN(O2)-COLUMN($N$2)),2),1)</f>
        <v>四</v>
      </c>
      <c r="P3" s="471" t="str">
        <f t="shared" si="1"/>
        <v>五</v>
      </c>
      <c r="Q3" s="471" t="str">
        <f t="shared" si="1"/>
        <v>六</v>
      </c>
      <c r="R3" s="471" t="str">
        <f t="shared" si="1"/>
        <v>日</v>
      </c>
      <c r="S3" s="471" t="str">
        <f t="shared" si="1"/>
        <v>一</v>
      </c>
      <c r="T3" s="471" t="str">
        <f t="shared" si="1"/>
        <v>二</v>
      </c>
      <c r="U3" s="471" t="str">
        <f t="shared" si="1"/>
        <v>三</v>
      </c>
      <c r="V3" s="471" t="str">
        <f t="shared" si="1"/>
        <v>四</v>
      </c>
      <c r="W3" s="471" t="str">
        <f t="shared" si="1"/>
        <v>五</v>
      </c>
      <c r="X3" s="471" t="str">
        <f t="shared" si="1"/>
        <v>六</v>
      </c>
      <c r="Y3" s="471" t="str">
        <f t="shared" si="1"/>
        <v>日</v>
      </c>
      <c r="Z3" s="471" t="str">
        <f t="shared" si="1"/>
        <v>一</v>
      </c>
      <c r="AA3" s="471" t="str">
        <f t="shared" si="1"/>
        <v>二</v>
      </c>
      <c r="AB3" s="471" t="str">
        <f t="shared" si="1"/>
        <v>三</v>
      </c>
      <c r="AC3" s="471" t="str">
        <f t="shared" si="1"/>
        <v>四</v>
      </c>
      <c r="AD3" s="471" t="str">
        <f t="shared" si="1"/>
        <v>五</v>
      </c>
      <c r="AE3" s="471" t="str">
        <f t="shared" si="1"/>
        <v>六</v>
      </c>
      <c r="AF3" s="471" t="str">
        <f t="shared" si="1"/>
        <v>日</v>
      </c>
      <c r="AG3" s="527"/>
      <c r="AH3" s="438"/>
      <c r="AI3" s="438"/>
      <c r="AJ3" s="438"/>
      <c r="AK3" s="438"/>
      <c r="AL3" s="438"/>
      <c r="AM3" s="438"/>
      <c r="AN3" s="438"/>
      <c r="AO3" s="438"/>
      <c r="AP3" s="438"/>
      <c r="AQ3" s="438"/>
    </row>
    <row r="4" spans="1:43">
      <c r="A4" s="443"/>
      <c r="B4" s="441" t="str">
        <f>IF(A4="","",IFERROR(VLOOKUP(A4,Story!C:D,2,FALSE),""))</f>
        <v/>
      </c>
      <c r="C4" s="445"/>
      <c r="D4" s="443"/>
      <c r="E4" s="441"/>
      <c r="F4" s="445"/>
      <c r="G4" s="443"/>
      <c r="H4" s="444" t="str">
        <f t="shared" ref="H4:H35" si="2">IF(E4="","",$H$1)</f>
        <v/>
      </c>
      <c r="I4" s="444" t="str">
        <f t="shared" ref="I4:I35" si="3">IF(E4="","",IF(H4+J4/8&gt;$I$1,$I$1,H4+J4/8))</f>
        <v/>
      </c>
      <c r="J4" s="476"/>
      <c r="K4" s="476">
        <f t="shared" ref="K4:K35" si="4">SUM(N4:AF4)</f>
        <v>0</v>
      </c>
      <c r="L4" s="443" t="s">
        <v>18</v>
      </c>
      <c r="M4" s="442">
        <f t="shared" ref="M4:M35" si="5">IF(L4="未开始",0,IF(L4="已完成",1, 0.1))</f>
        <v>0</v>
      </c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72"/>
      <c r="Z4" s="472"/>
      <c r="AA4" s="472"/>
      <c r="AB4" s="472"/>
      <c r="AC4" s="472"/>
      <c r="AD4" s="472"/>
      <c r="AE4" s="472"/>
      <c r="AF4" s="472"/>
      <c r="AG4" s="441"/>
    </row>
    <row r="5" spans="1:43" s="446" customFormat="1">
      <c r="A5" s="443"/>
      <c r="B5" s="441" t="str">
        <f>IF(A5="","",IFERROR(VLOOKUP(A5,Story!C:D,2,FALSE),""))</f>
        <v/>
      </c>
      <c r="C5" s="445"/>
      <c r="D5" s="443"/>
      <c r="E5" s="441"/>
      <c r="F5" s="445"/>
      <c r="G5" s="443"/>
      <c r="H5" s="444" t="str">
        <f t="shared" si="2"/>
        <v/>
      </c>
      <c r="I5" s="444" t="str">
        <f t="shared" si="3"/>
        <v/>
      </c>
      <c r="J5" s="476"/>
      <c r="K5" s="476">
        <f t="shared" si="4"/>
        <v>0</v>
      </c>
      <c r="L5" s="443" t="s">
        <v>18</v>
      </c>
      <c r="M5" s="442">
        <f t="shared" si="5"/>
        <v>0</v>
      </c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  <c r="Y5" s="472"/>
      <c r="Z5" s="472"/>
      <c r="AA5" s="472"/>
      <c r="AB5" s="472"/>
      <c r="AC5" s="472"/>
      <c r="AD5" s="472"/>
      <c r="AE5" s="472"/>
      <c r="AF5" s="472"/>
      <c r="AG5" s="441"/>
    </row>
    <row r="6" spans="1:43" s="446" customFormat="1">
      <c r="A6" s="443"/>
      <c r="B6" s="441" t="str">
        <f>IF(A6="","",IFERROR(VLOOKUP(A6,Story!C:D,2,FALSE),""))</f>
        <v/>
      </c>
      <c r="C6" s="445"/>
      <c r="D6" s="443"/>
      <c r="E6" s="441"/>
      <c r="F6" s="445"/>
      <c r="G6" s="443"/>
      <c r="H6" s="444" t="str">
        <f t="shared" si="2"/>
        <v/>
      </c>
      <c r="I6" s="444" t="str">
        <f t="shared" si="3"/>
        <v/>
      </c>
      <c r="J6" s="476"/>
      <c r="K6" s="476">
        <f t="shared" si="4"/>
        <v>0</v>
      </c>
      <c r="L6" s="443" t="s">
        <v>18</v>
      </c>
      <c r="M6" s="442">
        <f t="shared" si="5"/>
        <v>0</v>
      </c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  <c r="Y6" s="472"/>
      <c r="Z6" s="472"/>
      <c r="AA6" s="472"/>
      <c r="AB6" s="472"/>
      <c r="AC6" s="472"/>
      <c r="AD6" s="472"/>
      <c r="AE6" s="472"/>
      <c r="AF6" s="472"/>
      <c r="AG6" s="441"/>
    </row>
    <row r="7" spans="1:43" s="446" customFormat="1">
      <c r="A7" s="443"/>
      <c r="B7" s="441" t="str">
        <f>IF(A7="","",IFERROR(VLOOKUP(A7,Story!C:D,2,FALSE),""))</f>
        <v/>
      </c>
      <c r="C7" s="445"/>
      <c r="D7" s="443"/>
      <c r="E7" s="447"/>
      <c r="F7" s="445"/>
      <c r="G7" s="443"/>
      <c r="H7" s="444" t="str">
        <f t="shared" si="2"/>
        <v/>
      </c>
      <c r="I7" s="444" t="str">
        <f t="shared" si="3"/>
        <v/>
      </c>
      <c r="J7" s="476"/>
      <c r="K7" s="476">
        <f t="shared" si="4"/>
        <v>0</v>
      </c>
      <c r="L7" s="443" t="s">
        <v>18</v>
      </c>
      <c r="M7" s="442">
        <f t="shared" si="5"/>
        <v>0</v>
      </c>
      <c r="N7" s="472"/>
      <c r="O7" s="472"/>
      <c r="P7" s="472"/>
      <c r="Q7" s="472"/>
      <c r="R7" s="472"/>
      <c r="S7" s="472"/>
      <c r="T7" s="472"/>
      <c r="U7" s="472"/>
      <c r="V7" s="472"/>
      <c r="W7" s="472"/>
      <c r="X7" s="472"/>
      <c r="Y7" s="472"/>
      <c r="Z7" s="472"/>
      <c r="AA7" s="472"/>
      <c r="AB7" s="472"/>
      <c r="AC7" s="472"/>
      <c r="AD7" s="472"/>
      <c r="AE7" s="472"/>
      <c r="AF7" s="472"/>
      <c r="AG7" s="441"/>
    </row>
    <row r="8" spans="1:43" s="446" customFormat="1">
      <c r="A8" s="443"/>
      <c r="B8" s="441" t="str">
        <f>IF(A8="","",IFERROR(VLOOKUP(A8,Story!C:D,2,FALSE),""))</f>
        <v/>
      </c>
      <c r="C8" s="445"/>
      <c r="D8" s="443"/>
      <c r="E8" s="441"/>
      <c r="F8" s="445"/>
      <c r="G8" s="443"/>
      <c r="H8" s="444" t="str">
        <f t="shared" si="2"/>
        <v/>
      </c>
      <c r="I8" s="444" t="str">
        <f t="shared" si="3"/>
        <v/>
      </c>
      <c r="J8" s="476"/>
      <c r="K8" s="476">
        <f t="shared" si="4"/>
        <v>0</v>
      </c>
      <c r="L8" s="443" t="s">
        <v>18</v>
      </c>
      <c r="M8" s="442">
        <f t="shared" si="5"/>
        <v>0</v>
      </c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2"/>
      <c r="Z8" s="472"/>
      <c r="AA8" s="472"/>
      <c r="AB8" s="472"/>
      <c r="AC8" s="472"/>
      <c r="AD8" s="472"/>
      <c r="AE8" s="472"/>
      <c r="AF8" s="472"/>
      <c r="AG8" s="441"/>
    </row>
    <row r="9" spans="1:43" s="446" customFormat="1">
      <c r="A9" s="443"/>
      <c r="B9" s="441" t="str">
        <f>IF(A9="","",IFERROR(VLOOKUP(A9,Story!C:D,2,FALSE),""))</f>
        <v/>
      </c>
      <c r="C9" s="445"/>
      <c r="D9" s="443"/>
      <c r="E9" s="441"/>
      <c r="F9" s="445"/>
      <c r="G9" s="443"/>
      <c r="H9" s="444" t="str">
        <f t="shared" si="2"/>
        <v/>
      </c>
      <c r="I9" s="444" t="str">
        <f t="shared" si="3"/>
        <v/>
      </c>
      <c r="J9" s="476"/>
      <c r="K9" s="476">
        <f t="shared" si="4"/>
        <v>0</v>
      </c>
      <c r="L9" s="443" t="s">
        <v>18</v>
      </c>
      <c r="M9" s="442">
        <f t="shared" si="5"/>
        <v>0</v>
      </c>
      <c r="N9" s="472"/>
      <c r="O9" s="472"/>
      <c r="P9" s="472"/>
      <c r="Q9" s="472"/>
      <c r="R9" s="472"/>
      <c r="S9" s="472"/>
      <c r="T9" s="472"/>
      <c r="U9" s="472"/>
      <c r="V9" s="472"/>
      <c r="W9" s="472"/>
      <c r="X9" s="472"/>
      <c r="Y9" s="472"/>
      <c r="Z9" s="472"/>
      <c r="AA9" s="472"/>
      <c r="AB9" s="472"/>
      <c r="AC9" s="472"/>
      <c r="AD9" s="472"/>
      <c r="AE9" s="472"/>
      <c r="AF9" s="472"/>
      <c r="AG9" s="441"/>
    </row>
    <row r="10" spans="1:43" s="446" customFormat="1">
      <c r="A10" s="443"/>
      <c r="B10" s="441" t="str">
        <f>IF(A10="","",IFERROR(VLOOKUP(A10,Story!C:D,2,FALSE),""))</f>
        <v/>
      </c>
      <c r="C10" s="445"/>
      <c r="D10" s="443"/>
      <c r="E10" s="441"/>
      <c r="F10" s="445"/>
      <c r="G10" s="443"/>
      <c r="H10" s="444" t="str">
        <f t="shared" si="2"/>
        <v/>
      </c>
      <c r="I10" s="444" t="str">
        <f t="shared" si="3"/>
        <v/>
      </c>
      <c r="J10" s="476"/>
      <c r="K10" s="476">
        <f t="shared" si="4"/>
        <v>0</v>
      </c>
      <c r="L10" s="443" t="s">
        <v>18</v>
      </c>
      <c r="M10" s="442">
        <f t="shared" si="5"/>
        <v>0</v>
      </c>
      <c r="N10" s="472"/>
      <c r="O10" s="472"/>
      <c r="P10" s="472"/>
      <c r="Q10" s="472"/>
      <c r="R10" s="472"/>
      <c r="S10" s="472"/>
      <c r="T10" s="472"/>
      <c r="U10" s="472"/>
      <c r="V10" s="472"/>
      <c r="W10" s="472"/>
      <c r="X10" s="472"/>
      <c r="Y10" s="472"/>
      <c r="Z10" s="472"/>
      <c r="AA10" s="472"/>
      <c r="AB10" s="472"/>
      <c r="AC10" s="472"/>
      <c r="AD10" s="472"/>
      <c r="AE10" s="472"/>
      <c r="AF10" s="472"/>
      <c r="AG10" s="441"/>
    </row>
    <row r="11" spans="1:43" s="446" customFormat="1">
      <c r="A11" s="443"/>
      <c r="B11" s="441" t="str">
        <f>IF(A11="","",IFERROR(VLOOKUP(A11,Story!C:D,2,FALSE),""))</f>
        <v/>
      </c>
      <c r="C11" s="445"/>
      <c r="D11" s="443"/>
      <c r="E11" s="441"/>
      <c r="F11" s="445"/>
      <c r="G11" s="443"/>
      <c r="H11" s="444" t="str">
        <f t="shared" si="2"/>
        <v/>
      </c>
      <c r="I11" s="444" t="str">
        <f t="shared" si="3"/>
        <v/>
      </c>
      <c r="J11" s="476"/>
      <c r="K11" s="476">
        <f t="shared" si="4"/>
        <v>0</v>
      </c>
      <c r="L11" s="443" t="s">
        <v>18</v>
      </c>
      <c r="M11" s="442">
        <f t="shared" si="5"/>
        <v>0</v>
      </c>
      <c r="N11" s="472"/>
      <c r="O11" s="472"/>
      <c r="P11" s="472"/>
      <c r="Q11" s="472"/>
      <c r="R11" s="472"/>
      <c r="S11" s="472"/>
      <c r="T11" s="472"/>
      <c r="U11" s="472"/>
      <c r="V11" s="472"/>
      <c r="W11" s="472"/>
      <c r="X11" s="472"/>
      <c r="Y11" s="472"/>
      <c r="Z11" s="472"/>
      <c r="AA11" s="472"/>
      <c r="AB11" s="472"/>
      <c r="AC11" s="472"/>
      <c r="AD11" s="472"/>
      <c r="AE11" s="472"/>
      <c r="AF11" s="472"/>
      <c r="AG11" s="441"/>
    </row>
    <row r="12" spans="1:43" s="446" customFormat="1">
      <c r="A12" s="443"/>
      <c r="B12" s="441" t="str">
        <f>IF(A12="","",IFERROR(VLOOKUP(A12,Story!C:D,2,FALSE),""))</f>
        <v/>
      </c>
      <c r="C12" s="445"/>
      <c r="D12" s="443"/>
      <c r="E12" s="441"/>
      <c r="F12" s="445"/>
      <c r="G12" s="443"/>
      <c r="H12" s="444" t="str">
        <f t="shared" si="2"/>
        <v/>
      </c>
      <c r="I12" s="444" t="str">
        <f t="shared" si="3"/>
        <v/>
      </c>
      <c r="J12" s="476"/>
      <c r="K12" s="476">
        <f t="shared" si="4"/>
        <v>0</v>
      </c>
      <c r="L12" s="443" t="s">
        <v>18</v>
      </c>
      <c r="M12" s="442">
        <f t="shared" si="5"/>
        <v>0</v>
      </c>
      <c r="N12" s="472"/>
      <c r="O12" s="472"/>
      <c r="P12" s="472"/>
      <c r="Q12" s="472"/>
      <c r="R12" s="472"/>
      <c r="S12" s="472"/>
      <c r="T12" s="472"/>
      <c r="U12" s="472"/>
      <c r="V12" s="472"/>
      <c r="W12" s="472"/>
      <c r="X12" s="472"/>
      <c r="Y12" s="472"/>
      <c r="Z12" s="472"/>
      <c r="AA12" s="472"/>
      <c r="AB12" s="472"/>
      <c r="AC12" s="472"/>
      <c r="AD12" s="472"/>
      <c r="AE12" s="472"/>
      <c r="AF12" s="472"/>
      <c r="AG12" s="441"/>
    </row>
    <row r="13" spans="1:43">
      <c r="A13" s="443"/>
      <c r="B13" s="441" t="str">
        <f>IF(A13="","",IFERROR(VLOOKUP(A13,Story!C:D,2,FALSE),""))</f>
        <v/>
      </c>
      <c r="C13" s="445"/>
      <c r="D13" s="443"/>
      <c r="E13" s="441"/>
      <c r="F13" s="445"/>
      <c r="G13" s="443"/>
      <c r="H13" s="444" t="str">
        <f t="shared" si="2"/>
        <v/>
      </c>
      <c r="I13" s="444" t="str">
        <f t="shared" si="3"/>
        <v/>
      </c>
      <c r="J13" s="476"/>
      <c r="K13" s="476">
        <f t="shared" si="4"/>
        <v>0</v>
      </c>
      <c r="L13" s="443" t="s">
        <v>18</v>
      </c>
      <c r="M13" s="442">
        <f t="shared" si="5"/>
        <v>0</v>
      </c>
      <c r="N13" s="472"/>
      <c r="O13" s="472"/>
      <c r="P13" s="472"/>
      <c r="Q13" s="472"/>
      <c r="R13" s="472"/>
      <c r="S13" s="472"/>
      <c r="T13" s="472"/>
      <c r="U13" s="472"/>
      <c r="V13" s="472"/>
      <c r="W13" s="472"/>
      <c r="X13" s="472"/>
      <c r="Y13" s="472"/>
      <c r="Z13" s="472"/>
      <c r="AA13" s="472"/>
      <c r="AB13" s="472"/>
      <c r="AC13" s="472"/>
      <c r="AD13" s="472"/>
      <c r="AE13" s="472"/>
      <c r="AF13" s="472"/>
      <c r="AG13" s="441"/>
    </row>
    <row r="14" spans="1:43" s="446" customFormat="1">
      <c r="A14" s="443"/>
      <c r="B14" s="441" t="str">
        <f>IF(A14="","",IFERROR(VLOOKUP(A14,Story!C:D,2,FALSE),""))</f>
        <v/>
      </c>
      <c r="C14" s="445"/>
      <c r="D14" s="443"/>
      <c r="E14" s="441"/>
      <c r="F14" s="445"/>
      <c r="G14" s="443"/>
      <c r="H14" s="444" t="str">
        <f t="shared" si="2"/>
        <v/>
      </c>
      <c r="I14" s="444" t="str">
        <f t="shared" si="3"/>
        <v/>
      </c>
      <c r="J14" s="476"/>
      <c r="K14" s="476">
        <f t="shared" si="4"/>
        <v>0</v>
      </c>
      <c r="L14" s="443" t="s">
        <v>18</v>
      </c>
      <c r="M14" s="442">
        <f t="shared" si="5"/>
        <v>0</v>
      </c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/>
      <c r="AA14" s="472"/>
      <c r="AB14" s="472"/>
      <c r="AC14" s="472"/>
      <c r="AD14" s="472"/>
      <c r="AE14" s="472"/>
      <c r="AF14" s="472"/>
      <c r="AG14" s="441"/>
    </row>
    <row r="15" spans="1:43" s="446" customFormat="1">
      <c r="A15" s="443"/>
      <c r="B15" s="441" t="str">
        <f>IF(A15="","",IFERROR(VLOOKUP(A15,Story!C:D,2,FALSE),""))</f>
        <v/>
      </c>
      <c r="C15" s="445"/>
      <c r="D15" s="443"/>
      <c r="E15" s="441"/>
      <c r="F15" s="445"/>
      <c r="G15" s="443"/>
      <c r="H15" s="444" t="str">
        <f t="shared" si="2"/>
        <v/>
      </c>
      <c r="I15" s="444" t="str">
        <f t="shared" si="3"/>
        <v/>
      </c>
      <c r="J15" s="476"/>
      <c r="K15" s="476">
        <f t="shared" si="4"/>
        <v>0</v>
      </c>
      <c r="L15" s="443" t="s">
        <v>18</v>
      </c>
      <c r="M15" s="442">
        <f t="shared" si="5"/>
        <v>0</v>
      </c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41"/>
    </row>
    <row r="16" spans="1:43" s="446" customFormat="1">
      <c r="A16" s="443"/>
      <c r="B16" s="441" t="str">
        <f>IF(A16="","",IFERROR(VLOOKUP(A16,Story!C:D,2,FALSE),""))</f>
        <v/>
      </c>
      <c r="C16" s="445"/>
      <c r="D16" s="443"/>
      <c r="E16" s="441"/>
      <c r="F16" s="445"/>
      <c r="G16" s="443"/>
      <c r="H16" s="444" t="str">
        <f t="shared" si="2"/>
        <v/>
      </c>
      <c r="I16" s="444" t="str">
        <f t="shared" si="3"/>
        <v/>
      </c>
      <c r="J16" s="476"/>
      <c r="K16" s="476">
        <f t="shared" si="4"/>
        <v>0</v>
      </c>
      <c r="L16" s="443" t="s">
        <v>18</v>
      </c>
      <c r="M16" s="442">
        <f t="shared" si="5"/>
        <v>0</v>
      </c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/>
      <c r="AA16" s="472"/>
      <c r="AB16" s="472"/>
      <c r="AC16" s="472"/>
      <c r="AD16" s="472"/>
      <c r="AE16" s="472"/>
      <c r="AF16" s="472"/>
      <c r="AG16" s="441"/>
    </row>
    <row r="17" spans="1:33" s="446" customFormat="1">
      <c r="A17" s="443"/>
      <c r="B17" s="441" t="str">
        <f>IF(A17="","",IFERROR(VLOOKUP(A17,Story!C:D,2,FALSE),""))</f>
        <v/>
      </c>
      <c r="C17" s="445"/>
      <c r="D17" s="443"/>
      <c r="E17" s="441"/>
      <c r="F17" s="445"/>
      <c r="G17" s="443"/>
      <c r="H17" s="444" t="str">
        <f t="shared" si="2"/>
        <v/>
      </c>
      <c r="I17" s="444" t="str">
        <f t="shared" si="3"/>
        <v/>
      </c>
      <c r="J17" s="476"/>
      <c r="K17" s="476">
        <f t="shared" si="4"/>
        <v>0</v>
      </c>
      <c r="L17" s="443" t="s">
        <v>18</v>
      </c>
      <c r="M17" s="442">
        <f t="shared" si="5"/>
        <v>0</v>
      </c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/>
      <c r="AA17" s="472"/>
      <c r="AB17" s="472"/>
      <c r="AC17" s="472"/>
      <c r="AD17" s="472"/>
      <c r="AE17" s="472"/>
      <c r="AF17" s="472"/>
      <c r="AG17" s="441"/>
    </row>
    <row r="18" spans="1:33" s="446" customFormat="1">
      <c r="A18" s="443"/>
      <c r="B18" s="441" t="str">
        <f>IF(A18="","",IFERROR(VLOOKUP(A18,Story!C:D,2,FALSE),""))</f>
        <v/>
      </c>
      <c r="C18" s="445"/>
      <c r="D18" s="443"/>
      <c r="E18" s="441"/>
      <c r="F18" s="445"/>
      <c r="G18" s="443"/>
      <c r="H18" s="444" t="str">
        <f t="shared" si="2"/>
        <v/>
      </c>
      <c r="I18" s="444" t="str">
        <f t="shared" si="3"/>
        <v/>
      </c>
      <c r="J18" s="476"/>
      <c r="K18" s="476">
        <f t="shared" si="4"/>
        <v>0</v>
      </c>
      <c r="L18" s="443" t="s">
        <v>18</v>
      </c>
      <c r="M18" s="442">
        <f t="shared" si="5"/>
        <v>0</v>
      </c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/>
      <c r="AA18" s="472"/>
      <c r="AB18" s="472"/>
      <c r="AC18" s="472"/>
      <c r="AD18" s="472"/>
      <c r="AE18" s="472"/>
      <c r="AF18" s="472"/>
      <c r="AG18" s="441"/>
    </row>
    <row r="19" spans="1:33" s="446" customFormat="1">
      <c r="A19" s="443"/>
      <c r="B19" s="441" t="str">
        <f>IF(A19="","",IFERROR(VLOOKUP(A19,Story!C:D,2,FALSE),""))</f>
        <v/>
      </c>
      <c r="C19" s="445"/>
      <c r="D19" s="443"/>
      <c r="E19" s="441"/>
      <c r="F19" s="445"/>
      <c r="G19" s="443"/>
      <c r="H19" s="444" t="str">
        <f t="shared" si="2"/>
        <v/>
      </c>
      <c r="I19" s="444" t="str">
        <f t="shared" si="3"/>
        <v/>
      </c>
      <c r="J19" s="476"/>
      <c r="K19" s="476">
        <f t="shared" si="4"/>
        <v>0</v>
      </c>
      <c r="L19" s="443" t="s">
        <v>18</v>
      </c>
      <c r="M19" s="442">
        <f t="shared" si="5"/>
        <v>0</v>
      </c>
      <c r="N19" s="472"/>
      <c r="O19" s="472"/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/>
      <c r="AA19" s="472"/>
      <c r="AB19" s="472"/>
      <c r="AC19" s="472"/>
      <c r="AD19" s="472"/>
      <c r="AE19" s="472"/>
      <c r="AF19" s="472"/>
      <c r="AG19" s="441"/>
    </row>
    <row r="20" spans="1:33" s="446" customFormat="1">
      <c r="A20" s="443"/>
      <c r="B20" s="441" t="str">
        <f>IF(A20="","",IFERROR(VLOOKUP(A20,Story!C:D,2,FALSE),""))</f>
        <v/>
      </c>
      <c r="C20" s="445"/>
      <c r="D20" s="443"/>
      <c r="E20" s="441"/>
      <c r="F20" s="445"/>
      <c r="G20" s="443"/>
      <c r="H20" s="444" t="str">
        <f t="shared" si="2"/>
        <v/>
      </c>
      <c r="I20" s="444" t="str">
        <f t="shared" si="3"/>
        <v/>
      </c>
      <c r="J20" s="476"/>
      <c r="K20" s="476">
        <f t="shared" si="4"/>
        <v>0</v>
      </c>
      <c r="L20" s="443" t="s">
        <v>18</v>
      </c>
      <c r="M20" s="442">
        <f t="shared" si="5"/>
        <v>0</v>
      </c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2"/>
      <c r="Z20" s="472"/>
      <c r="AA20" s="472"/>
      <c r="AB20" s="472"/>
      <c r="AC20" s="472"/>
      <c r="AD20" s="472"/>
      <c r="AE20" s="472"/>
      <c r="AF20" s="472"/>
      <c r="AG20" s="441"/>
    </row>
    <row r="21" spans="1:33" s="446" customFormat="1">
      <c r="A21" s="443"/>
      <c r="B21" s="441" t="str">
        <f>IF(A21="","",IFERROR(VLOOKUP(A21,Story!C:D,2,FALSE),""))</f>
        <v/>
      </c>
      <c r="C21" s="445"/>
      <c r="D21" s="443"/>
      <c r="E21" s="441"/>
      <c r="F21" s="445"/>
      <c r="G21" s="443"/>
      <c r="H21" s="444" t="str">
        <f t="shared" si="2"/>
        <v/>
      </c>
      <c r="I21" s="444" t="str">
        <f t="shared" si="3"/>
        <v/>
      </c>
      <c r="J21" s="476"/>
      <c r="K21" s="476">
        <f t="shared" si="4"/>
        <v>0</v>
      </c>
      <c r="L21" s="443" t="s">
        <v>18</v>
      </c>
      <c r="M21" s="442">
        <f t="shared" si="5"/>
        <v>0</v>
      </c>
      <c r="N21" s="472"/>
      <c r="O21" s="472"/>
      <c r="P21" s="472"/>
      <c r="Q21" s="472"/>
      <c r="R21" s="472"/>
      <c r="S21" s="472"/>
      <c r="T21" s="472"/>
      <c r="U21" s="472"/>
      <c r="V21" s="472"/>
      <c r="W21" s="472"/>
      <c r="X21" s="472"/>
      <c r="Y21" s="472"/>
      <c r="Z21" s="472"/>
      <c r="AA21" s="472"/>
      <c r="AB21" s="472"/>
      <c r="AC21" s="472"/>
      <c r="AD21" s="472"/>
      <c r="AE21" s="472"/>
      <c r="AF21" s="472"/>
      <c r="AG21" s="441"/>
    </row>
    <row r="22" spans="1:33" s="446" customFormat="1">
      <c r="A22" s="443"/>
      <c r="B22" s="441" t="str">
        <f>IF(A22="","",IFERROR(VLOOKUP(A22,Story!C:D,2,FALSE),""))</f>
        <v/>
      </c>
      <c r="C22" s="445"/>
      <c r="D22" s="443"/>
      <c r="E22" s="441"/>
      <c r="F22" s="445"/>
      <c r="G22" s="443"/>
      <c r="H22" s="444" t="str">
        <f t="shared" si="2"/>
        <v/>
      </c>
      <c r="I22" s="444" t="str">
        <f t="shared" si="3"/>
        <v/>
      </c>
      <c r="J22" s="476"/>
      <c r="K22" s="476">
        <f t="shared" si="4"/>
        <v>0</v>
      </c>
      <c r="L22" s="443" t="s">
        <v>18</v>
      </c>
      <c r="M22" s="442">
        <f t="shared" si="5"/>
        <v>0</v>
      </c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/>
      <c r="Y22" s="472"/>
      <c r="Z22" s="472"/>
      <c r="AA22" s="472"/>
      <c r="AB22" s="472"/>
      <c r="AC22" s="472"/>
      <c r="AD22" s="472"/>
      <c r="AE22" s="472"/>
      <c r="AF22" s="472"/>
      <c r="AG22" s="441"/>
    </row>
    <row r="23" spans="1:33" s="446" customFormat="1">
      <c r="A23" s="443"/>
      <c r="B23" s="441" t="str">
        <f>IF(A23="","",IFERROR(VLOOKUP(A23,Story!C:D,2,FALSE),""))</f>
        <v/>
      </c>
      <c r="C23" s="445"/>
      <c r="D23" s="443"/>
      <c r="E23" s="441"/>
      <c r="F23" s="445"/>
      <c r="G23" s="443"/>
      <c r="H23" s="444" t="str">
        <f t="shared" si="2"/>
        <v/>
      </c>
      <c r="I23" s="444" t="str">
        <f t="shared" si="3"/>
        <v/>
      </c>
      <c r="J23" s="476"/>
      <c r="K23" s="476">
        <f t="shared" si="4"/>
        <v>0</v>
      </c>
      <c r="L23" s="443" t="s">
        <v>18</v>
      </c>
      <c r="M23" s="442">
        <f t="shared" si="5"/>
        <v>0</v>
      </c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/>
      <c r="Z23" s="472"/>
      <c r="AA23" s="472"/>
      <c r="AB23" s="472"/>
      <c r="AC23" s="472"/>
      <c r="AD23" s="472"/>
      <c r="AE23" s="472"/>
      <c r="AF23" s="472"/>
      <c r="AG23" s="441"/>
    </row>
    <row r="24" spans="1:33" s="446" customFormat="1">
      <c r="A24" s="443"/>
      <c r="B24" s="441" t="str">
        <f>IF(A24="","",IFERROR(VLOOKUP(A24,Story!C:D,2,FALSE),""))</f>
        <v/>
      </c>
      <c r="C24" s="445"/>
      <c r="D24" s="443"/>
      <c r="E24" s="441"/>
      <c r="F24" s="445"/>
      <c r="G24" s="443"/>
      <c r="H24" s="444" t="str">
        <f t="shared" si="2"/>
        <v/>
      </c>
      <c r="I24" s="444" t="str">
        <f t="shared" si="3"/>
        <v/>
      </c>
      <c r="J24" s="476"/>
      <c r="K24" s="476">
        <f t="shared" si="4"/>
        <v>0</v>
      </c>
      <c r="L24" s="443" t="s">
        <v>18</v>
      </c>
      <c r="M24" s="442">
        <f t="shared" si="5"/>
        <v>0</v>
      </c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2"/>
      <c r="Z24" s="472"/>
      <c r="AA24" s="472"/>
      <c r="AB24" s="472"/>
      <c r="AC24" s="472"/>
      <c r="AD24" s="472"/>
      <c r="AE24" s="472"/>
      <c r="AF24" s="472"/>
      <c r="AG24" s="441"/>
    </row>
    <row r="25" spans="1:33" s="446" customFormat="1">
      <c r="A25" s="443"/>
      <c r="B25" s="441" t="str">
        <f>IF(A25="","",IFERROR(VLOOKUP(A25,Story!C:D,2,FALSE),""))</f>
        <v/>
      </c>
      <c r="C25" s="445"/>
      <c r="D25" s="443"/>
      <c r="E25" s="441"/>
      <c r="F25" s="445"/>
      <c r="G25" s="443"/>
      <c r="H25" s="444" t="str">
        <f t="shared" si="2"/>
        <v/>
      </c>
      <c r="I25" s="444" t="str">
        <f t="shared" si="3"/>
        <v/>
      </c>
      <c r="J25" s="476"/>
      <c r="K25" s="476">
        <f t="shared" si="4"/>
        <v>0</v>
      </c>
      <c r="L25" s="443" t="s">
        <v>18</v>
      </c>
      <c r="M25" s="442">
        <f t="shared" si="5"/>
        <v>0</v>
      </c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/>
      <c r="AA25" s="472"/>
      <c r="AB25" s="472"/>
      <c r="AC25" s="472"/>
      <c r="AD25" s="472"/>
      <c r="AE25" s="472"/>
      <c r="AF25" s="472"/>
      <c r="AG25" s="441"/>
    </row>
    <row r="26" spans="1:33" s="446" customFormat="1">
      <c r="A26" s="443"/>
      <c r="B26" s="441" t="str">
        <f>IF(A26="","",IFERROR(VLOOKUP(A26,Story!C:D,2,FALSE),""))</f>
        <v/>
      </c>
      <c r="C26" s="445"/>
      <c r="D26" s="443"/>
      <c r="E26" s="441"/>
      <c r="F26" s="445"/>
      <c r="G26" s="443"/>
      <c r="H26" s="444" t="str">
        <f t="shared" si="2"/>
        <v/>
      </c>
      <c r="I26" s="444" t="str">
        <f t="shared" si="3"/>
        <v/>
      </c>
      <c r="J26" s="476"/>
      <c r="K26" s="476">
        <f t="shared" si="4"/>
        <v>0</v>
      </c>
      <c r="L26" s="443" t="s">
        <v>18</v>
      </c>
      <c r="M26" s="442">
        <f t="shared" si="5"/>
        <v>0</v>
      </c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/>
      <c r="AA26" s="472"/>
      <c r="AB26" s="472"/>
      <c r="AC26" s="472"/>
      <c r="AD26" s="472"/>
      <c r="AE26" s="472"/>
      <c r="AF26" s="472"/>
      <c r="AG26" s="441"/>
    </row>
    <row r="27" spans="1:33" s="446" customFormat="1">
      <c r="A27" s="443"/>
      <c r="B27" s="441" t="str">
        <f>IF(A27="","",IFERROR(VLOOKUP(A27,Story!C:D,2,FALSE),""))</f>
        <v/>
      </c>
      <c r="C27" s="445"/>
      <c r="D27" s="443"/>
      <c r="E27" s="441"/>
      <c r="F27" s="445"/>
      <c r="G27" s="443"/>
      <c r="H27" s="444" t="str">
        <f t="shared" si="2"/>
        <v/>
      </c>
      <c r="I27" s="444" t="str">
        <f t="shared" si="3"/>
        <v/>
      </c>
      <c r="J27" s="476"/>
      <c r="K27" s="476">
        <f t="shared" si="4"/>
        <v>0</v>
      </c>
      <c r="L27" s="443" t="s">
        <v>18</v>
      </c>
      <c r="M27" s="442">
        <f t="shared" si="5"/>
        <v>0</v>
      </c>
      <c r="N27" s="472"/>
      <c r="O27" s="472"/>
      <c r="P27" s="472"/>
      <c r="Q27" s="472"/>
      <c r="R27" s="472"/>
      <c r="S27" s="472"/>
      <c r="T27" s="472"/>
      <c r="U27" s="472"/>
      <c r="V27" s="472"/>
      <c r="W27" s="472"/>
      <c r="X27" s="472"/>
      <c r="Y27" s="472"/>
      <c r="Z27" s="472"/>
      <c r="AA27" s="472"/>
      <c r="AB27" s="472"/>
      <c r="AC27" s="472"/>
      <c r="AD27" s="472"/>
      <c r="AE27" s="472"/>
      <c r="AF27" s="472"/>
      <c r="AG27" s="441"/>
    </row>
    <row r="28" spans="1:33" s="446" customFormat="1">
      <c r="A28" s="443"/>
      <c r="B28" s="441" t="str">
        <f>IF(A28="","",IFERROR(VLOOKUP(A28,Story!C:D,2,FALSE),""))</f>
        <v/>
      </c>
      <c r="C28" s="445"/>
      <c r="D28" s="443"/>
      <c r="E28" s="441"/>
      <c r="F28" s="445"/>
      <c r="G28" s="443"/>
      <c r="H28" s="444" t="str">
        <f t="shared" si="2"/>
        <v/>
      </c>
      <c r="I28" s="444" t="str">
        <f t="shared" si="3"/>
        <v/>
      </c>
      <c r="J28" s="476"/>
      <c r="K28" s="476">
        <f t="shared" si="4"/>
        <v>0</v>
      </c>
      <c r="L28" s="443" t="s">
        <v>18</v>
      </c>
      <c r="M28" s="442">
        <f t="shared" si="5"/>
        <v>0</v>
      </c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/>
      <c r="AA28" s="472"/>
      <c r="AB28" s="472"/>
      <c r="AC28" s="472"/>
      <c r="AD28" s="472"/>
      <c r="AE28" s="472"/>
      <c r="AF28" s="472"/>
      <c r="AG28" s="441"/>
    </row>
    <row r="29" spans="1:33" s="446" customFormat="1">
      <c r="A29" s="443"/>
      <c r="B29" s="441" t="str">
        <f>IF(A29="","",IFERROR(VLOOKUP(A29,Story!C:D,2,FALSE),""))</f>
        <v/>
      </c>
      <c r="C29" s="445"/>
      <c r="D29" s="443"/>
      <c r="E29" s="441"/>
      <c r="F29" s="445"/>
      <c r="G29" s="443"/>
      <c r="H29" s="444" t="str">
        <f t="shared" si="2"/>
        <v/>
      </c>
      <c r="I29" s="444" t="str">
        <f t="shared" si="3"/>
        <v/>
      </c>
      <c r="J29" s="476"/>
      <c r="K29" s="476">
        <f t="shared" si="4"/>
        <v>0</v>
      </c>
      <c r="L29" s="443" t="s">
        <v>18</v>
      </c>
      <c r="M29" s="442">
        <f t="shared" si="5"/>
        <v>0</v>
      </c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/>
      <c r="AA29" s="472"/>
      <c r="AB29" s="472"/>
      <c r="AC29" s="472"/>
      <c r="AD29" s="472"/>
      <c r="AE29" s="472"/>
      <c r="AF29" s="472"/>
      <c r="AG29" s="441"/>
    </row>
    <row r="30" spans="1:33" s="446" customFormat="1">
      <c r="A30" s="443"/>
      <c r="B30" s="441" t="str">
        <f>IF(A30="","",IFERROR(VLOOKUP(A30,Story!C:D,2,FALSE),""))</f>
        <v/>
      </c>
      <c r="C30" s="445"/>
      <c r="D30" s="443"/>
      <c r="E30" s="441"/>
      <c r="F30" s="445"/>
      <c r="G30" s="443"/>
      <c r="H30" s="444" t="str">
        <f t="shared" si="2"/>
        <v/>
      </c>
      <c r="I30" s="444" t="str">
        <f t="shared" si="3"/>
        <v/>
      </c>
      <c r="J30" s="476"/>
      <c r="K30" s="476">
        <f t="shared" si="4"/>
        <v>0</v>
      </c>
      <c r="L30" s="443" t="s">
        <v>18</v>
      </c>
      <c r="M30" s="442">
        <f t="shared" si="5"/>
        <v>0</v>
      </c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/>
      <c r="AA30" s="472"/>
      <c r="AB30" s="472"/>
      <c r="AC30" s="472"/>
      <c r="AD30" s="472"/>
      <c r="AE30" s="472"/>
      <c r="AF30" s="472"/>
      <c r="AG30" s="441"/>
    </row>
    <row r="31" spans="1:33" s="446" customFormat="1">
      <c r="A31" s="443"/>
      <c r="B31" s="441" t="str">
        <f>IF(A31="","",IFERROR(VLOOKUP(A31,Story!C:D,2,FALSE),""))</f>
        <v/>
      </c>
      <c r="C31" s="445"/>
      <c r="D31" s="443"/>
      <c r="E31" s="441"/>
      <c r="F31" s="445"/>
      <c r="G31" s="443"/>
      <c r="H31" s="444" t="str">
        <f t="shared" si="2"/>
        <v/>
      </c>
      <c r="I31" s="444" t="str">
        <f t="shared" si="3"/>
        <v/>
      </c>
      <c r="J31" s="476"/>
      <c r="K31" s="476">
        <f t="shared" si="4"/>
        <v>0</v>
      </c>
      <c r="L31" s="443" t="s">
        <v>18</v>
      </c>
      <c r="M31" s="442">
        <f t="shared" si="5"/>
        <v>0</v>
      </c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/>
      <c r="AA31" s="472"/>
      <c r="AB31" s="472"/>
      <c r="AC31" s="472"/>
      <c r="AD31" s="472"/>
      <c r="AE31" s="472"/>
      <c r="AF31" s="472"/>
      <c r="AG31" s="441"/>
    </row>
    <row r="32" spans="1:33" s="446" customFormat="1">
      <c r="A32" s="443"/>
      <c r="B32" s="441" t="str">
        <f>IF(A32="","",IFERROR(VLOOKUP(A32,Story!C:D,2,FALSE),""))</f>
        <v/>
      </c>
      <c r="C32" s="445"/>
      <c r="D32" s="443"/>
      <c r="E32" s="441"/>
      <c r="F32" s="445"/>
      <c r="G32" s="443"/>
      <c r="H32" s="444" t="str">
        <f t="shared" si="2"/>
        <v/>
      </c>
      <c r="I32" s="444" t="str">
        <f t="shared" si="3"/>
        <v/>
      </c>
      <c r="J32" s="476"/>
      <c r="K32" s="476">
        <f t="shared" si="4"/>
        <v>0</v>
      </c>
      <c r="L32" s="443" t="s">
        <v>18</v>
      </c>
      <c r="M32" s="442">
        <f t="shared" si="5"/>
        <v>0</v>
      </c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/>
      <c r="AA32" s="472"/>
      <c r="AB32" s="472"/>
      <c r="AC32" s="472"/>
      <c r="AD32" s="472"/>
      <c r="AE32" s="472"/>
      <c r="AF32" s="472"/>
      <c r="AG32" s="441"/>
    </row>
    <row r="33" spans="1:33" s="446" customFormat="1">
      <c r="A33" s="443"/>
      <c r="B33" s="441" t="str">
        <f>IF(A33="","",IFERROR(VLOOKUP(A33,Story!C:D,2,FALSE),""))</f>
        <v/>
      </c>
      <c r="C33" s="445"/>
      <c r="D33" s="443"/>
      <c r="E33" s="441"/>
      <c r="F33" s="445"/>
      <c r="G33" s="443"/>
      <c r="H33" s="444" t="str">
        <f t="shared" si="2"/>
        <v/>
      </c>
      <c r="I33" s="444" t="str">
        <f t="shared" si="3"/>
        <v/>
      </c>
      <c r="J33" s="476"/>
      <c r="K33" s="476">
        <f t="shared" si="4"/>
        <v>0</v>
      </c>
      <c r="L33" s="443" t="s">
        <v>18</v>
      </c>
      <c r="M33" s="442">
        <f t="shared" si="5"/>
        <v>0</v>
      </c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/>
      <c r="AA33" s="472"/>
      <c r="AB33" s="472"/>
      <c r="AC33" s="472"/>
      <c r="AD33" s="472"/>
      <c r="AE33" s="472"/>
      <c r="AF33" s="472"/>
      <c r="AG33" s="441"/>
    </row>
    <row r="34" spans="1:33" s="446" customFormat="1">
      <c r="A34" s="443"/>
      <c r="B34" s="441" t="str">
        <f>IF(A34="","",IFERROR(VLOOKUP(A34,Story!C:D,2,FALSE),""))</f>
        <v/>
      </c>
      <c r="C34" s="445"/>
      <c r="D34" s="443"/>
      <c r="E34" s="441"/>
      <c r="F34" s="445"/>
      <c r="G34" s="443"/>
      <c r="H34" s="444" t="str">
        <f t="shared" si="2"/>
        <v/>
      </c>
      <c r="I34" s="444" t="str">
        <f t="shared" si="3"/>
        <v/>
      </c>
      <c r="J34" s="476"/>
      <c r="K34" s="476">
        <f t="shared" si="4"/>
        <v>0</v>
      </c>
      <c r="L34" s="443" t="s">
        <v>18</v>
      </c>
      <c r="M34" s="442">
        <f t="shared" si="5"/>
        <v>0</v>
      </c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/>
      <c r="AA34" s="472"/>
      <c r="AB34" s="472"/>
      <c r="AC34" s="472"/>
      <c r="AD34" s="472"/>
      <c r="AE34" s="472"/>
      <c r="AF34" s="472"/>
      <c r="AG34" s="441"/>
    </row>
    <row r="35" spans="1:33" s="446" customFormat="1">
      <c r="A35" s="443"/>
      <c r="B35" s="441" t="str">
        <f>IF(A35="","",IFERROR(VLOOKUP(A35,Story!C:D,2,FALSE),""))</f>
        <v/>
      </c>
      <c r="C35" s="445"/>
      <c r="D35" s="443"/>
      <c r="E35" s="441"/>
      <c r="F35" s="445"/>
      <c r="G35" s="443"/>
      <c r="H35" s="444" t="str">
        <f t="shared" si="2"/>
        <v/>
      </c>
      <c r="I35" s="444" t="str">
        <f t="shared" si="3"/>
        <v/>
      </c>
      <c r="J35" s="476"/>
      <c r="K35" s="476">
        <f t="shared" si="4"/>
        <v>0</v>
      </c>
      <c r="L35" s="443" t="s">
        <v>18</v>
      </c>
      <c r="M35" s="442">
        <f t="shared" si="5"/>
        <v>0</v>
      </c>
      <c r="N35" s="472"/>
      <c r="O35" s="472"/>
      <c r="P35" s="472"/>
      <c r="Q35" s="472"/>
      <c r="R35" s="472"/>
      <c r="S35" s="472"/>
      <c r="T35" s="472"/>
      <c r="U35" s="472"/>
      <c r="V35" s="472"/>
      <c r="W35" s="472"/>
      <c r="X35" s="472"/>
      <c r="Y35" s="472"/>
      <c r="Z35" s="472"/>
      <c r="AA35" s="472"/>
      <c r="AB35" s="472"/>
      <c r="AC35" s="472"/>
      <c r="AD35" s="472"/>
      <c r="AE35" s="472"/>
      <c r="AF35" s="472"/>
      <c r="AG35" s="441"/>
    </row>
    <row r="36" spans="1:33" s="446" customFormat="1">
      <c r="A36" s="443"/>
      <c r="B36" s="441" t="str">
        <f>IF(A36="","",IFERROR(VLOOKUP(A36,Story!C:D,2,FALSE),""))</f>
        <v/>
      </c>
      <c r="C36" s="445"/>
      <c r="D36" s="443"/>
      <c r="E36" s="441"/>
      <c r="F36" s="445"/>
      <c r="G36" s="443"/>
      <c r="H36" s="444" t="str">
        <f t="shared" ref="H36:H68" si="6">IF(E36="","",$H$1)</f>
        <v/>
      </c>
      <c r="I36" s="444" t="str">
        <f t="shared" ref="I36:I67" si="7">IF(E36="","",IF(H36+J36/8&gt;$I$1,$I$1,H36+J36/8))</f>
        <v/>
      </c>
      <c r="J36" s="476"/>
      <c r="K36" s="476">
        <f t="shared" ref="K36:K68" si="8">SUM(N36:AF36)</f>
        <v>0</v>
      </c>
      <c r="L36" s="443" t="s">
        <v>18</v>
      </c>
      <c r="M36" s="442">
        <f t="shared" ref="M36:M67" si="9">IF(L36="未开始",0,IF(L36="已完成",1, 0.1))</f>
        <v>0</v>
      </c>
      <c r="N36" s="472"/>
      <c r="O36" s="472"/>
      <c r="P36" s="472"/>
      <c r="Q36" s="472"/>
      <c r="R36" s="472"/>
      <c r="S36" s="472"/>
      <c r="T36" s="472"/>
      <c r="U36" s="472"/>
      <c r="V36" s="472"/>
      <c r="W36" s="472"/>
      <c r="X36" s="472"/>
      <c r="Y36" s="472"/>
      <c r="Z36" s="472"/>
      <c r="AA36" s="472"/>
      <c r="AB36" s="472"/>
      <c r="AC36" s="472"/>
      <c r="AD36" s="472"/>
      <c r="AE36" s="472"/>
      <c r="AF36" s="472"/>
      <c r="AG36" s="441"/>
    </row>
    <row r="37" spans="1:33" s="446" customFormat="1">
      <c r="A37" s="443"/>
      <c r="B37" s="441" t="str">
        <f>IF(A37="","",IFERROR(VLOOKUP(A37,Story!C:D,2,FALSE),""))</f>
        <v/>
      </c>
      <c r="C37" s="445"/>
      <c r="D37" s="443"/>
      <c r="E37" s="441"/>
      <c r="F37" s="445"/>
      <c r="G37" s="443"/>
      <c r="H37" s="444" t="str">
        <f t="shared" si="6"/>
        <v/>
      </c>
      <c r="I37" s="444" t="str">
        <f t="shared" si="7"/>
        <v/>
      </c>
      <c r="J37" s="476"/>
      <c r="K37" s="476">
        <f t="shared" si="8"/>
        <v>0</v>
      </c>
      <c r="L37" s="443" t="s">
        <v>18</v>
      </c>
      <c r="M37" s="442">
        <f t="shared" si="9"/>
        <v>0</v>
      </c>
      <c r="N37" s="472"/>
      <c r="O37" s="472"/>
      <c r="P37" s="472"/>
      <c r="Q37" s="472"/>
      <c r="R37" s="472"/>
      <c r="S37" s="472"/>
      <c r="T37" s="472"/>
      <c r="U37" s="472"/>
      <c r="V37" s="472"/>
      <c r="W37" s="472"/>
      <c r="X37" s="472"/>
      <c r="Y37" s="472"/>
      <c r="Z37" s="472"/>
      <c r="AA37" s="472"/>
      <c r="AB37" s="472"/>
      <c r="AC37" s="472"/>
      <c r="AD37" s="472"/>
      <c r="AE37" s="472"/>
      <c r="AF37" s="472"/>
      <c r="AG37" s="441"/>
    </row>
    <row r="38" spans="1:33" s="446" customFormat="1">
      <c r="A38" s="443"/>
      <c r="B38" s="441" t="str">
        <f>IF(A38="","",IFERROR(VLOOKUP(A38,Story!C:D,2,FALSE),""))</f>
        <v/>
      </c>
      <c r="C38" s="445"/>
      <c r="D38" s="443"/>
      <c r="E38" s="441"/>
      <c r="F38" s="445"/>
      <c r="G38" s="443"/>
      <c r="H38" s="444" t="str">
        <f t="shared" si="6"/>
        <v/>
      </c>
      <c r="I38" s="444" t="str">
        <f t="shared" si="7"/>
        <v/>
      </c>
      <c r="J38" s="476"/>
      <c r="K38" s="476">
        <f t="shared" si="8"/>
        <v>0</v>
      </c>
      <c r="L38" s="443" t="s">
        <v>18</v>
      </c>
      <c r="M38" s="442">
        <f t="shared" si="9"/>
        <v>0</v>
      </c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/>
      <c r="Y38" s="472"/>
      <c r="Z38" s="472"/>
      <c r="AA38" s="472"/>
      <c r="AB38" s="472"/>
      <c r="AC38" s="472"/>
      <c r="AD38" s="472"/>
      <c r="AE38" s="472"/>
      <c r="AF38" s="472"/>
      <c r="AG38" s="441"/>
    </row>
    <row r="39" spans="1:33" s="446" customFormat="1">
      <c r="A39" s="443"/>
      <c r="B39" s="441" t="str">
        <f>IF(A39="","",IFERROR(VLOOKUP(A39,Story!C:D,2,FALSE),""))</f>
        <v/>
      </c>
      <c r="C39" s="445"/>
      <c r="D39" s="443"/>
      <c r="E39" s="441"/>
      <c r="F39" s="445"/>
      <c r="G39" s="443"/>
      <c r="H39" s="444" t="str">
        <f t="shared" si="6"/>
        <v/>
      </c>
      <c r="I39" s="444" t="str">
        <f t="shared" si="7"/>
        <v/>
      </c>
      <c r="J39" s="476"/>
      <c r="K39" s="476">
        <f t="shared" si="8"/>
        <v>0</v>
      </c>
      <c r="L39" s="443" t="s">
        <v>18</v>
      </c>
      <c r="M39" s="442">
        <f t="shared" si="9"/>
        <v>0</v>
      </c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/>
      <c r="AA39" s="472"/>
      <c r="AB39" s="472"/>
      <c r="AC39" s="472"/>
      <c r="AD39" s="472"/>
      <c r="AE39" s="472"/>
      <c r="AF39" s="472"/>
      <c r="AG39" s="441"/>
    </row>
    <row r="40" spans="1:33" s="446" customFormat="1">
      <c r="A40" s="443"/>
      <c r="B40" s="441" t="str">
        <f>IF(A40="","",IFERROR(VLOOKUP(A40,Story!C:D,2,FALSE),""))</f>
        <v/>
      </c>
      <c r="C40" s="445"/>
      <c r="D40" s="443"/>
      <c r="E40" s="441"/>
      <c r="F40" s="445"/>
      <c r="G40" s="443"/>
      <c r="H40" s="444" t="str">
        <f t="shared" si="6"/>
        <v/>
      </c>
      <c r="I40" s="444" t="str">
        <f t="shared" si="7"/>
        <v/>
      </c>
      <c r="J40" s="476"/>
      <c r="K40" s="476">
        <f t="shared" si="8"/>
        <v>0</v>
      </c>
      <c r="L40" s="443" t="s">
        <v>18</v>
      </c>
      <c r="M40" s="442">
        <f t="shared" si="9"/>
        <v>0</v>
      </c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/>
      <c r="AA40" s="472"/>
      <c r="AB40" s="472"/>
      <c r="AC40" s="472"/>
      <c r="AD40" s="472"/>
      <c r="AE40" s="472"/>
      <c r="AF40" s="472"/>
      <c r="AG40" s="441"/>
    </row>
    <row r="41" spans="1:33" s="446" customFormat="1">
      <c r="A41" s="443"/>
      <c r="B41" s="441" t="str">
        <f>IF(A41="","",IFERROR(VLOOKUP(A41,Story!C:D,2,FALSE),""))</f>
        <v/>
      </c>
      <c r="C41" s="445"/>
      <c r="D41" s="443"/>
      <c r="E41" s="441"/>
      <c r="F41" s="445"/>
      <c r="G41" s="443"/>
      <c r="H41" s="444" t="str">
        <f t="shared" si="6"/>
        <v/>
      </c>
      <c r="I41" s="444" t="str">
        <f t="shared" si="7"/>
        <v/>
      </c>
      <c r="J41" s="476"/>
      <c r="K41" s="476">
        <f t="shared" si="8"/>
        <v>0</v>
      </c>
      <c r="L41" s="443" t="s">
        <v>18</v>
      </c>
      <c r="M41" s="442">
        <f t="shared" si="9"/>
        <v>0</v>
      </c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/>
      <c r="AA41" s="472"/>
      <c r="AB41" s="472"/>
      <c r="AC41" s="472"/>
      <c r="AD41" s="472"/>
      <c r="AE41" s="472"/>
      <c r="AF41" s="472"/>
      <c r="AG41" s="441"/>
    </row>
    <row r="42" spans="1:33" s="446" customFormat="1">
      <c r="A42" s="443"/>
      <c r="B42" s="441" t="str">
        <f>IF(A42="","",IFERROR(VLOOKUP(A42,Story!C:D,2,FALSE),""))</f>
        <v/>
      </c>
      <c r="C42" s="445"/>
      <c r="D42" s="443"/>
      <c r="E42" s="441"/>
      <c r="F42" s="445"/>
      <c r="G42" s="443"/>
      <c r="H42" s="444" t="str">
        <f t="shared" si="6"/>
        <v/>
      </c>
      <c r="I42" s="444" t="str">
        <f t="shared" si="7"/>
        <v/>
      </c>
      <c r="J42" s="476"/>
      <c r="K42" s="476">
        <f t="shared" si="8"/>
        <v>0</v>
      </c>
      <c r="L42" s="443" t="s">
        <v>18</v>
      </c>
      <c r="M42" s="442">
        <f t="shared" si="9"/>
        <v>0</v>
      </c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/>
      <c r="AA42" s="472"/>
      <c r="AB42" s="472"/>
      <c r="AC42" s="472"/>
      <c r="AD42" s="472"/>
      <c r="AE42" s="472"/>
      <c r="AF42" s="472"/>
      <c r="AG42" s="441"/>
    </row>
    <row r="43" spans="1:33" s="446" customFormat="1">
      <c r="A43" s="443"/>
      <c r="B43" s="441" t="str">
        <f>IF(A43="","",IFERROR(VLOOKUP(A43,Story!C:D,2,FALSE),""))</f>
        <v/>
      </c>
      <c r="C43" s="445"/>
      <c r="D43" s="443"/>
      <c r="E43" s="441"/>
      <c r="F43" s="445"/>
      <c r="G43" s="443"/>
      <c r="H43" s="444" t="str">
        <f t="shared" si="6"/>
        <v/>
      </c>
      <c r="I43" s="444" t="str">
        <f t="shared" si="7"/>
        <v/>
      </c>
      <c r="J43" s="476"/>
      <c r="K43" s="476">
        <f t="shared" si="8"/>
        <v>0</v>
      </c>
      <c r="L43" s="443" t="s">
        <v>18</v>
      </c>
      <c r="M43" s="442">
        <f t="shared" si="9"/>
        <v>0</v>
      </c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  <c r="AB43" s="472"/>
      <c r="AC43" s="472"/>
      <c r="AD43" s="472"/>
      <c r="AE43" s="472"/>
      <c r="AF43" s="472"/>
      <c r="AG43" s="441"/>
    </row>
    <row r="44" spans="1:33" s="446" customFormat="1">
      <c r="A44" s="443"/>
      <c r="B44" s="441" t="str">
        <f>IF(A44="","",IFERROR(VLOOKUP(A44,Story!C:D,2,FALSE),""))</f>
        <v/>
      </c>
      <c r="C44" s="445"/>
      <c r="D44" s="443"/>
      <c r="E44" s="441"/>
      <c r="F44" s="445"/>
      <c r="G44" s="443"/>
      <c r="H44" s="444" t="str">
        <f t="shared" si="6"/>
        <v/>
      </c>
      <c r="I44" s="444" t="str">
        <f t="shared" si="7"/>
        <v/>
      </c>
      <c r="J44" s="476"/>
      <c r="K44" s="476">
        <f t="shared" si="8"/>
        <v>0</v>
      </c>
      <c r="L44" s="443" t="s">
        <v>18</v>
      </c>
      <c r="M44" s="442">
        <f t="shared" si="9"/>
        <v>0</v>
      </c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/>
      <c r="AA44" s="472"/>
      <c r="AB44" s="472"/>
      <c r="AC44" s="472"/>
      <c r="AD44" s="472"/>
      <c r="AE44" s="472"/>
      <c r="AF44" s="472"/>
      <c r="AG44" s="441"/>
    </row>
    <row r="45" spans="1:33">
      <c r="A45" s="443"/>
      <c r="B45" s="441" t="str">
        <f>IF(A45="","",IFERROR(VLOOKUP(A45,Story!C:D,2,FALSE),""))</f>
        <v/>
      </c>
      <c r="C45" s="445"/>
      <c r="D45" s="443"/>
      <c r="E45" s="441"/>
      <c r="F45" s="445"/>
      <c r="G45" s="443"/>
      <c r="H45" s="444" t="str">
        <f t="shared" si="6"/>
        <v/>
      </c>
      <c r="I45" s="444" t="str">
        <f t="shared" si="7"/>
        <v/>
      </c>
      <c r="J45" s="476"/>
      <c r="K45" s="476">
        <f t="shared" si="8"/>
        <v>0</v>
      </c>
      <c r="L45" s="443" t="s">
        <v>18</v>
      </c>
      <c r="M45" s="442">
        <f t="shared" si="9"/>
        <v>0</v>
      </c>
      <c r="N45" s="472"/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2"/>
      <c r="AC45" s="472"/>
      <c r="AD45" s="472"/>
      <c r="AE45" s="472"/>
      <c r="AF45" s="472"/>
      <c r="AG45" s="441"/>
    </row>
    <row r="46" spans="1:33">
      <c r="A46" s="443"/>
      <c r="B46" s="441" t="str">
        <f>IF(A46="","",IFERROR(VLOOKUP(A46,Story!C:D,2,FALSE),""))</f>
        <v/>
      </c>
      <c r="C46" s="445"/>
      <c r="D46" s="443"/>
      <c r="E46" s="441"/>
      <c r="F46" s="445"/>
      <c r="G46" s="443"/>
      <c r="H46" s="444" t="str">
        <f t="shared" si="6"/>
        <v/>
      </c>
      <c r="I46" s="444" t="str">
        <f t="shared" si="7"/>
        <v/>
      </c>
      <c r="J46" s="476"/>
      <c r="K46" s="476">
        <f t="shared" si="8"/>
        <v>0</v>
      </c>
      <c r="L46" s="443" t="s">
        <v>18</v>
      </c>
      <c r="M46" s="442">
        <f t="shared" si="9"/>
        <v>0</v>
      </c>
      <c r="N46" s="472"/>
      <c r="O46" s="472"/>
      <c r="P46" s="472"/>
      <c r="Q46" s="472"/>
      <c r="R46" s="472"/>
      <c r="S46" s="472"/>
      <c r="T46" s="472"/>
      <c r="U46" s="472"/>
      <c r="V46" s="472"/>
      <c r="W46" s="472"/>
      <c r="X46" s="472"/>
      <c r="Y46" s="472"/>
      <c r="Z46" s="472"/>
      <c r="AA46" s="472"/>
      <c r="AB46" s="472"/>
      <c r="AC46" s="472"/>
      <c r="AD46" s="472"/>
      <c r="AE46" s="472"/>
      <c r="AF46" s="472"/>
      <c r="AG46" s="441"/>
    </row>
    <row r="47" spans="1:33">
      <c r="A47" s="443"/>
      <c r="B47" s="441" t="str">
        <f>IF(A47="","",IFERROR(VLOOKUP(A47,Story!C:D,2,FALSE),""))</f>
        <v/>
      </c>
      <c r="C47" s="445"/>
      <c r="D47" s="443"/>
      <c r="E47" s="441"/>
      <c r="F47" s="445"/>
      <c r="G47" s="443"/>
      <c r="H47" s="444" t="str">
        <f t="shared" si="6"/>
        <v/>
      </c>
      <c r="I47" s="444" t="str">
        <f t="shared" si="7"/>
        <v/>
      </c>
      <c r="J47" s="476"/>
      <c r="K47" s="476">
        <f t="shared" si="8"/>
        <v>0</v>
      </c>
      <c r="L47" s="443" t="s">
        <v>18</v>
      </c>
      <c r="M47" s="442">
        <f t="shared" si="9"/>
        <v>0</v>
      </c>
      <c r="N47" s="472"/>
      <c r="O47" s="472"/>
      <c r="P47" s="472"/>
      <c r="Q47" s="472"/>
      <c r="R47" s="472"/>
      <c r="S47" s="472"/>
      <c r="T47" s="472"/>
      <c r="U47" s="472"/>
      <c r="V47" s="472"/>
      <c r="W47" s="472"/>
      <c r="X47" s="472"/>
      <c r="Y47" s="472"/>
      <c r="Z47" s="472"/>
      <c r="AA47" s="472"/>
      <c r="AB47" s="472"/>
      <c r="AC47" s="472"/>
      <c r="AD47" s="472"/>
      <c r="AE47" s="472"/>
      <c r="AF47" s="472"/>
      <c r="AG47" s="441"/>
    </row>
    <row r="48" spans="1:33">
      <c r="A48" s="443"/>
      <c r="B48" s="441" t="str">
        <f>IF(A48="","",IFERROR(VLOOKUP(A48,Story!C:D,2,FALSE),""))</f>
        <v/>
      </c>
      <c r="C48" s="445"/>
      <c r="D48" s="443"/>
      <c r="E48" s="441"/>
      <c r="F48" s="445"/>
      <c r="G48" s="443"/>
      <c r="H48" s="444" t="str">
        <f t="shared" si="6"/>
        <v/>
      </c>
      <c r="I48" s="444" t="str">
        <f t="shared" si="7"/>
        <v/>
      </c>
      <c r="J48" s="476"/>
      <c r="K48" s="476">
        <f t="shared" si="8"/>
        <v>0</v>
      </c>
      <c r="L48" s="443" t="s">
        <v>18</v>
      </c>
      <c r="M48" s="442">
        <f t="shared" si="9"/>
        <v>0</v>
      </c>
      <c r="N48" s="472"/>
      <c r="O48" s="472"/>
      <c r="P48" s="472"/>
      <c r="Q48" s="472"/>
      <c r="R48" s="472"/>
      <c r="S48" s="472"/>
      <c r="T48" s="472"/>
      <c r="U48" s="472"/>
      <c r="V48" s="472"/>
      <c r="W48" s="472"/>
      <c r="X48" s="472"/>
      <c r="Y48" s="472"/>
      <c r="Z48" s="472"/>
      <c r="AA48" s="472"/>
      <c r="AB48" s="472"/>
      <c r="AC48" s="472"/>
      <c r="AD48" s="472"/>
      <c r="AE48" s="472"/>
      <c r="AF48" s="472"/>
      <c r="AG48" s="441"/>
    </row>
    <row r="49" spans="1:33">
      <c r="A49" s="443"/>
      <c r="B49" s="441" t="str">
        <f>IF(A49="","",IFERROR(VLOOKUP(A49,Story!C:D,2,FALSE),""))</f>
        <v/>
      </c>
      <c r="C49" s="445"/>
      <c r="D49" s="443"/>
      <c r="E49" s="441"/>
      <c r="F49" s="445"/>
      <c r="G49" s="443"/>
      <c r="H49" s="444" t="str">
        <f t="shared" si="6"/>
        <v/>
      </c>
      <c r="I49" s="444" t="str">
        <f t="shared" si="7"/>
        <v/>
      </c>
      <c r="J49" s="476"/>
      <c r="K49" s="476">
        <f t="shared" si="8"/>
        <v>0</v>
      </c>
      <c r="L49" s="443" t="s">
        <v>18</v>
      </c>
      <c r="M49" s="442">
        <f t="shared" si="9"/>
        <v>0</v>
      </c>
      <c r="N49" s="472"/>
      <c r="O49" s="472"/>
      <c r="P49" s="472"/>
      <c r="Q49" s="472"/>
      <c r="R49" s="472"/>
      <c r="S49" s="472"/>
      <c r="T49" s="472"/>
      <c r="U49" s="472"/>
      <c r="V49" s="472"/>
      <c r="W49" s="472"/>
      <c r="X49" s="472"/>
      <c r="Y49" s="472"/>
      <c r="Z49" s="472"/>
      <c r="AA49" s="472"/>
      <c r="AB49" s="472"/>
      <c r="AC49" s="472"/>
      <c r="AD49" s="472"/>
      <c r="AE49" s="472"/>
      <c r="AF49" s="472"/>
      <c r="AG49" s="441"/>
    </row>
    <row r="50" spans="1:33">
      <c r="A50" s="443"/>
      <c r="B50" s="441" t="str">
        <f>IF(A50="","",IFERROR(VLOOKUP(A50,Story!C:D,2,FALSE),""))</f>
        <v/>
      </c>
      <c r="C50" s="445"/>
      <c r="D50" s="443"/>
      <c r="E50" s="441"/>
      <c r="F50" s="445"/>
      <c r="G50" s="443"/>
      <c r="H50" s="444" t="str">
        <f t="shared" si="6"/>
        <v/>
      </c>
      <c r="I50" s="444" t="str">
        <f t="shared" si="7"/>
        <v/>
      </c>
      <c r="J50" s="476"/>
      <c r="K50" s="476">
        <f t="shared" si="8"/>
        <v>0</v>
      </c>
      <c r="L50" s="443" t="s">
        <v>18</v>
      </c>
      <c r="M50" s="442">
        <f t="shared" si="9"/>
        <v>0</v>
      </c>
      <c r="N50" s="472"/>
      <c r="O50" s="472"/>
      <c r="P50" s="472"/>
      <c r="Q50" s="472"/>
      <c r="R50" s="472"/>
      <c r="S50" s="472"/>
      <c r="T50" s="472"/>
      <c r="U50" s="472"/>
      <c r="V50" s="472"/>
      <c r="W50" s="472"/>
      <c r="X50" s="472"/>
      <c r="Y50" s="472"/>
      <c r="Z50" s="472"/>
      <c r="AA50" s="472"/>
      <c r="AB50" s="472"/>
      <c r="AC50" s="472"/>
      <c r="AD50" s="472"/>
      <c r="AE50" s="472"/>
      <c r="AF50" s="472"/>
      <c r="AG50" s="441"/>
    </row>
    <row r="51" spans="1:33">
      <c r="A51" s="443"/>
      <c r="B51" s="441" t="str">
        <f>IF(A51="","",IFERROR(VLOOKUP(A51,Story!C:D,2,FALSE),""))</f>
        <v/>
      </c>
      <c r="C51" s="445"/>
      <c r="D51" s="443"/>
      <c r="E51" s="441"/>
      <c r="F51" s="445"/>
      <c r="G51" s="443"/>
      <c r="H51" s="444" t="str">
        <f t="shared" si="6"/>
        <v/>
      </c>
      <c r="I51" s="444" t="str">
        <f t="shared" si="7"/>
        <v/>
      </c>
      <c r="J51" s="476"/>
      <c r="K51" s="476">
        <f t="shared" si="8"/>
        <v>0</v>
      </c>
      <c r="L51" s="443" t="s">
        <v>18</v>
      </c>
      <c r="M51" s="442">
        <f t="shared" si="9"/>
        <v>0</v>
      </c>
      <c r="N51" s="472"/>
      <c r="O51" s="472"/>
      <c r="P51" s="472"/>
      <c r="Q51" s="472"/>
      <c r="R51" s="472"/>
      <c r="S51" s="472"/>
      <c r="T51" s="472"/>
      <c r="U51" s="472"/>
      <c r="V51" s="472"/>
      <c r="W51" s="472"/>
      <c r="X51" s="472"/>
      <c r="Y51" s="472"/>
      <c r="Z51" s="472"/>
      <c r="AA51" s="472"/>
      <c r="AB51" s="472"/>
      <c r="AC51" s="472"/>
      <c r="AD51" s="472"/>
      <c r="AE51" s="472"/>
      <c r="AF51" s="472"/>
      <c r="AG51" s="441"/>
    </row>
    <row r="52" spans="1:33">
      <c r="A52" s="443"/>
      <c r="B52" s="441" t="str">
        <f>IF(A52="","",IFERROR(VLOOKUP(A52,Story!C:D,2,FALSE),""))</f>
        <v/>
      </c>
      <c r="C52" s="445"/>
      <c r="D52" s="443"/>
      <c r="E52" s="441"/>
      <c r="F52" s="445"/>
      <c r="G52" s="443"/>
      <c r="H52" s="444" t="str">
        <f t="shared" si="6"/>
        <v/>
      </c>
      <c r="I52" s="444" t="str">
        <f t="shared" si="7"/>
        <v/>
      </c>
      <c r="J52" s="476"/>
      <c r="K52" s="476">
        <f t="shared" si="8"/>
        <v>0</v>
      </c>
      <c r="L52" s="443" t="s">
        <v>18</v>
      </c>
      <c r="M52" s="442">
        <f t="shared" si="9"/>
        <v>0</v>
      </c>
      <c r="N52" s="472"/>
      <c r="O52" s="472"/>
      <c r="P52" s="472"/>
      <c r="Q52" s="472"/>
      <c r="R52" s="472"/>
      <c r="S52" s="472"/>
      <c r="T52" s="472"/>
      <c r="U52" s="472"/>
      <c r="V52" s="472"/>
      <c r="W52" s="472"/>
      <c r="X52" s="472"/>
      <c r="Y52" s="472"/>
      <c r="Z52" s="472"/>
      <c r="AA52" s="472"/>
      <c r="AB52" s="472"/>
      <c r="AC52" s="472"/>
      <c r="AD52" s="472"/>
      <c r="AE52" s="472"/>
      <c r="AF52" s="472"/>
      <c r="AG52" s="441"/>
    </row>
    <row r="53" spans="1:33">
      <c r="A53" s="443"/>
      <c r="B53" s="441" t="str">
        <f>IF(A53="","",IFERROR(VLOOKUP(A53,Story!C:D,2,FALSE),""))</f>
        <v/>
      </c>
      <c r="C53" s="445"/>
      <c r="D53" s="443"/>
      <c r="E53" s="441"/>
      <c r="F53" s="445"/>
      <c r="G53" s="443"/>
      <c r="H53" s="444" t="str">
        <f t="shared" si="6"/>
        <v/>
      </c>
      <c r="I53" s="444" t="str">
        <f t="shared" si="7"/>
        <v/>
      </c>
      <c r="J53" s="476"/>
      <c r="K53" s="476">
        <f t="shared" si="8"/>
        <v>0</v>
      </c>
      <c r="L53" s="443" t="s">
        <v>18</v>
      </c>
      <c r="M53" s="442">
        <f t="shared" si="9"/>
        <v>0</v>
      </c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472"/>
      <c r="AD53" s="472"/>
      <c r="AE53" s="472"/>
      <c r="AF53" s="472"/>
      <c r="AG53" s="441"/>
    </row>
    <row r="54" spans="1:33">
      <c r="A54" s="443"/>
      <c r="B54" s="441" t="str">
        <f>IF(A54="","",IFERROR(VLOOKUP(A54,Story!C:D,2,FALSE),""))</f>
        <v/>
      </c>
      <c r="C54" s="445"/>
      <c r="D54" s="443"/>
      <c r="E54" s="441"/>
      <c r="F54" s="445"/>
      <c r="G54" s="443"/>
      <c r="H54" s="444" t="str">
        <f t="shared" si="6"/>
        <v/>
      </c>
      <c r="I54" s="444" t="str">
        <f t="shared" si="7"/>
        <v/>
      </c>
      <c r="J54" s="476"/>
      <c r="K54" s="476">
        <f t="shared" si="8"/>
        <v>0</v>
      </c>
      <c r="L54" s="443" t="s">
        <v>18</v>
      </c>
      <c r="M54" s="442">
        <f t="shared" si="9"/>
        <v>0</v>
      </c>
      <c r="N54" s="472"/>
      <c r="O54" s="472"/>
      <c r="P54" s="472"/>
      <c r="Q54" s="472"/>
      <c r="R54" s="472"/>
      <c r="S54" s="472"/>
      <c r="T54" s="472"/>
      <c r="U54" s="472"/>
      <c r="V54" s="472"/>
      <c r="W54" s="472"/>
      <c r="X54" s="472"/>
      <c r="Y54" s="472"/>
      <c r="Z54" s="472"/>
      <c r="AA54" s="472"/>
      <c r="AB54" s="472"/>
      <c r="AC54" s="472"/>
      <c r="AD54" s="472"/>
      <c r="AE54" s="472"/>
      <c r="AF54" s="472"/>
      <c r="AG54" s="441"/>
    </row>
    <row r="55" spans="1:33">
      <c r="A55" s="443"/>
      <c r="B55" s="441" t="str">
        <f>IF(A55="","",IFERROR(VLOOKUP(A55,Story!C:D,2,FALSE),""))</f>
        <v/>
      </c>
      <c r="C55" s="445"/>
      <c r="D55" s="443"/>
      <c r="E55" s="441"/>
      <c r="F55" s="445"/>
      <c r="G55" s="443"/>
      <c r="H55" s="444" t="str">
        <f t="shared" si="6"/>
        <v/>
      </c>
      <c r="I55" s="444" t="str">
        <f t="shared" si="7"/>
        <v/>
      </c>
      <c r="J55" s="476"/>
      <c r="K55" s="476">
        <f t="shared" si="8"/>
        <v>0</v>
      </c>
      <c r="L55" s="443" t="s">
        <v>18</v>
      </c>
      <c r="M55" s="442">
        <f t="shared" si="9"/>
        <v>0</v>
      </c>
      <c r="N55" s="472"/>
      <c r="O55" s="472"/>
      <c r="P55" s="472"/>
      <c r="Q55" s="472"/>
      <c r="R55" s="472"/>
      <c r="S55" s="472"/>
      <c r="T55" s="472"/>
      <c r="U55" s="472"/>
      <c r="V55" s="472"/>
      <c r="W55" s="472"/>
      <c r="X55" s="472"/>
      <c r="Y55" s="472"/>
      <c r="Z55" s="472"/>
      <c r="AA55" s="472"/>
      <c r="AB55" s="472"/>
      <c r="AC55" s="472"/>
      <c r="AD55" s="472"/>
      <c r="AE55" s="472"/>
      <c r="AF55" s="472"/>
      <c r="AG55" s="441"/>
    </row>
    <row r="56" spans="1:33">
      <c r="A56" s="443"/>
      <c r="B56" s="441" t="str">
        <f>IF(A56="","",IFERROR(VLOOKUP(A56,Story!C:D,2,FALSE),""))</f>
        <v/>
      </c>
      <c r="C56" s="445"/>
      <c r="D56" s="443"/>
      <c r="E56" s="441"/>
      <c r="F56" s="445"/>
      <c r="G56" s="443"/>
      <c r="H56" s="444" t="str">
        <f t="shared" si="6"/>
        <v/>
      </c>
      <c r="I56" s="444" t="str">
        <f t="shared" si="7"/>
        <v/>
      </c>
      <c r="J56" s="476"/>
      <c r="K56" s="476">
        <f t="shared" si="8"/>
        <v>0</v>
      </c>
      <c r="L56" s="443" t="s">
        <v>18</v>
      </c>
      <c r="M56" s="442">
        <f t="shared" si="9"/>
        <v>0</v>
      </c>
      <c r="N56" s="472"/>
      <c r="O56" s="472"/>
      <c r="P56" s="472"/>
      <c r="Q56" s="472"/>
      <c r="R56" s="472"/>
      <c r="S56" s="472"/>
      <c r="T56" s="472"/>
      <c r="U56" s="472"/>
      <c r="V56" s="472"/>
      <c r="W56" s="472"/>
      <c r="X56" s="472"/>
      <c r="Y56" s="472"/>
      <c r="Z56" s="472"/>
      <c r="AA56" s="472"/>
      <c r="AB56" s="472"/>
      <c r="AC56" s="472"/>
      <c r="AD56" s="472"/>
      <c r="AE56" s="472"/>
      <c r="AF56" s="472"/>
      <c r="AG56" s="441"/>
    </row>
    <row r="57" spans="1:33">
      <c r="A57" s="443"/>
      <c r="B57" s="441" t="str">
        <f>IF(A57="","",IFERROR(VLOOKUP(A57,Story!C:D,2,FALSE),""))</f>
        <v/>
      </c>
      <c r="C57" s="445"/>
      <c r="D57" s="443"/>
      <c r="E57" s="441"/>
      <c r="F57" s="445"/>
      <c r="G57" s="443"/>
      <c r="H57" s="444" t="str">
        <f t="shared" si="6"/>
        <v/>
      </c>
      <c r="I57" s="444" t="str">
        <f t="shared" si="7"/>
        <v/>
      </c>
      <c r="J57" s="476"/>
      <c r="K57" s="476">
        <f t="shared" si="8"/>
        <v>0</v>
      </c>
      <c r="L57" s="443" t="s">
        <v>18</v>
      </c>
      <c r="M57" s="442">
        <f t="shared" si="9"/>
        <v>0</v>
      </c>
      <c r="N57" s="472"/>
      <c r="O57" s="472"/>
      <c r="P57" s="472"/>
      <c r="Q57" s="472"/>
      <c r="R57" s="472"/>
      <c r="S57" s="472"/>
      <c r="T57" s="472"/>
      <c r="U57" s="472"/>
      <c r="V57" s="472"/>
      <c r="W57" s="472"/>
      <c r="X57" s="472"/>
      <c r="Y57" s="472"/>
      <c r="Z57" s="472"/>
      <c r="AA57" s="472"/>
      <c r="AB57" s="472"/>
      <c r="AC57" s="472"/>
      <c r="AD57" s="472"/>
      <c r="AE57" s="472"/>
      <c r="AF57" s="472"/>
      <c r="AG57" s="441"/>
    </row>
    <row r="58" spans="1:33">
      <c r="A58" s="443"/>
      <c r="B58" s="441" t="str">
        <f>IF(A58="","",IFERROR(VLOOKUP(A58,Story!C:D,2,FALSE),""))</f>
        <v/>
      </c>
      <c r="C58" s="445"/>
      <c r="D58" s="443"/>
      <c r="E58" s="441"/>
      <c r="F58" s="445"/>
      <c r="G58" s="443"/>
      <c r="H58" s="444" t="str">
        <f t="shared" si="6"/>
        <v/>
      </c>
      <c r="I58" s="444" t="str">
        <f t="shared" si="7"/>
        <v/>
      </c>
      <c r="J58" s="476"/>
      <c r="K58" s="476">
        <f t="shared" si="8"/>
        <v>0</v>
      </c>
      <c r="L58" s="443" t="s">
        <v>18</v>
      </c>
      <c r="M58" s="442">
        <f t="shared" si="9"/>
        <v>0</v>
      </c>
      <c r="N58" s="472"/>
      <c r="O58" s="472"/>
      <c r="P58" s="472"/>
      <c r="Q58" s="472"/>
      <c r="R58" s="472"/>
      <c r="S58" s="472"/>
      <c r="T58" s="472"/>
      <c r="U58" s="472"/>
      <c r="V58" s="472"/>
      <c r="W58" s="472"/>
      <c r="X58" s="472"/>
      <c r="Y58" s="472"/>
      <c r="Z58" s="472"/>
      <c r="AA58" s="472"/>
      <c r="AB58" s="472"/>
      <c r="AC58" s="472"/>
      <c r="AD58" s="472"/>
      <c r="AE58" s="472"/>
      <c r="AF58" s="472"/>
      <c r="AG58" s="441"/>
    </row>
    <row r="59" spans="1:33">
      <c r="A59" s="443"/>
      <c r="B59" s="441" t="str">
        <f>IF(A59="","",IFERROR(VLOOKUP(A59,Story!C:D,2,FALSE),""))</f>
        <v/>
      </c>
      <c r="C59" s="445"/>
      <c r="D59" s="443"/>
      <c r="E59" s="441"/>
      <c r="F59" s="445"/>
      <c r="G59" s="443"/>
      <c r="H59" s="444" t="str">
        <f t="shared" si="6"/>
        <v/>
      </c>
      <c r="I59" s="444" t="str">
        <f t="shared" si="7"/>
        <v/>
      </c>
      <c r="J59" s="476"/>
      <c r="K59" s="476">
        <f t="shared" si="8"/>
        <v>0</v>
      </c>
      <c r="L59" s="443" t="s">
        <v>18</v>
      </c>
      <c r="M59" s="442">
        <f t="shared" si="9"/>
        <v>0</v>
      </c>
      <c r="N59" s="472"/>
      <c r="O59" s="472"/>
      <c r="P59" s="472"/>
      <c r="Q59" s="472"/>
      <c r="R59" s="472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2"/>
      <c r="AE59" s="472"/>
      <c r="AF59" s="472"/>
      <c r="AG59" s="441"/>
    </row>
    <row r="60" spans="1:33">
      <c r="A60" s="443"/>
      <c r="B60" s="441" t="str">
        <f>IF(A60="","",IFERROR(VLOOKUP(A60,Story!C:D,2,FALSE),""))</f>
        <v/>
      </c>
      <c r="C60" s="445"/>
      <c r="D60" s="443"/>
      <c r="E60" s="441"/>
      <c r="F60" s="445"/>
      <c r="G60" s="443"/>
      <c r="H60" s="444" t="str">
        <f t="shared" si="6"/>
        <v/>
      </c>
      <c r="I60" s="444" t="str">
        <f t="shared" si="7"/>
        <v/>
      </c>
      <c r="J60" s="476"/>
      <c r="K60" s="476">
        <f t="shared" si="8"/>
        <v>0</v>
      </c>
      <c r="L60" s="443" t="s">
        <v>18</v>
      </c>
      <c r="M60" s="442">
        <f t="shared" si="9"/>
        <v>0</v>
      </c>
      <c r="N60" s="472"/>
      <c r="O60" s="472"/>
      <c r="P60" s="472"/>
      <c r="Q60" s="472"/>
      <c r="R60" s="472"/>
      <c r="S60" s="472"/>
      <c r="T60" s="472"/>
      <c r="U60" s="472"/>
      <c r="V60" s="472"/>
      <c r="W60" s="472"/>
      <c r="X60" s="472"/>
      <c r="Y60" s="472"/>
      <c r="Z60" s="472"/>
      <c r="AA60" s="472"/>
      <c r="AB60" s="472"/>
      <c r="AC60" s="472"/>
      <c r="AD60" s="472"/>
      <c r="AE60" s="472"/>
      <c r="AF60" s="472"/>
      <c r="AG60" s="441"/>
    </row>
    <row r="61" spans="1:33">
      <c r="A61" s="443"/>
      <c r="B61" s="441" t="str">
        <f>IF(A61="","",IFERROR(VLOOKUP(A61,Story!C:D,2,FALSE),""))</f>
        <v/>
      </c>
      <c r="C61" s="445"/>
      <c r="D61" s="443"/>
      <c r="E61" s="441"/>
      <c r="F61" s="445"/>
      <c r="G61" s="443"/>
      <c r="H61" s="444" t="str">
        <f t="shared" si="6"/>
        <v/>
      </c>
      <c r="I61" s="444" t="str">
        <f t="shared" si="7"/>
        <v/>
      </c>
      <c r="J61" s="476"/>
      <c r="K61" s="476">
        <f t="shared" si="8"/>
        <v>0</v>
      </c>
      <c r="L61" s="443" t="s">
        <v>18</v>
      </c>
      <c r="M61" s="442">
        <f t="shared" si="9"/>
        <v>0</v>
      </c>
      <c r="N61" s="472"/>
      <c r="O61" s="472"/>
      <c r="P61" s="472"/>
      <c r="Q61" s="472"/>
      <c r="R61" s="472"/>
      <c r="S61" s="472"/>
      <c r="T61" s="472"/>
      <c r="U61" s="472"/>
      <c r="V61" s="472"/>
      <c r="W61" s="472"/>
      <c r="X61" s="472"/>
      <c r="Y61" s="472"/>
      <c r="Z61" s="472"/>
      <c r="AA61" s="472"/>
      <c r="AB61" s="472"/>
      <c r="AC61" s="472"/>
      <c r="AD61" s="472"/>
      <c r="AE61" s="472"/>
      <c r="AF61" s="472"/>
      <c r="AG61" s="441"/>
    </row>
    <row r="62" spans="1:33">
      <c r="A62" s="443"/>
      <c r="B62" s="441" t="str">
        <f>IF(A62="","",IFERROR(VLOOKUP(A62,Story!C:D,2,FALSE),""))</f>
        <v/>
      </c>
      <c r="C62" s="445"/>
      <c r="D62" s="443"/>
      <c r="E62" s="441"/>
      <c r="F62" s="445"/>
      <c r="G62" s="443"/>
      <c r="H62" s="444" t="str">
        <f t="shared" si="6"/>
        <v/>
      </c>
      <c r="I62" s="444" t="str">
        <f t="shared" si="7"/>
        <v/>
      </c>
      <c r="J62" s="476"/>
      <c r="K62" s="476">
        <f t="shared" si="8"/>
        <v>0</v>
      </c>
      <c r="L62" s="443" t="s">
        <v>18</v>
      </c>
      <c r="M62" s="442">
        <f t="shared" si="9"/>
        <v>0</v>
      </c>
      <c r="N62" s="472"/>
      <c r="O62" s="472"/>
      <c r="P62" s="472"/>
      <c r="Q62" s="472"/>
      <c r="R62" s="472"/>
      <c r="S62" s="472"/>
      <c r="T62" s="472"/>
      <c r="U62" s="472"/>
      <c r="V62" s="472"/>
      <c r="W62" s="472"/>
      <c r="X62" s="472"/>
      <c r="Y62" s="472"/>
      <c r="Z62" s="472"/>
      <c r="AA62" s="472"/>
      <c r="AB62" s="472"/>
      <c r="AC62" s="472"/>
      <c r="AD62" s="472"/>
      <c r="AE62" s="472"/>
      <c r="AF62" s="472"/>
      <c r="AG62" s="441"/>
    </row>
    <row r="63" spans="1:33">
      <c r="A63" s="443"/>
      <c r="B63" s="441" t="str">
        <f>IF(A63="","",IFERROR(VLOOKUP(A63,Story!C:D,2,FALSE),""))</f>
        <v/>
      </c>
      <c r="C63" s="445"/>
      <c r="D63" s="443"/>
      <c r="E63" s="441"/>
      <c r="F63" s="445"/>
      <c r="G63" s="443"/>
      <c r="H63" s="444" t="str">
        <f t="shared" si="6"/>
        <v/>
      </c>
      <c r="I63" s="444" t="str">
        <f t="shared" si="7"/>
        <v/>
      </c>
      <c r="J63" s="476"/>
      <c r="K63" s="476">
        <f t="shared" si="8"/>
        <v>0</v>
      </c>
      <c r="L63" s="443" t="s">
        <v>18</v>
      </c>
      <c r="M63" s="442">
        <f t="shared" si="9"/>
        <v>0</v>
      </c>
      <c r="N63" s="472"/>
      <c r="O63" s="472"/>
      <c r="P63" s="472"/>
      <c r="Q63" s="472"/>
      <c r="R63" s="472"/>
      <c r="S63" s="472"/>
      <c r="T63" s="472"/>
      <c r="U63" s="472"/>
      <c r="V63" s="472"/>
      <c r="W63" s="472"/>
      <c r="X63" s="472"/>
      <c r="Y63" s="472"/>
      <c r="Z63" s="472"/>
      <c r="AA63" s="472"/>
      <c r="AB63" s="472"/>
      <c r="AC63" s="472"/>
      <c r="AD63" s="472"/>
      <c r="AE63" s="472"/>
      <c r="AF63" s="472"/>
      <c r="AG63" s="441"/>
    </row>
    <row r="64" spans="1:33">
      <c r="A64" s="443"/>
      <c r="B64" s="441" t="str">
        <f>IF(A64="","",IFERROR(VLOOKUP(A64,Story!C:D,2,FALSE),""))</f>
        <v/>
      </c>
      <c r="C64" s="445"/>
      <c r="D64" s="443"/>
      <c r="E64" s="441"/>
      <c r="F64" s="445"/>
      <c r="G64" s="443"/>
      <c r="H64" s="444" t="str">
        <f t="shared" si="6"/>
        <v/>
      </c>
      <c r="I64" s="444" t="str">
        <f t="shared" si="7"/>
        <v/>
      </c>
      <c r="J64" s="476"/>
      <c r="K64" s="476">
        <f t="shared" si="8"/>
        <v>0</v>
      </c>
      <c r="L64" s="443" t="s">
        <v>18</v>
      </c>
      <c r="M64" s="442">
        <f t="shared" si="9"/>
        <v>0</v>
      </c>
      <c r="N64" s="472"/>
      <c r="O64" s="472"/>
      <c r="P64" s="472"/>
      <c r="Q64" s="472"/>
      <c r="R64" s="472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2"/>
      <c r="AE64" s="472"/>
      <c r="AF64" s="472"/>
      <c r="AG64" s="441"/>
    </row>
    <row r="65" spans="1:33">
      <c r="A65" s="443"/>
      <c r="B65" s="441" t="str">
        <f>IF(A65="","",IFERROR(VLOOKUP(A65,Story!C:D,2,FALSE),""))</f>
        <v/>
      </c>
      <c r="C65" s="445"/>
      <c r="D65" s="443"/>
      <c r="E65" s="441"/>
      <c r="F65" s="445"/>
      <c r="G65" s="443"/>
      <c r="H65" s="444" t="str">
        <f t="shared" si="6"/>
        <v/>
      </c>
      <c r="I65" s="444" t="str">
        <f t="shared" si="7"/>
        <v/>
      </c>
      <c r="J65" s="476"/>
      <c r="K65" s="476">
        <f t="shared" si="8"/>
        <v>0</v>
      </c>
      <c r="L65" s="443" t="s">
        <v>18</v>
      </c>
      <c r="M65" s="442">
        <f t="shared" si="9"/>
        <v>0</v>
      </c>
      <c r="N65" s="472"/>
      <c r="O65" s="472"/>
      <c r="P65" s="472"/>
      <c r="Q65" s="472"/>
      <c r="R65" s="472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2"/>
      <c r="AE65" s="472"/>
      <c r="AF65" s="472"/>
      <c r="AG65" s="441"/>
    </row>
    <row r="66" spans="1:33">
      <c r="A66" s="443"/>
      <c r="B66" s="441" t="str">
        <f>IF(A66="","",IFERROR(VLOOKUP(A66,Story!C:D,2,FALSE),""))</f>
        <v/>
      </c>
      <c r="C66" s="445"/>
      <c r="D66" s="443"/>
      <c r="E66" s="441"/>
      <c r="F66" s="445"/>
      <c r="G66" s="443"/>
      <c r="H66" s="444" t="str">
        <f t="shared" si="6"/>
        <v/>
      </c>
      <c r="I66" s="444" t="str">
        <f t="shared" si="7"/>
        <v/>
      </c>
      <c r="J66" s="476"/>
      <c r="K66" s="476">
        <f t="shared" si="8"/>
        <v>0</v>
      </c>
      <c r="L66" s="443" t="s">
        <v>18</v>
      </c>
      <c r="M66" s="442">
        <f t="shared" si="9"/>
        <v>0</v>
      </c>
      <c r="N66" s="472"/>
      <c r="O66" s="472"/>
      <c r="P66" s="472"/>
      <c r="Q66" s="472"/>
      <c r="R66" s="472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2"/>
      <c r="AE66" s="472"/>
      <c r="AF66" s="472"/>
      <c r="AG66" s="441"/>
    </row>
    <row r="67" spans="1:33">
      <c r="A67" s="443"/>
      <c r="B67" s="441" t="str">
        <f>IF(A67="","",IFERROR(VLOOKUP(A67,Story!C:D,2,FALSE),""))</f>
        <v/>
      </c>
      <c r="C67" s="445"/>
      <c r="D67" s="443"/>
      <c r="E67" s="441"/>
      <c r="F67" s="445"/>
      <c r="G67" s="443"/>
      <c r="H67" s="444" t="str">
        <f t="shared" si="6"/>
        <v/>
      </c>
      <c r="I67" s="444" t="str">
        <f t="shared" si="7"/>
        <v/>
      </c>
      <c r="J67" s="476"/>
      <c r="K67" s="476">
        <f t="shared" si="8"/>
        <v>0</v>
      </c>
      <c r="L67" s="443" t="s">
        <v>18</v>
      </c>
      <c r="M67" s="442">
        <f t="shared" si="9"/>
        <v>0</v>
      </c>
      <c r="N67" s="472"/>
      <c r="O67" s="472"/>
      <c r="P67" s="472"/>
      <c r="Q67" s="472"/>
      <c r="R67" s="472"/>
      <c r="S67" s="472"/>
      <c r="T67" s="472"/>
      <c r="U67" s="472"/>
      <c r="V67" s="472"/>
      <c r="W67" s="472"/>
      <c r="X67" s="472"/>
      <c r="Y67" s="472"/>
      <c r="Z67" s="472"/>
      <c r="AA67" s="472"/>
      <c r="AB67" s="472"/>
      <c r="AC67" s="472"/>
      <c r="AD67" s="472"/>
      <c r="AE67" s="472"/>
      <c r="AF67" s="472"/>
      <c r="AG67" s="441"/>
    </row>
    <row r="68" spans="1:33">
      <c r="A68" s="443"/>
      <c r="B68" s="441" t="str">
        <f>IF(A68="","",IFERROR(VLOOKUP(A68,Story!C:D,2,FALSE),""))</f>
        <v/>
      </c>
      <c r="C68" s="445"/>
      <c r="D68" s="443"/>
      <c r="E68" s="441"/>
      <c r="F68" s="445"/>
      <c r="G68" s="443"/>
      <c r="H68" s="444" t="str">
        <f t="shared" si="6"/>
        <v/>
      </c>
      <c r="I68" s="444" t="str">
        <f t="shared" ref="I68" si="10">IF(E68="","",IF(H68+J68/8&gt;$I$1,$I$1,H68+J68/8))</f>
        <v/>
      </c>
      <c r="J68" s="476"/>
      <c r="K68" s="476">
        <f t="shared" si="8"/>
        <v>0</v>
      </c>
      <c r="L68" s="443" t="s">
        <v>18</v>
      </c>
      <c r="M68" s="442">
        <f t="shared" ref="M68" si="11">IF(L68="未开始",0,IF(L68="已完成",1, 0.1))</f>
        <v>0</v>
      </c>
      <c r="N68" s="472"/>
      <c r="O68" s="472"/>
      <c r="P68" s="472"/>
      <c r="Q68" s="472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2"/>
      <c r="AG68" s="441"/>
    </row>
    <row r="69" spans="1:33" s="4" customFormat="1">
      <c r="A69" s="540" t="s">
        <v>238</v>
      </c>
      <c r="B69" s="541"/>
      <c r="C69" s="541"/>
      <c r="D69" s="541"/>
      <c r="E69" s="541"/>
      <c r="F69" s="541"/>
      <c r="G69" s="541"/>
      <c r="H69" s="541"/>
      <c r="I69" s="542"/>
      <c r="J69" s="477">
        <f>SUM(J4:J68)</f>
        <v>0</v>
      </c>
      <c r="K69" s="477">
        <f>SUM(K4:K68)</f>
        <v>0</v>
      </c>
      <c r="L69" s="574"/>
      <c r="M69" s="575"/>
      <c r="N69" s="471" t="str">
        <f>MID("一二三四五六日",WEEKDAY($H$1,2),1)</f>
        <v>三</v>
      </c>
      <c r="O69" s="471" t="str">
        <f t="shared" ref="O69:AF69" si="12">MID("一二三四五六日",WEEKDAY($H$1+(COLUMN(O68)-COLUMN($N$2)),2),1)</f>
        <v>四</v>
      </c>
      <c r="P69" s="471" t="str">
        <f t="shared" si="12"/>
        <v>五</v>
      </c>
      <c r="Q69" s="471" t="str">
        <f t="shared" si="12"/>
        <v>六</v>
      </c>
      <c r="R69" s="471" t="str">
        <f t="shared" si="12"/>
        <v>日</v>
      </c>
      <c r="S69" s="471" t="str">
        <f t="shared" si="12"/>
        <v>一</v>
      </c>
      <c r="T69" s="471" t="str">
        <f t="shared" si="12"/>
        <v>二</v>
      </c>
      <c r="U69" s="471" t="str">
        <f t="shared" si="12"/>
        <v>三</v>
      </c>
      <c r="V69" s="471" t="str">
        <f t="shared" si="12"/>
        <v>四</v>
      </c>
      <c r="W69" s="471" t="str">
        <f t="shared" si="12"/>
        <v>五</v>
      </c>
      <c r="X69" s="471" t="str">
        <f t="shared" si="12"/>
        <v>六</v>
      </c>
      <c r="Y69" s="471" t="str">
        <f t="shared" si="12"/>
        <v>日</v>
      </c>
      <c r="Z69" s="471" t="str">
        <f t="shared" si="12"/>
        <v>一</v>
      </c>
      <c r="AA69" s="471" t="str">
        <f t="shared" si="12"/>
        <v>二</v>
      </c>
      <c r="AB69" s="471" t="str">
        <f t="shared" si="12"/>
        <v>三</v>
      </c>
      <c r="AC69" s="471" t="str">
        <f t="shared" si="12"/>
        <v>四</v>
      </c>
      <c r="AD69" s="471" t="str">
        <f t="shared" si="12"/>
        <v>五</v>
      </c>
      <c r="AE69" s="471" t="str">
        <f t="shared" si="12"/>
        <v>六</v>
      </c>
      <c r="AF69" s="471" t="str">
        <f t="shared" si="12"/>
        <v>日</v>
      </c>
      <c r="AG69" s="161"/>
    </row>
    <row r="70" spans="1:33">
      <c r="J70" s="478">
        <f t="shared" ref="J70:K78" si="13">SUMPRODUCT(($F$4:$F$68=K70)*(J$4:J$68))+J$79</f>
        <v>0</v>
      </c>
      <c r="K70" s="478">
        <f t="shared" si="13"/>
        <v>0</v>
      </c>
      <c r="L70" s="648" t="s">
        <v>59</v>
      </c>
      <c r="M70" s="648"/>
      <c r="N70" s="472">
        <f t="shared" ref="N70:W78" si="14">SUMPRODUCT(($F$4:$F$68=$L70)*(N$4:N$68))+N$79</f>
        <v>0</v>
      </c>
      <c r="O70" s="472">
        <f t="shared" si="14"/>
        <v>0</v>
      </c>
      <c r="P70" s="472">
        <f t="shared" si="14"/>
        <v>0</v>
      </c>
      <c r="Q70" s="472">
        <f t="shared" si="14"/>
        <v>0</v>
      </c>
      <c r="R70" s="472">
        <f t="shared" si="14"/>
        <v>0</v>
      </c>
      <c r="S70" s="472">
        <f t="shared" si="14"/>
        <v>0</v>
      </c>
      <c r="T70" s="472">
        <f t="shared" si="14"/>
        <v>0</v>
      </c>
      <c r="U70" s="472">
        <f t="shared" si="14"/>
        <v>0</v>
      </c>
      <c r="V70" s="472">
        <f t="shared" si="14"/>
        <v>0</v>
      </c>
      <c r="W70" s="472">
        <f t="shared" si="14"/>
        <v>0</v>
      </c>
      <c r="X70" s="472">
        <f t="shared" ref="X70:AF78" si="15">SUMPRODUCT(($F$4:$F$68=$L70)*(X$4:X$68))+X$79</f>
        <v>0</v>
      </c>
      <c r="Y70" s="472">
        <f t="shared" si="15"/>
        <v>0</v>
      </c>
      <c r="Z70" s="472">
        <f t="shared" si="15"/>
        <v>0</v>
      </c>
      <c r="AA70" s="472">
        <f t="shared" si="15"/>
        <v>0</v>
      </c>
      <c r="AB70" s="472">
        <f t="shared" si="15"/>
        <v>0</v>
      </c>
      <c r="AC70" s="472">
        <f t="shared" si="15"/>
        <v>0</v>
      </c>
      <c r="AD70" s="472">
        <f t="shared" si="15"/>
        <v>0</v>
      </c>
      <c r="AE70" s="472">
        <f t="shared" si="15"/>
        <v>0</v>
      </c>
      <c r="AF70" s="472">
        <f t="shared" si="15"/>
        <v>0</v>
      </c>
    </row>
    <row r="71" spans="1:33">
      <c r="J71" s="478">
        <f t="shared" si="13"/>
        <v>0</v>
      </c>
      <c r="K71" s="478">
        <f t="shared" si="13"/>
        <v>0</v>
      </c>
      <c r="L71" s="648" t="s">
        <v>206</v>
      </c>
      <c r="M71" s="648"/>
      <c r="N71" s="472">
        <f t="shared" si="14"/>
        <v>0</v>
      </c>
      <c r="O71" s="472">
        <f t="shared" si="14"/>
        <v>0</v>
      </c>
      <c r="P71" s="472">
        <f t="shared" si="14"/>
        <v>0</v>
      </c>
      <c r="Q71" s="472">
        <f t="shared" si="14"/>
        <v>0</v>
      </c>
      <c r="R71" s="472">
        <f t="shared" si="14"/>
        <v>0</v>
      </c>
      <c r="S71" s="472">
        <f t="shared" si="14"/>
        <v>0</v>
      </c>
      <c r="T71" s="472">
        <f t="shared" si="14"/>
        <v>0</v>
      </c>
      <c r="U71" s="472">
        <f t="shared" si="14"/>
        <v>0</v>
      </c>
      <c r="V71" s="472">
        <f t="shared" si="14"/>
        <v>0</v>
      </c>
      <c r="W71" s="472">
        <f t="shared" si="14"/>
        <v>0</v>
      </c>
      <c r="X71" s="472">
        <f t="shared" si="15"/>
        <v>0</v>
      </c>
      <c r="Y71" s="472">
        <f t="shared" si="15"/>
        <v>0</v>
      </c>
      <c r="Z71" s="472">
        <f t="shared" si="15"/>
        <v>0</v>
      </c>
      <c r="AA71" s="472">
        <f t="shared" si="15"/>
        <v>0</v>
      </c>
      <c r="AB71" s="472">
        <f t="shared" si="15"/>
        <v>0</v>
      </c>
      <c r="AC71" s="472">
        <f t="shared" si="15"/>
        <v>0</v>
      </c>
      <c r="AD71" s="472">
        <f t="shared" si="15"/>
        <v>0</v>
      </c>
      <c r="AE71" s="472">
        <f t="shared" si="15"/>
        <v>0</v>
      </c>
      <c r="AF71" s="472">
        <f t="shared" si="15"/>
        <v>0</v>
      </c>
    </row>
    <row r="72" spans="1:33">
      <c r="G72" s="468"/>
      <c r="H72" s="468"/>
      <c r="J72" s="478">
        <f t="shared" si="13"/>
        <v>0</v>
      </c>
      <c r="K72" s="478">
        <f t="shared" si="13"/>
        <v>0</v>
      </c>
      <c r="L72" s="648" t="s">
        <v>1810</v>
      </c>
      <c r="M72" s="648"/>
      <c r="N72" s="472">
        <f t="shared" si="14"/>
        <v>0</v>
      </c>
      <c r="O72" s="472">
        <f t="shared" si="14"/>
        <v>0</v>
      </c>
      <c r="P72" s="472">
        <f t="shared" si="14"/>
        <v>0</v>
      </c>
      <c r="Q72" s="472">
        <f t="shared" si="14"/>
        <v>0</v>
      </c>
      <c r="R72" s="472">
        <f t="shared" si="14"/>
        <v>0</v>
      </c>
      <c r="S72" s="472">
        <f t="shared" si="14"/>
        <v>0</v>
      </c>
      <c r="T72" s="472">
        <f t="shared" si="14"/>
        <v>0</v>
      </c>
      <c r="U72" s="472">
        <f t="shared" si="14"/>
        <v>0</v>
      </c>
      <c r="V72" s="472">
        <f t="shared" si="14"/>
        <v>0</v>
      </c>
      <c r="W72" s="472">
        <f t="shared" si="14"/>
        <v>0</v>
      </c>
      <c r="X72" s="472">
        <f t="shared" si="15"/>
        <v>0</v>
      </c>
      <c r="Y72" s="472">
        <f t="shared" si="15"/>
        <v>0</v>
      </c>
      <c r="Z72" s="472">
        <f t="shared" si="15"/>
        <v>0</v>
      </c>
      <c r="AA72" s="472">
        <f t="shared" si="15"/>
        <v>0</v>
      </c>
      <c r="AB72" s="472">
        <f t="shared" si="15"/>
        <v>0</v>
      </c>
      <c r="AC72" s="472">
        <f t="shared" si="15"/>
        <v>0</v>
      </c>
      <c r="AD72" s="472">
        <f t="shared" si="15"/>
        <v>0</v>
      </c>
      <c r="AE72" s="472">
        <f t="shared" si="15"/>
        <v>0</v>
      </c>
      <c r="AF72" s="472">
        <f t="shared" si="15"/>
        <v>0</v>
      </c>
    </row>
    <row r="73" spans="1:33">
      <c r="G73" s="439"/>
      <c r="H73" s="439"/>
      <c r="J73" s="478">
        <f t="shared" si="13"/>
        <v>0</v>
      </c>
      <c r="K73" s="478">
        <f t="shared" si="13"/>
        <v>0</v>
      </c>
      <c r="L73" s="648" t="s">
        <v>285</v>
      </c>
      <c r="M73" s="648"/>
      <c r="N73" s="472">
        <f t="shared" si="14"/>
        <v>0</v>
      </c>
      <c r="O73" s="472">
        <f t="shared" si="14"/>
        <v>0</v>
      </c>
      <c r="P73" s="472">
        <f t="shared" si="14"/>
        <v>0</v>
      </c>
      <c r="Q73" s="472">
        <f t="shared" si="14"/>
        <v>0</v>
      </c>
      <c r="R73" s="472">
        <f t="shared" si="14"/>
        <v>0</v>
      </c>
      <c r="S73" s="472">
        <f t="shared" si="14"/>
        <v>0</v>
      </c>
      <c r="T73" s="472">
        <f t="shared" si="14"/>
        <v>0</v>
      </c>
      <c r="U73" s="472">
        <f t="shared" si="14"/>
        <v>0</v>
      </c>
      <c r="V73" s="472">
        <f t="shared" si="14"/>
        <v>0</v>
      </c>
      <c r="W73" s="472">
        <f t="shared" si="14"/>
        <v>0</v>
      </c>
      <c r="X73" s="472">
        <f t="shared" si="15"/>
        <v>0</v>
      </c>
      <c r="Y73" s="472">
        <f t="shared" si="15"/>
        <v>0</v>
      </c>
      <c r="Z73" s="472">
        <f t="shared" si="15"/>
        <v>0</v>
      </c>
      <c r="AA73" s="472">
        <f t="shared" si="15"/>
        <v>0</v>
      </c>
      <c r="AB73" s="472">
        <f t="shared" si="15"/>
        <v>0</v>
      </c>
      <c r="AC73" s="472">
        <f t="shared" si="15"/>
        <v>0</v>
      </c>
      <c r="AD73" s="472">
        <f t="shared" si="15"/>
        <v>0</v>
      </c>
      <c r="AE73" s="472">
        <f t="shared" si="15"/>
        <v>0</v>
      </c>
      <c r="AF73" s="472">
        <f t="shared" si="15"/>
        <v>0</v>
      </c>
    </row>
    <row r="74" spans="1:33">
      <c r="G74" s="468"/>
      <c r="H74" s="468"/>
      <c r="J74" s="478">
        <f t="shared" si="13"/>
        <v>0</v>
      </c>
      <c r="K74" s="478">
        <f t="shared" si="13"/>
        <v>0</v>
      </c>
      <c r="L74" s="648" t="s">
        <v>1805</v>
      </c>
      <c r="M74" s="648"/>
      <c r="N74" s="472">
        <f t="shared" si="14"/>
        <v>0</v>
      </c>
      <c r="O74" s="472">
        <f t="shared" si="14"/>
        <v>0</v>
      </c>
      <c r="P74" s="472">
        <f t="shared" si="14"/>
        <v>0</v>
      </c>
      <c r="Q74" s="472">
        <f t="shared" si="14"/>
        <v>0</v>
      </c>
      <c r="R74" s="472">
        <f t="shared" si="14"/>
        <v>0</v>
      </c>
      <c r="S74" s="472">
        <f t="shared" si="14"/>
        <v>0</v>
      </c>
      <c r="T74" s="472">
        <f t="shared" si="14"/>
        <v>0</v>
      </c>
      <c r="U74" s="472">
        <f t="shared" si="14"/>
        <v>0</v>
      </c>
      <c r="V74" s="472">
        <f t="shared" si="14"/>
        <v>0</v>
      </c>
      <c r="W74" s="472">
        <f t="shared" si="14"/>
        <v>0</v>
      </c>
      <c r="X74" s="472">
        <f t="shared" si="15"/>
        <v>0</v>
      </c>
      <c r="Y74" s="472">
        <f t="shared" si="15"/>
        <v>0</v>
      </c>
      <c r="Z74" s="472">
        <f t="shared" si="15"/>
        <v>0</v>
      </c>
      <c r="AA74" s="472">
        <f t="shared" si="15"/>
        <v>0</v>
      </c>
      <c r="AB74" s="472">
        <f t="shared" si="15"/>
        <v>0</v>
      </c>
      <c r="AC74" s="472">
        <f t="shared" si="15"/>
        <v>0</v>
      </c>
      <c r="AD74" s="472">
        <f t="shared" si="15"/>
        <v>0</v>
      </c>
      <c r="AE74" s="472">
        <f t="shared" si="15"/>
        <v>0</v>
      </c>
      <c r="AF74" s="472">
        <f t="shared" si="15"/>
        <v>0</v>
      </c>
    </row>
    <row r="75" spans="1:33">
      <c r="G75" s="468"/>
      <c r="H75" s="468"/>
      <c r="J75" s="478">
        <f t="shared" si="13"/>
        <v>0</v>
      </c>
      <c r="K75" s="478">
        <f t="shared" si="13"/>
        <v>0</v>
      </c>
      <c r="L75" s="648" t="s">
        <v>1806</v>
      </c>
      <c r="M75" s="648"/>
      <c r="N75" s="472">
        <f t="shared" si="14"/>
        <v>0</v>
      </c>
      <c r="O75" s="472">
        <f t="shared" si="14"/>
        <v>0</v>
      </c>
      <c r="P75" s="472">
        <f t="shared" si="14"/>
        <v>0</v>
      </c>
      <c r="Q75" s="472">
        <f t="shared" si="14"/>
        <v>0</v>
      </c>
      <c r="R75" s="472">
        <f t="shared" si="14"/>
        <v>0</v>
      </c>
      <c r="S75" s="472">
        <f t="shared" si="14"/>
        <v>0</v>
      </c>
      <c r="T75" s="472">
        <f t="shared" si="14"/>
        <v>0</v>
      </c>
      <c r="U75" s="472">
        <f t="shared" si="14"/>
        <v>0</v>
      </c>
      <c r="V75" s="472">
        <f t="shared" si="14"/>
        <v>0</v>
      </c>
      <c r="W75" s="472">
        <f t="shared" si="14"/>
        <v>0</v>
      </c>
      <c r="X75" s="472">
        <f t="shared" si="15"/>
        <v>0</v>
      </c>
      <c r="Y75" s="472">
        <f t="shared" si="15"/>
        <v>0</v>
      </c>
      <c r="Z75" s="472">
        <f t="shared" si="15"/>
        <v>0</v>
      </c>
      <c r="AA75" s="472">
        <f t="shared" si="15"/>
        <v>0</v>
      </c>
      <c r="AB75" s="472">
        <f t="shared" si="15"/>
        <v>0</v>
      </c>
      <c r="AC75" s="472">
        <f t="shared" si="15"/>
        <v>0</v>
      </c>
      <c r="AD75" s="472">
        <f t="shared" si="15"/>
        <v>0</v>
      </c>
      <c r="AE75" s="472">
        <f t="shared" si="15"/>
        <v>0</v>
      </c>
      <c r="AF75" s="472">
        <f t="shared" si="15"/>
        <v>0</v>
      </c>
    </row>
    <row r="76" spans="1:33">
      <c r="G76" s="439"/>
      <c r="H76" s="439"/>
      <c r="J76" s="478">
        <f t="shared" si="13"/>
        <v>0</v>
      </c>
      <c r="K76" s="478">
        <f t="shared" si="13"/>
        <v>0</v>
      </c>
      <c r="L76" s="648" t="s">
        <v>1807</v>
      </c>
      <c r="M76" s="648"/>
      <c r="N76" s="472">
        <f t="shared" si="14"/>
        <v>0</v>
      </c>
      <c r="O76" s="472">
        <f t="shared" si="14"/>
        <v>0</v>
      </c>
      <c r="P76" s="472">
        <f t="shared" si="14"/>
        <v>0</v>
      </c>
      <c r="Q76" s="472">
        <f t="shared" si="14"/>
        <v>0</v>
      </c>
      <c r="R76" s="472">
        <f t="shared" si="14"/>
        <v>0</v>
      </c>
      <c r="S76" s="472">
        <f t="shared" si="14"/>
        <v>0</v>
      </c>
      <c r="T76" s="472">
        <f t="shared" si="14"/>
        <v>0</v>
      </c>
      <c r="U76" s="472">
        <f t="shared" si="14"/>
        <v>0</v>
      </c>
      <c r="V76" s="472">
        <f t="shared" si="14"/>
        <v>0</v>
      </c>
      <c r="W76" s="472">
        <f t="shared" si="14"/>
        <v>0</v>
      </c>
      <c r="X76" s="472">
        <f t="shared" si="15"/>
        <v>0</v>
      </c>
      <c r="Y76" s="472">
        <f t="shared" si="15"/>
        <v>0</v>
      </c>
      <c r="Z76" s="472">
        <f t="shared" si="15"/>
        <v>0</v>
      </c>
      <c r="AA76" s="472">
        <f t="shared" si="15"/>
        <v>0</v>
      </c>
      <c r="AB76" s="472">
        <f t="shared" si="15"/>
        <v>0</v>
      </c>
      <c r="AC76" s="472">
        <f t="shared" si="15"/>
        <v>0</v>
      </c>
      <c r="AD76" s="472">
        <f t="shared" si="15"/>
        <v>0</v>
      </c>
      <c r="AE76" s="472">
        <f t="shared" si="15"/>
        <v>0</v>
      </c>
      <c r="AF76" s="472">
        <f t="shared" si="15"/>
        <v>0</v>
      </c>
    </row>
    <row r="77" spans="1:33">
      <c r="G77" s="439"/>
      <c r="H77" s="439"/>
      <c r="J77" s="478">
        <f t="shared" si="13"/>
        <v>0</v>
      </c>
      <c r="K77" s="478">
        <f t="shared" si="13"/>
        <v>0</v>
      </c>
      <c r="L77" s="648" t="s">
        <v>233</v>
      </c>
      <c r="M77" s="648"/>
      <c r="N77" s="472">
        <f t="shared" si="14"/>
        <v>0</v>
      </c>
      <c r="O77" s="472">
        <f t="shared" si="14"/>
        <v>0</v>
      </c>
      <c r="P77" s="472">
        <f t="shared" si="14"/>
        <v>0</v>
      </c>
      <c r="Q77" s="472">
        <f t="shared" si="14"/>
        <v>0</v>
      </c>
      <c r="R77" s="472">
        <f t="shared" si="14"/>
        <v>0</v>
      </c>
      <c r="S77" s="472">
        <f t="shared" si="14"/>
        <v>0</v>
      </c>
      <c r="T77" s="472">
        <f t="shared" si="14"/>
        <v>0</v>
      </c>
      <c r="U77" s="472">
        <f t="shared" si="14"/>
        <v>0</v>
      </c>
      <c r="V77" s="472">
        <f t="shared" si="14"/>
        <v>0</v>
      </c>
      <c r="W77" s="472">
        <f t="shared" si="14"/>
        <v>0</v>
      </c>
      <c r="X77" s="472">
        <f t="shared" si="15"/>
        <v>0</v>
      </c>
      <c r="Y77" s="472">
        <f t="shared" si="15"/>
        <v>0</v>
      </c>
      <c r="Z77" s="472">
        <f t="shared" si="15"/>
        <v>0</v>
      </c>
      <c r="AA77" s="472">
        <f t="shared" si="15"/>
        <v>0</v>
      </c>
      <c r="AB77" s="472">
        <f t="shared" si="15"/>
        <v>0</v>
      </c>
      <c r="AC77" s="472">
        <f t="shared" si="15"/>
        <v>0</v>
      </c>
      <c r="AD77" s="472">
        <f t="shared" si="15"/>
        <v>0</v>
      </c>
      <c r="AE77" s="472">
        <f t="shared" si="15"/>
        <v>0</v>
      </c>
      <c r="AF77" s="472">
        <f t="shared" si="15"/>
        <v>0</v>
      </c>
    </row>
    <row r="78" spans="1:33">
      <c r="G78" s="439"/>
      <c r="H78" s="439"/>
      <c r="J78" s="478">
        <f t="shared" si="13"/>
        <v>0</v>
      </c>
      <c r="K78" s="478">
        <f t="shared" si="13"/>
        <v>0</v>
      </c>
      <c r="L78" s="648" t="s">
        <v>77</v>
      </c>
      <c r="M78" s="648"/>
      <c r="N78" s="472">
        <f t="shared" si="14"/>
        <v>0</v>
      </c>
      <c r="O78" s="472">
        <f t="shared" si="14"/>
        <v>0</v>
      </c>
      <c r="P78" s="472">
        <f t="shared" si="14"/>
        <v>0</v>
      </c>
      <c r="Q78" s="472">
        <f t="shared" si="14"/>
        <v>0</v>
      </c>
      <c r="R78" s="472">
        <f t="shared" si="14"/>
        <v>0</v>
      </c>
      <c r="S78" s="472">
        <f t="shared" si="14"/>
        <v>0</v>
      </c>
      <c r="T78" s="472">
        <f t="shared" si="14"/>
        <v>0</v>
      </c>
      <c r="U78" s="472">
        <f t="shared" si="14"/>
        <v>0</v>
      </c>
      <c r="V78" s="472">
        <f t="shared" si="14"/>
        <v>0</v>
      </c>
      <c r="W78" s="472">
        <f t="shared" si="14"/>
        <v>0</v>
      </c>
      <c r="X78" s="472">
        <f t="shared" si="15"/>
        <v>0</v>
      </c>
      <c r="Y78" s="472">
        <f t="shared" si="15"/>
        <v>0</v>
      </c>
      <c r="Z78" s="472">
        <f t="shared" si="15"/>
        <v>0</v>
      </c>
      <c r="AA78" s="472">
        <f t="shared" si="15"/>
        <v>0</v>
      </c>
      <c r="AB78" s="472">
        <f t="shared" si="15"/>
        <v>0</v>
      </c>
      <c r="AC78" s="472">
        <f t="shared" si="15"/>
        <v>0</v>
      </c>
      <c r="AD78" s="472">
        <f t="shared" si="15"/>
        <v>0</v>
      </c>
      <c r="AE78" s="472">
        <f t="shared" si="15"/>
        <v>0</v>
      </c>
      <c r="AF78" s="472">
        <f t="shared" si="15"/>
        <v>0</v>
      </c>
    </row>
    <row r="79" spans="1:33">
      <c r="G79" s="439"/>
      <c r="H79" s="439"/>
      <c r="J79" s="478">
        <f>SUMPRODUCT(($F$4:$F$68=K79)*(J$4:J$68))</f>
        <v>0</v>
      </c>
      <c r="K79" s="478">
        <f>SUMPRODUCT(($F$4:$F$68=L79)*(K$4:K$68))</f>
        <v>0</v>
      </c>
      <c r="L79" s="648" t="s">
        <v>82</v>
      </c>
      <c r="M79" s="648"/>
      <c r="N79" s="472">
        <f t="shared" ref="N79:AF79" si="16">SUMPRODUCT(($F$4:$F$68=$L79)*(N$4:N$68))</f>
        <v>0</v>
      </c>
      <c r="O79" s="472">
        <f t="shared" si="16"/>
        <v>0</v>
      </c>
      <c r="P79" s="472">
        <f t="shared" si="16"/>
        <v>0</v>
      </c>
      <c r="Q79" s="472">
        <f t="shared" si="16"/>
        <v>0</v>
      </c>
      <c r="R79" s="472">
        <f t="shared" si="16"/>
        <v>0</v>
      </c>
      <c r="S79" s="472">
        <f t="shared" si="16"/>
        <v>0</v>
      </c>
      <c r="T79" s="472">
        <f t="shared" si="16"/>
        <v>0</v>
      </c>
      <c r="U79" s="472">
        <f t="shared" si="16"/>
        <v>0</v>
      </c>
      <c r="V79" s="472">
        <f t="shared" si="16"/>
        <v>0</v>
      </c>
      <c r="W79" s="472">
        <f t="shared" si="16"/>
        <v>0</v>
      </c>
      <c r="X79" s="472">
        <f t="shared" si="16"/>
        <v>0</v>
      </c>
      <c r="Y79" s="472">
        <f t="shared" si="16"/>
        <v>0</v>
      </c>
      <c r="Z79" s="472">
        <f t="shared" si="16"/>
        <v>0</v>
      </c>
      <c r="AA79" s="472">
        <f t="shared" si="16"/>
        <v>0</v>
      </c>
      <c r="AB79" s="472">
        <f t="shared" si="16"/>
        <v>0</v>
      </c>
      <c r="AC79" s="472">
        <f t="shared" si="16"/>
        <v>0</v>
      </c>
      <c r="AD79" s="472">
        <f t="shared" si="16"/>
        <v>0</v>
      </c>
      <c r="AE79" s="472">
        <f t="shared" si="16"/>
        <v>0</v>
      </c>
      <c r="AF79" s="472">
        <f t="shared" si="16"/>
        <v>0</v>
      </c>
    </row>
    <row r="80" spans="1:33">
      <c r="G80" s="439"/>
      <c r="H80" s="439"/>
      <c r="L80" s="581" t="s">
        <v>625</v>
      </c>
      <c r="M80" s="104"/>
      <c r="N80" s="472"/>
      <c r="O80" s="472"/>
      <c r="P80" s="472"/>
      <c r="Q80" s="472"/>
      <c r="R80" s="472"/>
      <c r="S80" s="472"/>
      <c r="T80" s="472"/>
      <c r="U80" s="472"/>
      <c r="V80" s="472"/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</row>
    <row r="81" spans="1:43">
      <c r="G81" s="439"/>
      <c r="H81" s="439"/>
      <c r="L81" s="581"/>
      <c r="M81" s="104"/>
      <c r="N81" s="472"/>
      <c r="O81" s="472"/>
      <c r="P81" s="472"/>
      <c r="Q81" s="472"/>
      <c r="R81" s="472"/>
      <c r="S81" s="472"/>
      <c r="T81" s="472"/>
      <c r="U81" s="472"/>
      <c r="V81" s="472"/>
      <c r="W81" s="472"/>
      <c r="X81" s="472"/>
      <c r="Y81" s="472"/>
      <c r="Z81" s="472"/>
      <c r="AA81" s="472"/>
      <c r="AB81" s="472"/>
      <c r="AC81" s="472"/>
      <c r="AD81" s="472"/>
      <c r="AE81" s="472"/>
      <c r="AF81" s="472"/>
    </row>
    <row r="82" spans="1:43">
      <c r="G82" s="439"/>
      <c r="H82" s="439"/>
      <c r="L82" s="581"/>
      <c r="M82" s="104"/>
      <c r="N82" s="472"/>
      <c r="O82" s="472"/>
      <c r="P82" s="472"/>
      <c r="Q82" s="472"/>
      <c r="R82" s="472"/>
      <c r="S82" s="472"/>
      <c r="T82" s="472"/>
      <c r="U82" s="472"/>
      <c r="V82" s="472"/>
      <c r="W82" s="472"/>
      <c r="X82" s="472"/>
      <c r="Y82" s="472"/>
      <c r="Z82" s="472"/>
      <c r="AA82" s="472"/>
      <c r="AB82" s="472"/>
      <c r="AC82" s="472"/>
      <c r="AD82" s="472"/>
      <c r="AE82" s="472"/>
      <c r="AF82" s="472"/>
    </row>
    <row r="83" spans="1:43">
      <c r="L83" s="581"/>
      <c r="M83" s="104"/>
      <c r="N83" s="472"/>
      <c r="O83" s="472"/>
      <c r="P83" s="472"/>
      <c r="Q83" s="472"/>
      <c r="R83" s="472"/>
      <c r="S83" s="472"/>
      <c r="T83" s="472"/>
      <c r="U83" s="472"/>
      <c r="V83" s="472"/>
      <c r="W83" s="472"/>
      <c r="X83" s="472"/>
      <c r="Y83" s="472"/>
      <c r="Z83" s="472"/>
      <c r="AA83" s="472"/>
      <c r="AB83" s="472"/>
      <c r="AC83" s="472"/>
      <c r="AD83" s="472"/>
      <c r="AE83" s="472"/>
      <c r="AF83" s="472"/>
    </row>
    <row r="84" spans="1:43">
      <c r="L84" s="581"/>
      <c r="M84" s="104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</row>
    <row r="85" spans="1:43">
      <c r="L85" s="581"/>
      <c r="M85" s="104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</row>
    <row r="86" spans="1:43">
      <c r="P86" s="474"/>
      <c r="Q86" s="474"/>
      <c r="R86" s="474"/>
      <c r="S86" s="474"/>
      <c r="T86" s="474"/>
      <c r="U86" s="474"/>
      <c r="V86" s="474"/>
      <c r="W86" s="474"/>
      <c r="X86" s="474"/>
      <c r="Y86" s="474"/>
      <c r="Z86" s="474"/>
      <c r="AA86" s="474"/>
      <c r="AB86" s="474"/>
      <c r="AC86" s="474"/>
      <c r="AD86" s="474"/>
      <c r="AE86" s="474"/>
      <c r="AF86" s="474"/>
    </row>
    <row r="87" spans="1:43">
      <c r="P87" s="474"/>
      <c r="Q87" s="474"/>
      <c r="R87" s="474"/>
      <c r="S87" s="474"/>
      <c r="T87" s="474"/>
      <c r="U87" s="474"/>
      <c r="V87" s="474"/>
      <c r="W87" s="474"/>
      <c r="X87" s="474"/>
      <c r="Y87" s="474"/>
      <c r="Z87" s="474"/>
      <c r="AA87" s="474"/>
      <c r="AB87" s="474"/>
      <c r="AC87" s="474"/>
      <c r="AD87" s="474"/>
      <c r="AE87" s="474"/>
    </row>
    <row r="88" spans="1:43">
      <c r="P88" s="474"/>
      <c r="Q88" s="474"/>
      <c r="R88" s="474"/>
      <c r="S88" s="474"/>
      <c r="T88" s="474"/>
      <c r="U88" s="474"/>
      <c r="V88" s="474"/>
      <c r="W88" s="474"/>
      <c r="X88" s="474"/>
      <c r="Y88" s="474"/>
      <c r="Z88" s="474"/>
      <c r="AA88" s="474"/>
      <c r="AB88" s="474"/>
      <c r="AC88" s="474"/>
      <c r="AD88" s="474"/>
      <c r="AE88" s="474"/>
    </row>
    <row r="89" spans="1:43">
      <c r="P89" s="474"/>
      <c r="Q89" s="474"/>
      <c r="R89" s="474"/>
      <c r="S89" s="474"/>
      <c r="T89" s="474"/>
      <c r="U89" s="474"/>
      <c r="V89" s="474"/>
      <c r="W89" s="474"/>
      <c r="X89" s="474"/>
      <c r="Y89" s="474"/>
      <c r="Z89" s="474"/>
      <c r="AA89" s="474"/>
      <c r="AB89" s="474"/>
      <c r="AC89" s="474"/>
      <c r="AD89" s="474"/>
      <c r="AE89" s="474"/>
    </row>
    <row r="90" spans="1:43">
      <c r="P90" s="474"/>
      <c r="Q90" s="474"/>
      <c r="R90" s="474"/>
      <c r="S90" s="474"/>
      <c r="T90" s="474"/>
      <c r="U90" s="474"/>
      <c r="V90" s="474"/>
      <c r="W90" s="474"/>
      <c r="X90" s="474"/>
      <c r="Y90" s="474"/>
      <c r="Z90" s="474"/>
      <c r="AA90" s="474"/>
      <c r="AB90" s="474"/>
      <c r="AC90" s="474"/>
      <c r="AD90" s="474"/>
      <c r="AE90" s="474"/>
    </row>
    <row r="91" spans="1:43">
      <c r="N91" s="474"/>
      <c r="O91" s="474"/>
      <c r="P91" s="474"/>
      <c r="Q91" s="474"/>
      <c r="R91" s="474"/>
      <c r="S91" s="474"/>
      <c r="T91" s="474"/>
      <c r="U91" s="474"/>
      <c r="V91" s="474"/>
      <c r="W91" s="474"/>
      <c r="Y91" s="474"/>
      <c r="Z91" s="474"/>
      <c r="AA91" s="474"/>
      <c r="AB91" s="474"/>
      <c r="AC91" s="474"/>
      <c r="AD91" s="474"/>
      <c r="AE91" s="474"/>
    </row>
    <row r="92" spans="1:43">
      <c r="N92" s="474"/>
      <c r="O92" s="474"/>
      <c r="P92" s="474"/>
      <c r="Q92" s="474"/>
      <c r="R92" s="474"/>
      <c r="S92" s="474"/>
      <c r="T92" s="474"/>
      <c r="U92" s="474"/>
      <c r="V92" s="474"/>
      <c r="W92" s="474"/>
      <c r="Y92" s="474"/>
      <c r="Z92" s="474"/>
      <c r="AA92" s="474"/>
      <c r="AB92" s="474"/>
      <c r="AC92" s="474"/>
      <c r="AD92" s="474"/>
      <c r="AE92" s="474"/>
    </row>
    <row r="93" spans="1:43">
      <c r="N93" s="474"/>
      <c r="O93" s="474"/>
      <c r="P93" s="474"/>
      <c r="Q93" s="474"/>
      <c r="R93" s="474"/>
      <c r="S93" s="474"/>
      <c r="T93" s="474"/>
      <c r="U93" s="474"/>
      <c r="V93" s="474"/>
      <c r="W93" s="474"/>
      <c r="Y93" s="474"/>
      <c r="Z93" s="474"/>
      <c r="AA93" s="474"/>
      <c r="AB93" s="474"/>
      <c r="AC93" s="474"/>
      <c r="AD93" s="474"/>
      <c r="AE93" s="474"/>
    </row>
    <row r="94" spans="1:43" s="440" customFormat="1">
      <c r="A94" s="438"/>
      <c r="B94" s="438"/>
      <c r="D94" s="438"/>
      <c r="E94" s="438"/>
      <c r="G94" s="438"/>
      <c r="H94" s="438"/>
      <c r="I94" s="438"/>
      <c r="J94" s="474"/>
      <c r="K94" s="474"/>
      <c r="L94" s="438"/>
      <c r="M94" s="438"/>
      <c r="N94" s="474"/>
      <c r="O94" s="474"/>
      <c r="P94" s="474"/>
      <c r="Q94" s="474"/>
      <c r="R94" s="474"/>
      <c r="S94" s="474"/>
      <c r="T94" s="474"/>
      <c r="U94" s="474"/>
      <c r="V94" s="474"/>
      <c r="W94" s="474"/>
      <c r="X94" s="473"/>
      <c r="Y94" s="474"/>
      <c r="Z94" s="474"/>
      <c r="AA94" s="474"/>
      <c r="AB94" s="474"/>
      <c r="AC94" s="474"/>
      <c r="AD94" s="474"/>
      <c r="AE94" s="474"/>
      <c r="AF94" s="473"/>
      <c r="AG94" s="438"/>
      <c r="AH94" s="438"/>
      <c r="AI94" s="438"/>
      <c r="AJ94" s="438"/>
      <c r="AK94" s="438"/>
      <c r="AL94" s="438"/>
      <c r="AM94" s="438"/>
      <c r="AN94" s="438"/>
      <c r="AO94" s="438"/>
      <c r="AP94" s="438"/>
      <c r="AQ94" s="438"/>
    </row>
    <row r="95" spans="1:43">
      <c r="N95" s="474"/>
      <c r="O95" s="474"/>
      <c r="P95" s="474"/>
      <c r="Q95" s="474"/>
      <c r="R95" s="474"/>
      <c r="S95" s="474"/>
      <c r="T95" s="474"/>
      <c r="U95" s="474"/>
      <c r="V95" s="474"/>
      <c r="W95" s="474"/>
      <c r="Y95" s="474"/>
      <c r="Z95" s="474"/>
      <c r="AA95" s="474"/>
      <c r="AB95" s="474"/>
      <c r="AC95" s="474"/>
      <c r="AD95" s="474"/>
      <c r="AE95" s="474"/>
    </row>
    <row r="96" spans="1:43"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Y96" s="474"/>
      <c r="Z96" s="474"/>
      <c r="AA96" s="474"/>
      <c r="AB96" s="474"/>
      <c r="AC96" s="474"/>
      <c r="AD96" s="474"/>
      <c r="AE96" s="474"/>
    </row>
    <row r="97" spans="14:31">
      <c r="N97" s="474"/>
      <c r="O97" s="474"/>
      <c r="P97" s="474"/>
      <c r="Q97" s="474"/>
      <c r="R97" s="474"/>
      <c r="S97" s="474"/>
      <c r="T97" s="474"/>
      <c r="U97" s="474"/>
      <c r="V97" s="474"/>
      <c r="W97" s="474"/>
      <c r="Y97" s="474"/>
      <c r="Z97" s="474"/>
      <c r="AA97" s="474"/>
      <c r="AB97" s="474"/>
      <c r="AC97" s="474"/>
      <c r="AD97" s="474"/>
      <c r="AE97" s="474"/>
    </row>
    <row r="98" spans="14:31">
      <c r="N98" s="474"/>
      <c r="O98" s="474"/>
      <c r="P98" s="474"/>
      <c r="Q98" s="474"/>
      <c r="R98" s="474"/>
      <c r="S98" s="474"/>
      <c r="T98" s="474"/>
      <c r="U98" s="474"/>
      <c r="V98" s="474"/>
      <c r="W98" s="474"/>
      <c r="Y98" s="474"/>
      <c r="Z98" s="474"/>
      <c r="AA98" s="474"/>
      <c r="AB98" s="474"/>
      <c r="AC98" s="474"/>
      <c r="AD98" s="474"/>
      <c r="AE98" s="474"/>
    </row>
    <row r="99" spans="14:31">
      <c r="N99" s="474"/>
      <c r="O99" s="474"/>
      <c r="P99" s="474"/>
      <c r="Q99" s="474"/>
      <c r="R99" s="474"/>
      <c r="S99" s="474"/>
      <c r="T99" s="474"/>
      <c r="U99" s="474"/>
      <c r="V99" s="474"/>
      <c r="W99" s="474"/>
      <c r="Y99" s="474"/>
      <c r="Z99" s="474"/>
      <c r="AA99" s="474"/>
      <c r="AB99" s="474"/>
      <c r="AC99" s="474"/>
      <c r="AD99" s="474"/>
      <c r="AE99" s="474"/>
    </row>
    <row r="100" spans="14:31">
      <c r="N100" s="474"/>
      <c r="O100" s="474"/>
      <c r="P100" s="474"/>
      <c r="Q100" s="474"/>
      <c r="R100" s="474"/>
      <c r="S100" s="474"/>
      <c r="T100" s="474"/>
      <c r="U100" s="474"/>
      <c r="V100" s="474"/>
      <c r="W100" s="474"/>
      <c r="Y100" s="474"/>
      <c r="Z100" s="474"/>
      <c r="AA100" s="474"/>
      <c r="AB100" s="474"/>
      <c r="AC100" s="474"/>
      <c r="AD100" s="474"/>
      <c r="AE100" s="474"/>
    </row>
    <row r="101" spans="14:31">
      <c r="N101" s="474"/>
      <c r="O101" s="474"/>
      <c r="P101" s="474"/>
      <c r="Q101" s="474"/>
      <c r="R101" s="474"/>
      <c r="S101" s="474"/>
      <c r="T101" s="474"/>
      <c r="U101" s="474"/>
      <c r="V101" s="474"/>
      <c r="W101" s="474"/>
      <c r="Y101" s="474"/>
      <c r="Z101" s="474"/>
      <c r="AA101" s="474"/>
      <c r="AB101" s="474"/>
      <c r="AC101" s="474"/>
      <c r="AD101" s="474"/>
      <c r="AE101" s="474"/>
    </row>
    <row r="102" spans="14:31">
      <c r="N102" s="474"/>
      <c r="O102" s="474"/>
      <c r="P102" s="474"/>
      <c r="Q102" s="474"/>
      <c r="R102" s="474"/>
      <c r="S102" s="474"/>
      <c r="T102" s="474"/>
      <c r="U102" s="474"/>
      <c r="V102" s="474"/>
      <c r="W102" s="474"/>
      <c r="Y102" s="474"/>
      <c r="Z102" s="474"/>
      <c r="AA102" s="474"/>
      <c r="AB102" s="474"/>
      <c r="AC102" s="474"/>
      <c r="AD102" s="474"/>
      <c r="AE102" s="474"/>
    </row>
    <row r="103" spans="14:31">
      <c r="N103" s="474"/>
      <c r="O103" s="474"/>
      <c r="P103" s="474"/>
      <c r="Q103" s="474"/>
      <c r="R103" s="474"/>
      <c r="S103" s="474"/>
      <c r="T103" s="474"/>
      <c r="U103" s="474"/>
      <c r="V103" s="474"/>
      <c r="Y103" s="474"/>
      <c r="Z103" s="474"/>
      <c r="AA103" s="474"/>
      <c r="AB103" s="474"/>
      <c r="AC103" s="474"/>
      <c r="AD103" s="474"/>
      <c r="AE103" s="474"/>
    </row>
    <row r="104" spans="14:31">
      <c r="N104" s="474"/>
      <c r="O104" s="474"/>
      <c r="P104" s="474"/>
      <c r="Q104" s="474"/>
      <c r="R104" s="474"/>
      <c r="S104" s="474"/>
      <c r="T104" s="474"/>
      <c r="U104" s="474"/>
      <c r="V104" s="474"/>
      <c r="Y104" s="474"/>
      <c r="Z104" s="474"/>
      <c r="AA104" s="474"/>
      <c r="AB104" s="474"/>
      <c r="AC104" s="474"/>
      <c r="AD104" s="474"/>
      <c r="AE104" s="474"/>
    </row>
    <row r="105" spans="14:31">
      <c r="N105" s="474"/>
      <c r="O105" s="474"/>
      <c r="P105" s="474"/>
      <c r="Q105" s="474"/>
      <c r="R105" s="474"/>
      <c r="S105" s="474"/>
      <c r="T105" s="474"/>
      <c r="U105" s="474"/>
      <c r="V105" s="474"/>
      <c r="Y105" s="474"/>
      <c r="Z105" s="474"/>
      <c r="AA105" s="474"/>
      <c r="AB105" s="474"/>
      <c r="AC105" s="474"/>
      <c r="AD105" s="474"/>
      <c r="AE105" s="474"/>
    </row>
    <row r="106" spans="14:31">
      <c r="N106" s="474"/>
      <c r="O106" s="474"/>
      <c r="P106" s="474"/>
      <c r="Q106" s="474"/>
      <c r="R106" s="474"/>
      <c r="S106" s="474"/>
      <c r="T106" s="474"/>
      <c r="U106" s="474"/>
      <c r="V106" s="474"/>
      <c r="Y106" s="474"/>
      <c r="Z106" s="474"/>
      <c r="AA106" s="474"/>
      <c r="AB106" s="474"/>
      <c r="AC106" s="474"/>
      <c r="AD106" s="474"/>
      <c r="AE106" s="474"/>
    </row>
    <row r="107" spans="14:31">
      <c r="N107" s="474"/>
      <c r="O107" s="474"/>
      <c r="P107" s="474"/>
      <c r="Q107" s="474"/>
      <c r="R107" s="474"/>
      <c r="S107" s="474"/>
      <c r="T107" s="474"/>
      <c r="U107" s="474"/>
      <c r="V107" s="474"/>
      <c r="Y107" s="474"/>
      <c r="Z107" s="474"/>
      <c r="AA107" s="474"/>
      <c r="AB107" s="474"/>
      <c r="AC107" s="474"/>
      <c r="AD107" s="474"/>
      <c r="AE107" s="474"/>
    </row>
    <row r="108" spans="14:31">
      <c r="N108" s="474"/>
      <c r="O108" s="474"/>
      <c r="P108" s="474"/>
      <c r="Q108" s="474"/>
      <c r="R108" s="474"/>
      <c r="S108" s="474"/>
      <c r="T108" s="474"/>
      <c r="U108" s="474"/>
      <c r="V108" s="474"/>
      <c r="Y108" s="474"/>
      <c r="Z108" s="474"/>
      <c r="AA108" s="474"/>
      <c r="AB108" s="474"/>
      <c r="AC108" s="474"/>
      <c r="AD108" s="474"/>
      <c r="AE108" s="474"/>
    </row>
    <row r="109" spans="14:31">
      <c r="N109" s="474"/>
      <c r="O109" s="474"/>
      <c r="P109" s="474"/>
      <c r="Q109" s="474"/>
      <c r="R109" s="474"/>
      <c r="S109" s="474"/>
      <c r="T109" s="474"/>
      <c r="U109" s="474"/>
      <c r="V109" s="474"/>
      <c r="Y109" s="474"/>
      <c r="Z109" s="474"/>
      <c r="AA109" s="474"/>
      <c r="AB109" s="474"/>
      <c r="AC109" s="474"/>
      <c r="AD109" s="474"/>
      <c r="AE109" s="474"/>
    </row>
    <row r="110" spans="14:31">
      <c r="N110" s="474"/>
      <c r="O110" s="474"/>
      <c r="P110" s="474"/>
      <c r="Q110" s="474"/>
      <c r="R110" s="474"/>
      <c r="S110" s="474"/>
      <c r="T110" s="474"/>
      <c r="U110" s="474"/>
      <c r="V110" s="474"/>
      <c r="Y110" s="474"/>
      <c r="Z110" s="474"/>
      <c r="AA110" s="474"/>
      <c r="AB110" s="474"/>
      <c r="AC110" s="474"/>
      <c r="AD110" s="474"/>
      <c r="AE110" s="474"/>
    </row>
    <row r="111" spans="14:31">
      <c r="N111" s="474"/>
      <c r="O111" s="474"/>
      <c r="P111" s="474"/>
      <c r="Q111" s="474"/>
      <c r="R111" s="474"/>
      <c r="S111" s="474"/>
      <c r="T111" s="474"/>
      <c r="U111" s="474"/>
      <c r="V111" s="474"/>
      <c r="Y111" s="474"/>
      <c r="Z111" s="474"/>
      <c r="AA111" s="474"/>
      <c r="AB111" s="474"/>
      <c r="AC111" s="474"/>
      <c r="AD111" s="474"/>
      <c r="AE111" s="474"/>
    </row>
    <row r="112" spans="14:31">
      <c r="N112" s="474"/>
      <c r="O112" s="474"/>
      <c r="P112" s="474"/>
      <c r="Q112" s="474"/>
      <c r="R112" s="474"/>
      <c r="S112" s="474"/>
      <c r="T112" s="474"/>
      <c r="U112" s="474"/>
      <c r="V112" s="474"/>
      <c r="Y112" s="474"/>
      <c r="Z112" s="474"/>
      <c r="AA112" s="474"/>
      <c r="AB112" s="474"/>
      <c r="AC112" s="474"/>
      <c r="AD112" s="474"/>
      <c r="AE112" s="474"/>
    </row>
    <row r="113" spans="14:31">
      <c r="N113" s="474"/>
      <c r="O113" s="474"/>
      <c r="P113" s="474"/>
      <c r="Q113" s="474"/>
      <c r="R113" s="474"/>
      <c r="S113" s="474"/>
      <c r="T113" s="474"/>
      <c r="U113" s="474"/>
      <c r="V113" s="474"/>
      <c r="Y113" s="474"/>
      <c r="Z113" s="474"/>
      <c r="AA113" s="474"/>
      <c r="AB113" s="474"/>
      <c r="AC113" s="474"/>
      <c r="AD113" s="474"/>
      <c r="AE113" s="474"/>
    </row>
    <row r="114" spans="14:31">
      <c r="N114" s="474"/>
      <c r="O114" s="474"/>
      <c r="P114" s="474"/>
      <c r="Q114" s="474"/>
      <c r="R114" s="474"/>
      <c r="S114" s="474"/>
      <c r="T114" s="474"/>
      <c r="U114" s="474"/>
      <c r="V114" s="474"/>
      <c r="Y114" s="474"/>
      <c r="Z114" s="474"/>
      <c r="AA114" s="474"/>
      <c r="AB114" s="474"/>
      <c r="AC114" s="474"/>
      <c r="AD114" s="474"/>
      <c r="AE114" s="474"/>
    </row>
    <row r="115" spans="14:31">
      <c r="N115" s="474"/>
      <c r="O115" s="474"/>
      <c r="P115" s="474"/>
      <c r="Q115" s="474"/>
      <c r="R115" s="474"/>
      <c r="S115" s="474"/>
      <c r="T115" s="474"/>
      <c r="U115" s="474"/>
      <c r="Y115" s="474"/>
      <c r="Z115" s="474"/>
      <c r="AA115" s="474"/>
      <c r="AB115" s="474"/>
      <c r="AC115" s="474"/>
      <c r="AD115" s="474"/>
      <c r="AE115" s="474"/>
    </row>
    <row r="116" spans="14:31">
      <c r="N116" s="474"/>
      <c r="O116" s="474"/>
      <c r="P116" s="474"/>
      <c r="Q116" s="474"/>
      <c r="R116" s="474"/>
      <c r="S116" s="474"/>
      <c r="T116" s="474"/>
      <c r="U116" s="474"/>
      <c r="Y116" s="474"/>
      <c r="Z116" s="474"/>
      <c r="AA116" s="474"/>
      <c r="AB116" s="474"/>
      <c r="AC116" s="474"/>
      <c r="AD116" s="474"/>
      <c r="AE116" s="474"/>
    </row>
    <row r="117" spans="14:31">
      <c r="N117" s="474"/>
      <c r="O117" s="474"/>
      <c r="P117" s="474"/>
      <c r="Q117" s="474"/>
      <c r="R117" s="474"/>
      <c r="S117" s="474"/>
      <c r="T117" s="474"/>
      <c r="U117" s="474"/>
      <c r="Y117" s="474"/>
      <c r="Z117" s="474"/>
      <c r="AA117" s="474"/>
      <c r="AB117" s="474"/>
      <c r="AC117" s="474"/>
      <c r="AD117" s="474"/>
      <c r="AE117" s="474"/>
    </row>
    <row r="118" spans="14:31">
      <c r="N118" s="474"/>
      <c r="O118" s="474"/>
      <c r="P118" s="474"/>
      <c r="Q118" s="474"/>
      <c r="R118" s="474"/>
      <c r="S118" s="474"/>
      <c r="T118" s="474"/>
      <c r="U118" s="474"/>
      <c r="Y118" s="474"/>
      <c r="Z118" s="474"/>
      <c r="AA118" s="474"/>
      <c r="AB118" s="474"/>
      <c r="AC118" s="474"/>
      <c r="AD118" s="474"/>
      <c r="AE118" s="474"/>
    </row>
    <row r="119" spans="14:31">
      <c r="N119" s="474"/>
      <c r="O119" s="474"/>
      <c r="P119" s="474"/>
      <c r="Q119" s="474"/>
      <c r="R119" s="474"/>
      <c r="S119" s="474"/>
      <c r="T119" s="474"/>
      <c r="U119" s="474"/>
      <c r="Y119" s="474"/>
      <c r="Z119" s="474"/>
      <c r="AA119" s="474"/>
      <c r="AB119" s="474"/>
      <c r="AC119" s="474"/>
      <c r="AD119" s="474"/>
      <c r="AE119" s="474"/>
    </row>
    <row r="120" spans="14:31">
      <c r="N120" s="474"/>
      <c r="O120" s="474"/>
      <c r="P120" s="474"/>
      <c r="Q120" s="474"/>
      <c r="R120" s="474"/>
      <c r="S120" s="474"/>
      <c r="T120" s="474"/>
      <c r="U120" s="474"/>
      <c r="Y120" s="474"/>
      <c r="Z120" s="474"/>
      <c r="AA120" s="474"/>
      <c r="AB120" s="474"/>
      <c r="AC120" s="474"/>
      <c r="AD120" s="474"/>
      <c r="AE120" s="474"/>
    </row>
    <row r="121" spans="14:31">
      <c r="N121" s="474"/>
      <c r="O121" s="474"/>
      <c r="P121" s="474"/>
      <c r="Q121" s="474"/>
      <c r="R121" s="474"/>
      <c r="S121" s="474"/>
      <c r="T121" s="474"/>
      <c r="U121" s="474"/>
      <c r="Y121" s="474"/>
      <c r="Z121" s="474"/>
      <c r="AA121" s="474"/>
      <c r="AB121" s="474"/>
      <c r="AC121" s="474"/>
      <c r="AD121" s="474"/>
      <c r="AE121" s="474"/>
    </row>
    <row r="122" spans="14:31">
      <c r="N122" s="474"/>
      <c r="O122" s="474"/>
      <c r="P122" s="474"/>
      <c r="Q122" s="474"/>
      <c r="R122" s="474"/>
      <c r="S122" s="474"/>
      <c r="T122" s="474"/>
      <c r="U122" s="474"/>
      <c r="Y122" s="474"/>
      <c r="Z122" s="474"/>
      <c r="AA122" s="474"/>
      <c r="AB122" s="474"/>
      <c r="AC122" s="474"/>
      <c r="AD122" s="474"/>
      <c r="AE122" s="474"/>
    </row>
    <row r="123" spans="14:31">
      <c r="N123" s="474"/>
      <c r="O123" s="474"/>
      <c r="P123" s="474"/>
      <c r="Q123" s="474"/>
      <c r="R123" s="474"/>
      <c r="S123" s="474"/>
      <c r="T123" s="474"/>
      <c r="U123" s="474"/>
      <c r="Y123" s="474"/>
      <c r="Z123" s="474"/>
      <c r="AA123" s="474"/>
      <c r="AB123" s="474"/>
      <c r="AC123" s="474"/>
      <c r="AD123" s="474"/>
      <c r="AE123" s="474"/>
    </row>
    <row r="124" spans="14:31">
      <c r="N124" s="474"/>
      <c r="O124" s="474"/>
      <c r="P124" s="474"/>
      <c r="Q124" s="474"/>
      <c r="R124" s="474"/>
      <c r="S124" s="474"/>
      <c r="T124" s="474"/>
      <c r="U124" s="474"/>
      <c r="Y124" s="474"/>
      <c r="Z124" s="474"/>
      <c r="AA124" s="474"/>
      <c r="AB124" s="474"/>
      <c r="AC124" s="474"/>
      <c r="AD124" s="474"/>
      <c r="AE124" s="474"/>
    </row>
    <row r="125" spans="14:31">
      <c r="N125" s="474"/>
      <c r="O125" s="474"/>
      <c r="P125" s="474"/>
      <c r="Q125" s="474"/>
      <c r="R125" s="474"/>
      <c r="S125" s="474"/>
      <c r="T125" s="474"/>
      <c r="U125" s="474"/>
      <c r="Y125" s="474"/>
      <c r="Z125" s="474"/>
      <c r="AA125" s="474"/>
      <c r="AB125" s="474"/>
      <c r="AC125" s="474"/>
      <c r="AD125" s="474"/>
      <c r="AE125" s="474"/>
    </row>
    <row r="126" spans="14:31">
      <c r="N126" s="474"/>
      <c r="O126" s="474"/>
      <c r="P126" s="474"/>
      <c r="Q126" s="474"/>
      <c r="R126" s="474"/>
      <c r="S126" s="474"/>
      <c r="T126" s="474"/>
      <c r="U126" s="474"/>
      <c r="Y126" s="474"/>
      <c r="Z126" s="474"/>
      <c r="AA126" s="474"/>
      <c r="AB126" s="474"/>
      <c r="AC126" s="474"/>
      <c r="AD126" s="474"/>
      <c r="AE126" s="474"/>
    </row>
    <row r="127" spans="14:31">
      <c r="N127" s="474"/>
      <c r="O127" s="474"/>
      <c r="P127" s="474"/>
      <c r="Q127" s="474"/>
      <c r="R127" s="474"/>
      <c r="S127" s="474"/>
      <c r="T127" s="474"/>
      <c r="Y127" s="474"/>
      <c r="Z127" s="474"/>
      <c r="AA127" s="474"/>
      <c r="AB127" s="474"/>
      <c r="AC127" s="474"/>
      <c r="AD127" s="474"/>
    </row>
    <row r="128" spans="14:31">
      <c r="N128" s="474"/>
      <c r="O128" s="474"/>
      <c r="P128" s="474"/>
      <c r="Q128" s="474"/>
      <c r="R128" s="474"/>
      <c r="S128" s="474"/>
      <c r="T128" s="474"/>
      <c r="Y128" s="474"/>
      <c r="Z128" s="474"/>
      <c r="AA128" s="474"/>
      <c r="AB128" s="474"/>
      <c r="AC128" s="474"/>
      <c r="AD128" s="474"/>
    </row>
    <row r="129" spans="14:30">
      <c r="N129" s="474"/>
      <c r="O129" s="474"/>
      <c r="P129" s="474"/>
      <c r="Q129" s="474"/>
      <c r="R129" s="474"/>
      <c r="S129" s="474"/>
      <c r="T129" s="474"/>
      <c r="Y129" s="474"/>
      <c r="Z129" s="474"/>
      <c r="AA129" s="474"/>
      <c r="AB129" s="474"/>
      <c r="AC129" s="474"/>
      <c r="AD129" s="474"/>
    </row>
    <row r="130" spans="14:30">
      <c r="N130" s="474"/>
      <c r="O130" s="474"/>
      <c r="P130" s="474"/>
      <c r="Q130" s="474"/>
      <c r="R130" s="474"/>
      <c r="S130" s="474"/>
      <c r="T130" s="474"/>
      <c r="Y130" s="474"/>
      <c r="Z130" s="474"/>
      <c r="AA130" s="474"/>
      <c r="AB130" s="474"/>
      <c r="AC130" s="474"/>
      <c r="AD130" s="474"/>
    </row>
    <row r="131" spans="14:30">
      <c r="N131" s="474"/>
      <c r="O131" s="474"/>
      <c r="P131" s="474"/>
      <c r="Q131" s="474"/>
      <c r="R131" s="474"/>
      <c r="S131" s="474"/>
      <c r="T131" s="474"/>
      <c r="Y131" s="474"/>
      <c r="Z131" s="474"/>
      <c r="AA131" s="474"/>
      <c r="AB131" s="474"/>
      <c r="AC131" s="474"/>
      <c r="AD131" s="474"/>
    </row>
    <row r="132" spans="14:30">
      <c r="N132" s="474"/>
      <c r="O132" s="474"/>
      <c r="P132" s="474"/>
      <c r="Q132" s="474"/>
      <c r="R132" s="474"/>
      <c r="S132" s="474"/>
      <c r="T132" s="474"/>
      <c r="Y132" s="474"/>
      <c r="Z132" s="474"/>
      <c r="AA132" s="474"/>
      <c r="AB132" s="474"/>
      <c r="AC132" s="474"/>
      <c r="AD132" s="474"/>
    </row>
    <row r="133" spans="14:30">
      <c r="N133" s="474"/>
      <c r="O133" s="474"/>
      <c r="P133" s="474"/>
      <c r="Q133" s="474"/>
      <c r="R133" s="474"/>
      <c r="S133" s="474"/>
      <c r="T133" s="474"/>
      <c r="Y133" s="474"/>
      <c r="Z133" s="474"/>
      <c r="AA133" s="474"/>
      <c r="AB133" s="474"/>
      <c r="AC133" s="474"/>
      <c r="AD133" s="474"/>
    </row>
    <row r="134" spans="14:30">
      <c r="N134" s="474"/>
      <c r="O134" s="474"/>
      <c r="P134" s="474"/>
      <c r="Q134" s="474"/>
      <c r="R134" s="474"/>
      <c r="S134" s="474"/>
      <c r="T134" s="474"/>
      <c r="Y134" s="474"/>
      <c r="Z134" s="474"/>
      <c r="AA134" s="474"/>
      <c r="AB134" s="474"/>
      <c r="AC134" s="474"/>
      <c r="AD134" s="474"/>
    </row>
    <row r="135" spans="14:30">
      <c r="N135" s="474"/>
      <c r="O135" s="474"/>
      <c r="P135" s="474"/>
      <c r="Q135" s="474"/>
      <c r="R135" s="474"/>
      <c r="S135" s="474"/>
      <c r="T135" s="474"/>
      <c r="Y135" s="474"/>
      <c r="Z135" s="474"/>
      <c r="AA135" s="474"/>
      <c r="AB135" s="474"/>
      <c r="AC135" s="474"/>
      <c r="AD135" s="474"/>
    </row>
    <row r="136" spans="14:30">
      <c r="N136" s="474"/>
      <c r="O136" s="474"/>
      <c r="P136" s="474"/>
      <c r="Q136" s="474"/>
      <c r="R136" s="474"/>
      <c r="S136" s="474"/>
      <c r="T136" s="474"/>
      <c r="Y136" s="474"/>
      <c r="Z136" s="474"/>
      <c r="AA136" s="474"/>
      <c r="AB136" s="474"/>
      <c r="AC136" s="474"/>
      <c r="AD136" s="474"/>
    </row>
    <row r="137" spans="14:30">
      <c r="N137" s="474"/>
      <c r="O137" s="474"/>
      <c r="P137" s="474"/>
      <c r="Q137" s="474"/>
      <c r="R137" s="474"/>
      <c r="S137" s="474"/>
      <c r="T137" s="474"/>
      <c r="Y137" s="474"/>
      <c r="Z137" s="474"/>
      <c r="AA137" s="474"/>
      <c r="AB137" s="474"/>
      <c r="AC137" s="474"/>
      <c r="AD137" s="474"/>
    </row>
    <row r="138" spans="14:30">
      <c r="N138" s="474"/>
      <c r="O138" s="474"/>
      <c r="P138" s="474"/>
      <c r="Q138" s="474"/>
      <c r="R138" s="474"/>
      <c r="S138" s="474"/>
      <c r="T138" s="474"/>
      <c r="Y138" s="474"/>
      <c r="Z138" s="474"/>
      <c r="AA138" s="474"/>
      <c r="AB138" s="474"/>
      <c r="AC138" s="474"/>
      <c r="AD138" s="474"/>
    </row>
    <row r="139" spans="14:30">
      <c r="N139" s="474"/>
      <c r="O139" s="474"/>
      <c r="P139" s="474"/>
      <c r="Q139" s="474"/>
      <c r="R139" s="474"/>
      <c r="S139" s="474"/>
      <c r="T139" s="474"/>
      <c r="Y139" s="474"/>
      <c r="Z139" s="474"/>
      <c r="AA139" s="474"/>
      <c r="AB139" s="474"/>
      <c r="AC139" s="474"/>
      <c r="AD139" s="474"/>
    </row>
    <row r="140" spans="14:30">
      <c r="N140" s="474"/>
      <c r="O140" s="474"/>
      <c r="P140" s="474"/>
      <c r="Q140" s="474"/>
      <c r="R140" s="474"/>
      <c r="S140" s="474"/>
      <c r="T140" s="474"/>
      <c r="Y140" s="474"/>
      <c r="Z140" s="474"/>
      <c r="AA140" s="474"/>
      <c r="AB140" s="474"/>
      <c r="AC140" s="474"/>
      <c r="AD140" s="474"/>
    </row>
    <row r="141" spans="14:30">
      <c r="N141" s="474"/>
      <c r="O141" s="474"/>
      <c r="P141" s="474"/>
      <c r="Q141" s="474"/>
      <c r="R141" s="474"/>
      <c r="S141" s="474"/>
      <c r="T141" s="474"/>
      <c r="Y141" s="474"/>
      <c r="Z141" s="474"/>
      <c r="AA141" s="474"/>
      <c r="AB141" s="474"/>
      <c r="AC141" s="474"/>
      <c r="AD141" s="474"/>
    </row>
    <row r="142" spans="14:30">
      <c r="N142" s="474"/>
      <c r="O142" s="474"/>
      <c r="P142" s="474"/>
      <c r="Q142" s="474"/>
      <c r="R142" s="474"/>
      <c r="S142" s="474"/>
      <c r="T142" s="474"/>
      <c r="Y142" s="474"/>
      <c r="Z142" s="474"/>
      <c r="AA142" s="474"/>
      <c r="AB142" s="474"/>
      <c r="AC142" s="474"/>
      <c r="AD142" s="474"/>
    </row>
    <row r="143" spans="14:30">
      <c r="N143" s="474"/>
      <c r="O143" s="474"/>
      <c r="P143" s="474"/>
      <c r="Q143" s="474"/>
      <c r="R143" s="474"/>
      <c r="S143" s="474"/>
      <c r="T143" s="474"/>
      <c r="Y143" s="474"/>
      <c r="Z143" s="474"/>
      <c r="AA143" s="474"/>
      <c r="AB143" s="474"/>
      <c r="AC143" s="474"/>
      <c r="AD143" s="474"/>
    </row>
    <row r="144" spans="14:30">
      <c r="N144" s="474"/>
      <c r="O144" s="474"/>
      <c r="P144" s="474"/>
      <c r="Q144" s="474"/>
      <c r="R144" s="474"/>
      <c r="S144" s="474"/>
      <c r="T144" s="474"/>
      <c r="Y144" s="474"/>
      <c r="Z144" s="474"/>
      <c r="AA144" s="474"/>
      <c r="AB144" s="474"/>
      <c r="AC144" s="474"/>
      <c r="AD144" s="474"/>
    </row>
    <row r="145" spans="14:30">
      <c r="N145" s="474"/>
      <c r="O145" s="474"/>
      <c r="P145" s="474"/>
      <c r="Q145" s="474"/>
      <c r="R145" s="474"/>
      <c r="S145" s="474"/>
      <c r="T145" s="474"/>
      <c r="Y145" s="474"/>
      <c r="Z145" s="474"/>
      <c r="AA145" s="474"/>
      <c r="AB145" s="474"/>
      <c r="AC145" s="474"/>
      <c r="AD145" s="474"/>
    </row>
    <row r="146" spans="14:30">
      <c r="N146" s="474"/>
      <c r="O146" s="474"/>
      <c r="P146" s="474"/>
      <c r="Q146" s="474"/>
      <c r="R146" s="474"/>
      <c r="S146" s="474"/>
      <c r="T146" s="474"/>
      <c r="Y146" s="474"/>
      <c r="Z146" s="474"/>
      <c r="AA146" s="474"/>
      <c r="AB146" s="474"/>
      <c r="AC146" s="474"/>
      <c r="AD146" s="474"/>
    </row>
    <row r="147" spans="14:30">
      <c r="N147" s="474"/>
      <c r="O147" s="474"/>
      <c r="P147" s="474"/>
      <c r="Q147" s="474"/>
      <c r="R147" s="474"/>
      <c r="S147" s="474"/>
      <c r="T147" s="474"/>
      <c r="Y147" s="474"/>
      <c r="Z147" s="474"/>
      <c r="AA147" s="474"/>
      <c r="AB147" s="474"/>
      <c r="AC147" s="474"/>
      <c r="AD147" s="474"/>
    </row>
    <row r="148" spans="14:30">
      <c r="N148" s="474"/>
      <c r="O148" s="474"/>
      <c r="P148" s="474"/>
      <c r="Q148" s="474"/>
      <c r="R148" s="474"/>
      <c r="S148" s="474"/>
      <c r="T148" s="474"/>
      <c r="Y148" s="474"/>
      <c r="Z148" s="474"/>
      <c r="AA148" s="474"/>
      <c r="AB148" s="474"/>
      <c r="AC148" s="474"/>
      <c r="AD148" s="474"/>
    </row>
    <row r="149" spans="14:30">
      <c r="N149" s="474"/>
      <c r="O149" s="474"/>
      <c r="P149" s="474"/>
      <c r="Q149" s="474"/>
      <c r="R149" s="474"/>
      <c r="S149" s="474"/>
      <c r="T149" s="474"/>
      <c r="Y149" s="474"/>
      <c r="Z149" s="474"/>
      <c r="AA149" s="474"/>
      <c r="AB149" s="474"/>
      <c r="AC149" s="474"/>
      <c r="AD149" s="474"/>
    </row>
    <row r="150" spans="14:30">
      <c r="N150" s="474"/>
      <c r="O150" s="474"/>
      <c r="P150" s="474"/>
      <c r="Q150" s="474"/>
      <c r="R150" s="474"/>
      <c r="S150" s="474"/>
      <c r="T150" s="474"/>
      <c r="Y150" s="474"/>
      <c r="Z150" s="474"/>
      <c r="AA150" s="474"/>
      <c r="AB150" s="474"/>
      <c r="AC150" s="474"/>
      <c r="AD150" s="474"/>
    </row>
    <row r="151" spans="14:30">
      <c r="N151" s="474"/>
      <c r="O151" s="474"/>
      <c r="P151" s="474"/>
      <c r="Q151" s="474"/>
      <c r="R151" s="474"/>
      <c r="S151" s="474"/>
      <c r="T151" s="474"/>
      <c r="Y151" s="474"/>
      <c r="Z151" s="474"/>
      <c r="AA151" s="474"/>
      <c r="AB151" s="474"/>
      <c r="AC151" s="474"/>
      <c r="AD151" s="474"/>
    </row>
    <row r="152" spans="14:30">
      <c r="N152" s="474"/>
      <c r="O152" s="474"/>
      <c r="P152" s="474"/>
      <c r="Q152" s="474"/>
      <c r="R152" s="474"/>
      <c r="S152" s="474"/>
      <c r="T152" s="474"/>
      <c r="Y152" s="474"/>
      <c r="Z152" s="474"/>
      <c r="AA152" s="474"/>
      <c r="AB152" s="474"/>
      <c r="AC152" s="474"/>
      <c r="AD152" s="474"/>
    </row>
    <row r="153" spans="14:30">
      <c r="N153" s="474"/>
      <c r="O153" s="474"/>
      <c r="P153" s="474"/>
      <c r="Q153" s="474"/>
      <c r="R153" s="474"/>
      <c r="S153" s="474"/>
      <c r="T153" s="474"/>
      <c r="Y153" s="474"/>
      <c r="Z153" s="474"/>
      <c r="AA153" s="474"/>
      <c r="AB153" s="474"/>
      <c r="AC153" s="474"/>
      <c r="AD153" s="474"/>
    </row>
    <row r="154" spans="14:30">
      <c r="N154" s="474"/>
      <c r="O154" s="474"/>
      <c r="P154" s="474"/>
      <c r="Q154" s="474"/>
      <c r="R154" s="474"/>
      <c r="S154" s="474"/>
      <c r="T154" s="474"/>
      <c r="Y154" s="474"/>
      <c r="Z154" s="474"/>
      <c r="AA154" s="474"/>
      <c r="AB154" s="474"/>
      <c r="AC154" s="474"/>
      <c r="AD154" s="474"/>
    </row>
    <row r="155" spans="14:30">
      <c r="N155" s="474"/>
      <c r="O155" s="474"/>
      <c r="P155" s="474"/>
      <c r="Q155" s="474"/>
      <c r="R155" s="474"/>
      <c r="S155" s="474"/>
      <c r="T155" s="474"/>
      <c r="Y155" s="474"/>
      <c r="Z155" s="474"/>
      <c r="AA155" s="474"/>
      <c r="AB155" s="474"/>
      <c r="AC155" s="474"/>
      <c r="AD155" s="474"/>
    </row>
    <row r="156" spans="14:30">
      <c r="N156" s="474"/>
      <c r="O156" s="474"/>
      <c r="P156" s="474"/>
      <c r="Q156" s="474"/>
      <c r="R156" s="474"/>
      <c r="S156" s="474"/>
      <c r="T156" s="474"/>
      <c r="Y156" s="474"/>
      <c r="Z156" s="474"/>
      <c r="AA156" s="474"/>
      <c r="AB156" s="474"/>
      <c r="AC156" s="474"/>
      <c r="AD156" s="474"/>
    </row>
    <row r="157" spans="14:30">
      <c r="N157" s="474"/>
      <c r="O157" s="474"/>
      <c r="P157" s="474"/>
      <c r="Q157" s="474"/>
      <c r="R157" s="474"/>
      <c r="S157" s="474"/>
      <c r="T157" s="474"/>
      <c r="Y157" s="474"/>
      <c r="Z157" s="474"/>
      <c r="AA157" s="474"/>
      <c r="AB157" s="474"/>
      <c r="AC157" s="474"/>
      <c r="AD157" s="474"/>
    </row>
    <row r="158" spans="14:30">
      <c r="N158" s="474"/>
      <c r="O158" s="474"/>
      <c r="P158" s="474"/>
      <c r="Q158" s="474"/>
      <c r="R158" s="474"/>
      <c r="S158" s="474"/>
      <c r="T158" s="474"/>
      <c r="Y158" s="474"/>
      <c r="Z158" s="474"/>
      <c r="AA158" s="474"/>
      <c r="AB158" s="474"/>
      <c r="AC158" s="474"/>
      <c r="AD158" s="474"/>
    </row>
    <row r="159" spans="14:30">
      <c r="N159" s="474"/>
      <c r="O159" s="474"/>
      <c r="P159" s="474"/>
      <c r="Q159" s="474"/>
      <c r="R159" s="474"/>
      <c r="S159" s="474"/>
      <c r="T159" s="474"/>
      <c r="Y159" s="474"/>
      <c r="Z159" s="474"/>
      <c r="AA159" s="474"/>
      <c r="AB159" s="474"/>
      <c r="AC159" s="474"/>
      <c r="AD159" s="474"/>
    </row>
    <row r="160" spans="14:30">
      <c r="N160" s="474"/>
      <c r="O160" s="474"/>
      <c r="P160" s="474"/>
      <c r="Q160" s="474"/>
      <c r="R160" s="474"/>
      <c r="S160" s="474"/>
      <c r="T160" s="474"/>
      <c r="Y160" s="474"/>
      <c r="Z160" s="474"/>
      <c r="AA160" s="474"/>
      <c r="AB160" s="474"/>
      <c r="AC160" s="474"/>
      <c r="AD160" s="474"/>
    </row>
    <row r="161" spans="14:30">
      <c r="N161" s="474"/>
      <c r="O161" s="474"/>
      <c r="P161" s="474"/>
      <c r="Q161" s="474"/>
      <c r="R161" s="474"/>
      <c r="S161" s="474"/>
      <c r="T161" s="474"/>
      <c r="Y161" s="474"/>
      <c r="Z161" s="474"/>
      <c r="AA161" s="474"/>
      <c r="AB161" s="474"/>
      <c r="AC161" s="474"/>
      <c r="AD161" s="474"/>
    </row>
    <row r="162" spans="14:30">
      <c r="N162" s="474"/>
      <c r="O162" s="474"/>
      <c r="P162" s="474"/>
      <c r="Q162" s="474"/>
      <c r="R162" s="474"/>
      <c r="S162" s="474"/>
      <c r="T162" s="474"/>
      <c r="Y162" s="474"/>
      <c r="Z162" s="474"/>
      <c r="AA162" s="474"/>
      <c r="AB162" s="474"/>
      <c r="AC162" s="474"/>
      <c r="AD162" s="474"/>
    </row>
    <row r="163" spans="14:30">
      <c r="N163" s="474"/>
      <c r="O163" s="474"/>
      <c r="P163" s="474"/>
      <c r="Q163" s="474"/>
      <c r="R163" s="474"/>
      <c r="S163" s="474"/>
      <c r="T163" s="474"/>
      <c r="Y163" s="474"/>
      <c r="Z163" s="474"/>
      <c r="AA163" s="474"/>
      <c r="AB163" s="474"/>
      <c r="AC163" s="474"/>
      <c r="AD163" s="474"/>
    </row>
    <row r="164" spans="14:30">
      <c r="N164" s="474"/>
      <c r="O164" s="474"/>
      <c r="P164" s="474"/>
      <c r="Q164" s="474"/>
      <c r="R164" s="474"/>
      <c r="S164" s="474"/>
      <c r="T164" s="474"/>
      <c r="Y164" s="474"/>
      <c r="Z164" s="474"/>
      <c r="AA164" s="474"/>
      <c r="AB164" s="474"/>
      <c r="AC164" s="474"/>
      <c r="AD164" s="474"/>
    </row>
    <row r="165" spans="14:30">
      <c r="N165" s="474"/>
      <c r="O165" s="474"/>
      <c r="P165" s="474"/>
      <c r="Q165" s="474"/>
      <c r="R165" s="474"/>
      <c r="S165" s="474"/>
      <c r="T165" s="474"/>
      <c r="Y165" s="474"/>
      <c r="Z165" s="474"/>
      <c r="AA165" s="474"/>
      <c r="AB165" s="474"/>
      <c r="AC165" s="474"/>
      <c r="AD165" s="474"/>
    </row>
    <row r="166" spans="14:30">
      <c r="N166" s="474"/>
      <c r="O166" s="474"/>
      <c r="P166" s="474"/>
      <c r="Q166" s="474"/>
      <c r="R166" s="474"/>
      <c r="S166" s="474"/>
      <c r="T166" s="474"/>
      <c r="Y166" s="474"/>
      <c r="Z166" s="474"/>
      <c r="AA166" s="474"/>
      <c r="AB166" s="474"/>
      <c r="AC166" s="474"/>
      <c r="AD166" s="474"/>
    </row>
    <row r="167" spans="14:30">
      <c r="N167" s="474"/>
      <c r="O167" s="474"/>
      <c r="P167" s="474"/>
      <c r="Q167" s="474"/>
      <c r="R167" s="474"/>
      <c r="S167" s="474"/>
      <c r="T167" s="474"/>
      <c r="Y167" s="474"/>
      <c r="Z167" s="474"/>
      <c r="AA167" s="474"/>
      <c r="AB167" s="474"/>
      <c r="AC167" s="474"/>
      <c r="AD167" s="474"/>
    </row>
    <row r="168" spans="14:30">
      <c r="N168" s="474"/>
      <c r="O168" s="474"/>
      <c r="P168" s="474"/>
      <c r="Q168" s="474"/>
      <c r="R168" s="474"/>
      <c r="S168" s="474"/>
      <c r="T168" s="474"/>
      <c r="Y168" s="474"/>
      <c r="Z168" s="474"/>
      <c r="AA168" s="474"/>
      <c r="AB168" s="474"/>
      <c r="AC168" s="474"/>
      <c r="AD168" s="474"/>
    </row>
    <row r="169" spans="14:30">
      <c r="N169" s="474"/>
      <c r="O169" s="474"/>
      <c r="P169" s="474"/>
      <c r="Q169" s="474"/>
      <c r="R169" s="474"/>
      <c r="S169" s="474"/>
      <c r="T169" s="474"/>
      <c r="Y169" s="474"/>
      <c r="Z169" s="474"/>
      <c r="AA169" s="474"/>
      <c r="AB169" s="474"/>
      <c r="AC169" s="474"/>
      <c r="AD169" s="474"/>
    </row>
    <row r="170" spans="14:30">
      <c r="N170" s="474"/>
      <c r="O170" s="474"/>
      <c r="P170" s="474"/>
      <c r="Q170" s="474"/>
      <c r="R170" s="474"/>
      <c r="S170" s="474"/>
      <c r="T170" s="474"/>
      <c r="Y170" s="474"/>
      <c r="Z170" s="474"/>
      <c r="AA170" s="474"/>
      <c r="AB170" s="474"/>
      <c r="AC170" s="474"/>
      <c r="AD170" s="474"/>
    </row>
    <row r="171" spans="14:30">
      <c r="N171" s="474"/>
      <c r="O171" s="474"/>
      <c r="P171" s="474"/>
      <c r="Q171" s="474"/>
      <c r="R171" s="474"/>
      <c r="S171" s="474"/>
      <c r="T171" s="474"/>
      <c r="Y171" s="474"/>
      <c r="Z171" s="474"/>
      <c r="AA171" s="474"/>
      <c r="AB171" s="474"/>
      <c r="AC171" s="474"/>
      <c r="AD171" s="474"/>
    </row>
    <row r="172" spans="14:30">
      <c r="N172" s="474"/>
      <c r="O172" s="474"/>
      <c r="P172" s="474"/>
      <c r="Q172" s="474"/>
      <c r="R172" s="474"/>
      <c r="S172" s="474"/>
      <c r="T172" s="474"/>
      <c r="Y172" s="474"/>
      <c r="Z172" s="474"/>
      <c r="AA172" s="474"/>
      <c r="AB172" s="474"/>
      <c r="AC172" s="474"/>
      <c r="AD172" s="474"/>
    </row>
    <row r="173" spans="14:30">
      <c r="N173" s="474"/>
      <c r="O173" s="474"/>
      <c r="P173" s="474"/>
      <c r="Q173" s="474"/>
      <c r="R173" s="474"/>
      <c r="S173" s="474"/>
      <c r="T173" s="474"/>
      <c r="Y173" s="474"/>
      <c r="Z173" s="474"/>
      <c r="AA173" s="474"/>
      <c r="AB173" s="474"/>
      <c r="AC173" s="474"/>
      <c r="AD173" s="474"/>
    </row>
    <row r="174" spans="14:30">
      <c r="N174" s="474"/>
      <c r="O174" s="474"/>
      <c r="P174" s="474"/>
      <c r="Q174" s="474"/>
      <c r="R174" s="474"/>
      <c r="S174" s="474"/>
      <c r="Y174" s="474"/>
      <c r="Z174" s="474"/>
      <c r="AA174" s="474"/>
      <c r="AB174" s="474"/>
    </row>
    <row r="175" spans="14:30">
      <c r="N175" s="474"/>
      <c r="O175" s="474"/>
      <c r="P175" s="474"/>
      <c r="Q175" s="474"/>
      <c r="R175" s="474"/>
      <c r="S175" s="474"/>
      <c r="Y175" s="474"/>
      <c r="Z175" s="474"/>
      <c r="AA175" s="474"/>
      <c r="AB175" s="474"/>
    </row>
    <row r="176" spans="14:30">
      <c r="N176" s="474"/>
      <c r="O176" s="474"/>
      <c r="P176" s="474"/>
      <c r="Q176" s="474"/>
      <c r="R176" s="474"/>
      <c r="S176" s="474"/>
      <c r="Y176" s="474"/>
      <c r="Z176" s="474"/>
      <c r="AA176" s="474"/>
      <c r="AB176" s="474"/>
    </row>
    <row r="177" spans="14:28">
      <c r="N177" s="474"/>
      <c r="O177" s="474"/>
      <c r="P177" s="474"/>
      <c r="Q177" s="474"/>
      <c r="R177" s="474"/>
      <c r="S177" s="474"/>
      <c r="Y177" s="474"/>
      <c r="Z177" s="474"/>
      <c r="AA177" s="474"/>
      <c r="AB177" s="474"/>
    </row>
    <row r="178" spans="14:28">
      <c r="N178" s="474"/>
      <c r="O178" s="474"/>
      <c r="P178" s="474"/>
      <c r="Q178" s="474"/>
      <c r="R178" s="474"/>
      <c r="S178" s="474"/>
      <c r="Y178" s="474"/>
      <c r="Z178" s="474"/>
      <c r="AA178" s="474"/>
      <c r="AB178" s="474"/>
    </row>
    <row r="179" spans="14:28">
      <c r="N179" s="474"/>
      <c r="O179" s="474"/>
      <c r="P179" s="474"/>
      <c r="Q179" s="474"/>
      <c r="R179" s="474"/>
      <c r="S179" s="474"/>
      <c r="Y179" s="474"/>
      <c r="Z179" s="474"/>
      <c r="AA179" s="474"/>
      <c r="AB179" s="474"/>
    </row>
    <row r="180" spans="14:28">
      <c r="N180" s="474"/>
      <c r="O180" s="474"/>
      <c r="P180" s="474"/>
      <c r="Q180" s="474"/>
      <c r="R180" s="474"/>
      <c r="S180" s="474"/>
      <c r="Y180" s="474"/>
      <c r="Z180" s="474"/>
      <c r="AA180" s="474"/>
      <c r="AB180" s="474"/>
    </row>
    <row r="181" spans="14:28">
      <c r="N181" s="474"/>
      <c r="O181" s="474"/>
      <c r="P181" s="474"/>
      <c r="Q181" s="474"/>
      <c r="R181" s="474"/>
      <c r="S181" s="474"/>
      <c r="Y181" s="474"/>
      <c r="Z181" s="474"/>
      <c r="AA181" s="474"/>
      <c r="AB181" s="474"/>
    </row>
    <row r="182" spans="14:28">
      <c r="N182" s="474"/>
      <c r="O182" s="474"/>
      <c r="P182" s="474"/>
      <c r="Q182" s="474"/>
      <c r="R182" s="474"/>
      <c r="S182" s="474"/>
      <c r="Y182" s="474"/>
      <c r="Z182" s="474"/>
      <c r="AA182" s="474"/>
      <c r="AB182" s="474"/>
    </row>
    <row r="183" spans="14:28">
      <c r="N183" s="474"/>
      <c r="O183" s="474"/>
      <c r="P183" s="474"/>
      <c r="Q183" s="474"/>
      <c r="R183" s="474"/>
      <c r="S183" s="474"/>
      <c r="Y183" s="474"/>
      <c r="Z183" s="474"/>
      <c r="AA183" s="474"/>
      <c r="AB183" s="474"/>
    </row>
    <row r="184" spans="14:28">
      <c r="N184" s="474"/>
      <c r="O184" s="474"/>
      <c r="P184" s="474"/>
      <c r="Q184" s="474"/>
      <c r="R184" s="474"/>
      <c r="S184" s="474"/>
      <c r="Y184" s="474"/>
      <c r="Z184" s="474"/>
      <c r="AA184" s="474"/>
      <c r="AB184" s="474"/>
    </row>
    <row r="185" spans="14:28">
      <c r="N185" s="474"/>
      <c r="O185" s="474"/>
      <c r="P185" s="474"/>
      <c r="Q185" s="474"/>
      <c r="R185" s="474"/>
      <c r="S185" s="474"/>
      <c r="Y185" s="474"/>
      <c r="Z185" s="474"/>
      <c r="AA185" s="474"/>
      <c r="AB185" s="474"/>
    </row>
    <row r="186" spans="14:28">
      <c r="N186" s="474"/>
      <c r="O186" s="474"/>
      <c r="P186" s="474"/>
      <c r="Q186" s="474"/>
      <c r="R186" s="474"/>
      <c r="S186" s="474"/>
      <c r="Y186" s="474"/>
      <c r="Z186" s="474"/>
      <c r="AA186" s="474"/>
      <c r="AB186" s="474"/>
    </row>
    <row r="187" spans="14:28">
      <c r="N187" s="474"/>
      <c r="O187" s="474"/>
      <c r="P187" s="474"/>
      <c r="Q187" s="474"/>
      <c r="R187" s="474"/>
      <c r="S187" s="474"/>
      <c r="Y187" s="474"/>
      <c r="Z187" s="474"/>
      <c r="AA187" s="474"/>
      <c r="AB187" s="474"/>
    </row>
    <row r="188" spans="14:28">
      <c r="N188" s="474"/>
      <c r="O188" s="474"/>
      <c r="P188" s="474"/>
      <c r="Q188" s="474"/>
      <c r="R188" s="474"/>
      <c r="S188" s="474"/>
      <c r="Y188" s="474"/>
      <c r="Z188" s="474"/>
      <c r="AA188" s="474"/>
      <c r="AB188" s="474"/>
    </row>
    <row r="189" spans="14:28">
      <c r="N189" s="474"/>
      <c r="O189" s="474"/>
      <c r="P189" s="474"/>
      <c r="Q189" s="474"/>
      <c r="R189" s="474"/>
      <c r="S189" s="474"/>
      <c r="Y189" s="474"/>
      <c r="Z189" s="474"/>
      <c r="AA189" s="474"/>
      <c r="AB189" s="474"/>
    </row>
    <row r="190" spans="14:28">
      <c r="N190" s="474"/>
      <c r="O190" s="474"/>
      <c r="P190" s="474"/>
      <c r="Q190" s="474"/>
      <c r="R190" s="474"/>
      <c r="S190" s="474"/>
      <c r="Y190" s="474"/>
      <c r="Z190" s="474"/>
      <c r="AA190" s="474"/>
      <c r="AB190" s="474"/>
    </row>
    <row r="191" spans="14:28">
      <c r="N191" s="474"/>
      <c r="O191" s="474"/>
      <c r="P191" s="474"/>
      <c r="Q191" s="474"/>
      <c r="R191" s="474"/>
      <c r="S191" s="474"/>
      <c r="Y191" s="474"/>
      <c r="Z191" s="474"/>
      <c r="AA191" s="474"/>
      <c r="AB191" s="474"/>
    </row>
    <row r="192" spans="14:28">
      <c r="N192" s="474"/>
      <c r="O192" s="474"/>
      <c r="P192" s="474"/>
      <c r="Q192" s="474"/>
      <c r="R192" s="474"/>
      <c r="S192" s="474"/>
      <c r="Y192" s="474"/>
      <c r="Z192" s="474"/>
      <c r="AA192" s="474"/>
      <c r="AB192" s="474"/>
    </row>
    <row r="193" spans="14:28">
      <c r="N193" s="474"/>
      <c r="O193" s="474"/>
      <c r="P193" s="474"/>
      <c r="Q193" s="474"/>
      <c r="R193" s="474"/>
      <c r="S193" s="474"/>
      <c r="Y193" s="474"/>
      <c r="Z193" s="474"/>
      <c r="AA193" s="474"/>
      <c r="AB193" s="474"/>
    </row>
    <row r="194" spans="14:28">
      <c r="N194" s="474"/>
      <c r="O194" s="474"/>
      <c r="P194" s="474"/>
      <c r="Q194" s="474"/>
      <c r="R194" s="474"/>
      <c r="S194" s="474"/>
      <c r="Y194" s="474"/>
      <c r="Z194" s="474"/>
      <c r="AA194" s="474"/>
      <c r="AB194" s="474"/>
    </row>
    <row r="195" spans="14:28">
      <c r="N195" s="474"/>
      <c r="O195" s="474"/>
      <c r="P195" s="474"/>
      <c r="Q195" s="474"/>
      <c r="R195" s="474"/>
      <c r="S195" s="474"/>
      <c r="Y195" s="474"/>
      <c r="Z195" s="474"/>
      <c r="AA195" s="474"/>
      <c r="AB195" s="474"/>
    </row>
    <row r="196" spans="14:28">
      <c r="N196" s="474"/>
      <c r="O196" s="474"/>
      <c r="P196" s="474"/>
      <c r="Q196" s="474"/>
      <c r="R196" s="474"/>
      <c r="Y196" s="474"/>
      <c r="Z196" s="474"/>
      <c r="AA196" s="474"/>
    </row>
    <row r="197" spans="14:28">
      <c r="N197" s="474"/>
      <c r="O197" s="474"/>
      <c r="P197" s="474"/>
      <c r="Q197" s="474"/>
      <c r="R197" s="474"/>
      <c r="Y197" s="474"/>
      <c r="Z197" s="474"/>
      <c r="AA197" s="474"/>
    </row>
    <row r="198" spans="14:28">
      <c r="N198" s="474"/>
      <c r="O198" s="474"/>
      <c r="P198" s="474"/>
      <c r="Q198" s="474"/>
      <c r="R198" s="474"/>
      <c r="Y198" s="474"/>
      <c r="Z198" s="474"/>
      <c r="AA198" s="474"/>
    </row>
    <row r="199" spans="14:28">
      <c r="N199" s="474"/>
      <c r="O199" s="474"/>
      <c r="P199" s="474"/>
      <c r="Q199" s="474"/>
      <c r="R199" s="474"/>
      <c r="Y199" s="474"/>
      <c r="Z199" s="474"/>
      <c r="AA199" s="474"/>
    </row>
    <row r="200" spans="14:28">
      <c r="N200" s="474"/>
      <c r="O200" s="474"/>
      <c r="P200" s="474"/>
      <c r="Q200" s="474"/>
      <c r="R200" s="474"/>
      <c r="Y200" s="474"/>
      <c r="Z200" s="474"/>
      <c r="AA200" s="474"/>
    </row>
    <row r="201" spans="14:28">
      <c r="N201" s="474"/>
      <c r="O201" s="474"/>
      <c r="P201" s="474"/>
      <c r="Q201" s="474"/>
      <c r="R201" s="474"/>
      <c r="Y201" s="474"/>
      <c r="Z201" s="474"/>
      <c r="AA201" s="474"/>
    </row>
    <row r="202" spans="14:28">
      <c r="N202" s="474"/>
      <c r="O202" s="474"/>
      <c r="P202" s="474"/>
      <c r="Q202" s="474"/>
      <c r="R202" s="474"/>
      <c r="Y202" s="474"/>
      <c r="Z202" s="474"/>
      <c r="AA202" s="474"/>
    </row>
    <row r="203" spans="14:28">
      <c r="N203" s="474"/>
      <c r="O203" s="474"/>
      <c r="P203" s="474"/>
      <c r="Q203" s="474"/>
      <c r="R203" s="474"/>
      <c r="Y203" s="474"/>
      <c r="Z203" s="474"/>
      <c r="AA203" s="474"/>
    </row>
    <row r="204" spans="14:28">
      <c r="N204" s="474"/>
      <c r="O204" s="474"/>
      <c r="P204" s="474"/>
      <c r="Q204" s="474"/>
      <c r="R204" s="474"/>
      <c r="Y204" s="474"/>
      <c r="Z204" s="474"/>
      <c r="AA204" s="474"/>
    </row>
    <row r="205" spans="14:28">
      <c r="N205" s="474"/>
      <c r="O205" s="474"/>
      <c r="P205" s="474"/>
      <c r="Q205" s="474"/>
      <c r="R205" s="474"/>
      <c r="Y205" s="474"/>
      <c r="Z205" s="474"/>
      <c r="AA205" s="474"/>
    </row>
    <row r="206" spans="14:28">
      <c r="N206" s="474"/>
      <c r="O206" s="474"/>
      <c r="P206" s="474"/>
      <c r="Q206" s="474"/>
      <c r="R206" s="474"/>
      <c r="Y206" s="474"/>
      <c r="Z206" s="474"/>
      <c r="AA206" s="474"/>
    </row>
    <row r="207" spans="14:28">
      <c r="N207" s="474"/>
      <c r="O207" s="474"/>
      <c r="P207" s="474"/>
      <c r="Q207" s="474"/>
      <c r="R207" s="474"/>
      <c r="Y207" s="474"/>
      <c r="Z207" s="474"/>
      <c r="AA207" s="474"/>
    </row>
    <row r="208" spans="14:28">
      <c r="N208" s="474"/>
      <c r="O208" s="474"/>
      <c r="P208" s="474"/>
      <c r="Q208" s="474"/>
      <c r="R208" s="474"/>
      <c r="Y208" s="474"/>
      <c r="Z208" s="474"/>
      <c r="AA208" s="474"/>
    </row>
    <row r="209" spans="14:27">
      <c r="N209" s="474"/>
      <c r="O209" s="474"/>
      <c r="P209" s="474"/>
      <c r="Q209" s="474"/>
      <c r="R209" s="474"/>
      <c r="Y209" s="474"/>
      <c r="Z209" s="474"/>
      <c r="AA209" s="474"/>
    </row>
    <row r="210" spans="14:27">
      <c r="N210" s="474"/>
      <c r="O210" s="474"/>
      <c r="P210" s="474"/>
      <c r="Q210" s="474"/>
      <c r="R210" s="474"/>
      <c r="Y210" s="474"/>
      <c r="Z210" s="474"/>
      <c r="AA210" s="474"/>
    </row>
    <row r="211" spans="14:27">
      <c r="N211" s="474"/>
      <c r="O211" s="474"/>
      <c r="P211" s="474"/>
      <c r="Q211" s="474"/>
      <c r="R211" s="474"/>
      <c r="Y211" s="474"/>
      <c r="Z211" s="474"/>
      <c r="AA211" s="474"/>
    </row>
    <row r="212" spans="14:27">
      <c r="N212" s="474"/>
      <c r="O212" s="474"/>
      <c r="P212" s="474"/>
      <c r="Q212" s="474"/>
      <c r="R212" s="474"/>
      <c r="Y212" s="474"/>
      <c r="Z212" s="474"/>
      <c r="AA212" s="474"/>
    </row>
    <row r="213" spans="14:27">
      <c r="N213" s="474"/>
      <c r="O213" s="474"/>
      <c r="P213" s="474"/>
      <c r="Q213" s="474"/>
      <c r="R213" s="474"/>
      <c r="Y213" s="474"/>
      <c r="Z213" s="474"/>
      <c r="AA213" s="474"/>
    </row>
    <row r="214" spans="14:27">
      <c r="N214" s="474"/>
      <c r="O214" s="474"/>
      <c r="P214" s="474"/>
      <c r="Q214" s="474"/>
      <c r="R214" s="474"/>
      <c r="Y214" s="474"/>
      <c r="Z214" s="474"/>
      <c r="AA214" s="474"/>
    </row>
    <row r="215" spans="14:27">
      <c r="N215" s="474"/>
      <c r="O215" s="474"/>
      <c r="P215" s="474"/>
      <c r="Q215" s="474"/>
      <c r="R215" s="474"/>
      <c r="Y215" s="474"/>
      <c r="Z215" s="474"/>
      <c r="AA215" s="474"/>
    </row>
    <row r="216" spans="14:27">
      <c r="N216" s="474"/>
      <c r="O216" s="474"/>
      <c r="P216" s="474"/>
      <c r="Q216" s="474"/>
      <c r="R216" s="474"/>
      <c r="Y216" s="474"/>
      <c r="Z216" s="474"/>
      <c r="AA216" s="474"/>
    </row>
    <row r="217" spans="14:27">
      <c r="N217" s="474"/>
      <c r="O217" s="474"/>
      <c r="P217" s="474"/>
      <c r="Q217" s="474"/>
      <c r="R217" s="474"/>
      <c r="Y217" s="474"/>
      <c r="Z217" s="474"/>
      <c r="AA217" s="474"/>
    </row>
    <row r="218" spans="14:27">
      <c r="N218" s="474"/>
      <c r="O218" s="474"/>
      <c r="P218" s="474"/>
      <c r="Q218" s="474"/>
      <c r="R218" s="474"/>
      <c r="Y218" s="474"/>
      <c r="Z218" s="474"/>
      <c r="AA218" s="474"/>
    </row>
    <row r="219" spans="14:27">
      <c r="N219" s="474"/>
      <c r="O219" s="474"/>
      <c r="P219" s="474"/>
      <c r="Q219" s="474"/>
      <c r="R219" s="474"/>
      <c r="Y219" s="474"/>
      <c r="Z219" s="474"/>
      <c r="AA219" s="474"/>
    </row>
    <row r="220" spans="14:27">
      <c r="N220" s="474"/>
      <c r="O220" s="474"/>
      <c r="P220" s="474"/>
      <c r="Q220" s="474"/>
      <c r="R220" s="474"/>
      <c r="Y220" s="474"/>
      <c r="Z220" s="474"/>
      <c r="AA220" s="474"/>
    </row>
    <row r="221" spans="14:27">
      <c r="N221" s="474"/>
      <c r="O221" s="474"/>
      <c r="P221" s="474"/>
      <c r="Q221" s="474"/>
      <c r="R221" s="474"/>
      <c r="Y221" s="474"/>
      <c r="Z221" s="474"/>
      <c r="AA221" s="474"/>
    </row>
    <row r="222" spans="14:27">
      <c r="N222" s="474"/>
      <c r="O222" s="474"/>
      <c r="P222" s="474"/>
      <c r="Q222" s="474"/>
      <c r="R222" s="474"/>
      <c r="Y222" s="474"/>
      <c r="Z222" s="474"/>
      <c r="AA222" s="474"/>
    </row>
    <row r="223" spans="14:27">
      <c r="N223" s="474"/>
      <c r="O223" s="474"/>
      <c r="P223" s="474"/>
      <c r="Q223" s="474"/>
      <c r="R223" s="474"/>
      <c r="Y223" s="474"/>
      <c r="Z223" s="474"/>
      <c r="AA223" s="474"/>
    </row>
    <row r="224" spans="14:27">
      <c r="N224" s="474"/>
      <c r="O224" s="474"/>
      <c r="P224" s="474"/>
      <c r="Q224" s="474"/>
      <c r="R224" s="474"/>
      <c r="Y224" s="474"/>
      <c r="Z224" s="474"/>
      <c r="AA224" s="474"/>
    </row>
    <row r="225" spans="14:27">
      <c r="N225" s="474"/>
      <c r="O225" s="474"/>
      <c r="P225" s="474"/>
      <c r="Q225" s="474"/>
      <c r="R225" s="474"/>
      <c r="Y225" s="474"/>
      <c r="Z225" s="474"/>
      <c r="AA225" s="474"/>
    </row>
    <row r="226" spans="14:27">
      <c r="N226" s="474"/>
      <c r="O226" s="474"/>
      <c r="P226" s="474"/>
      <c r="Q226" s="474"/>
      <c r="R226" s="474"/>
      <c r="Y226" s="474"/>
      <c r="Z226" s="474"/>
      <c r="AA226" s="474"/>
    </row>
    <row r="227" spans="14:27">
      <c r="N227" s="474"/>
      <c r="O227" s="474"/>
      <c r="P227" s="474"/>
      <c r="Q227" s="474"/>
      <c r="R227" s="474"/>
      <c r="Y227" s="474"/>
      <c r="Z227" s="474"/>
      <c r="AA227" s="474"/>
    </row>
    <row r="228" spans="14:27">
      <c r="N228" s="474"/>
      <c r="O228" s="474"/>
      <c r="P228" s="474"/>
      <c r="Q228" s="474"/>
      <c r="R228" s="474"/>
      <c r="Y228" s="474"/>
      <c r="Z228" s="474"/>
      <c r="AA228" s="474"/>
    </row>
    <row r="229" spans="14:27">
      <c r="N229" s="474"/>
      <c r="O229" s="474"/>
      <c r="P229" s="474"/>
      <c r="Q229" s="474"/>
      <c r="R229" s="474"/>
      <c r="Y229" s="474"/>
      <c r="Z229" s="474"/>
      <c r="AA229" s="474"/>
    </row>
    <row r="230" spans="14:27">
      <c r="N230" s="474"/>
      <c r="O230" s="474"/>
      <c r="P230" s="474"/>
      <c r="Q230" s="474"/>
      <c r="R230" s="474"/>
      <c r="Y230" s="474"/>
      <c r="Z230" s="474"/>
      <c r="AA230" s="474"/>
    </row>
    <row r="231" spans="14:27">
      <c r="N231" s="474"/>
      <c r="O231" s="474"/>
      <c r="P231" s="474"/>
      <c r="Q231" s="474"/>
      <c r="R231" s="474"/>
      <c r="Y231" s="474"/>
      <c r="Z231" s="474"/>
      <c r="AA231" s="474"/>
    </row>
    <row r="232" spans="14:27">
      <c r="N232" s="474"/>
      <c r="O232" s="474"/>
      <c r="P232" s="474"/>
      <c r="Q232" s="474"/>
      <c r="R232" s="474"/>
      <c r="Y232" s="474"/>
      <c r="Z232" s="474"/>
      <c r="AA232" s="474"/>
    </row>
    <row r="233" spans="14:27">
      <c r="N233" s="474"/>
      <c r="O233" s="474"/>
      <c r="P233" s="474"/>
      <c r="Q233" s="474"/>
      <c r="R233" s="474"/>
      <c r="Y233" s="474"/>
      <c r="Z233" s="474"/>
      <c r="AA233" s="474"/>
    </row>
    <row r="234" spans="14:27">
      <c r="N234" s="474"/>
      <c r="O234" s="474"/>
      <c r="P234" s="474"/>
      <c r="Q234" s="474"/>
      <c r="R234" s="474"/>
      <c r="Y234" s="474"/>
      <c r="Z234" s="474"/>
      <c r="AA234" s="474"/>
    </row>
    <row r="235" spans="14:27">
      <c r="N235" s="474"/>
      <c r="O235" s="474"/>
      <c r="P235" s="474"/>
      <c r="Q235" s="474"/>
      <c r="R235" s="474"/>
      <c r="Y235" s="474"/>
      <c r="Z235" s="474"/>
      <c r="AA235" s="474"/>
    </row>
    <row r="236" spans="14:27">
      <c r="N236" s="474"/>
      <c r="O236" s="474"/>
      <c r="P236" s="474"/>
      <c r="Q236" s="474"/>
      <c r="R236" s="474"/>
      <c r="Y236" s="474"/>
      <c r="Z236" s="474"/>
      <c r="AA236" s="474"/>
    </row>
    <row r="237" spans="14:27">
      <c r="N237" s="474"/>
      <c r="O237" s="474"/>
      <c r="P237" s="474"/>
      <c r="Q237" s="474"/>
      <c r="R237" s="474"/>
      <c r="Y237" s="474"/>
      <c r="Z237" s="474"/>
      <c r="AA237" s="474"/>
    </row>
    <row r="238" spans="14:27">
      <c r="N238" s="474"/>
      <c r="O238" s="474"/>
      <c r="P238" s="474"/>
      <c r="Q238" s="474"/>
      <c r="R238" s="474"/>
      <c r="Y238" s="474"/>
      <c r="Z238" s="474"/>
      <c r="AA238" s="474"/>
    </row>
    <row r="239" spans="14:27">
      <c r="N239" s="474"/>
      <c r="O239" s="474"/>
      <c r="P239" s="474"/>
      <c r="Q239" s="474"/>
      <c r="R239" s="474"/>
      <c r="Y239" s="474"/>
      <c r="Z239" s="474"/>
      <c r="AA239" s="474"/>
    </row>
    <row r="240" spans="14:27">
      <c r="N240" s="474"/>
      <c r="O240" s="474"/>
      <c r="P240" s="474"/>
      <c r="Q240" s="474"/>
      <c r="R240" s="474"/>
      <c r="Y240" s="474"/>
      <c r="Z240" s="474"/>
      <c r="AA240" s="474"/>
    </row>
    <row r="241" spans="14:27">
      <c r="N241" s="474"/>
      <c r="O241" s="474"/>
      <c r="P241" s="474"/>
      <c r="Q241" s="474"/>
      <c r="R241" s="474"/>
      <c r="Y241" s="474"/>
      <c r="Z241" s="474"/>
      <c r="AA241" s="474"/>
    </row>
    <row r="242" spans="14:27">
      <c r="N242" s="474"/>
      <c r="O242" s="474"/>
      <c r="P242" s="474"/>
      <c r="Q242" s="474"/>
      <c r="R242" s="474"/>
      <c r="Y242" s="474"/>
      <c r="Z242" s="474"/>
      <c r="AA242" s="474"/>
    </row>
    <row r="243" spans="14:27">
      <c r="N243" s="474"/>
      <c r="O243" s="474"/>
      <c r="P243" s="474"/>
      <c r="Q243" s="474"/>
      <c r="R243" s="474"/>
      <c r="Y243" s="474"/>
      <c r="Z243" s="474"/>
      <c r="AA243" s="474"/>
    </row>
    <row r="244" spans="14:27">
      <c r="N244" s="474"/>
      <c r="O244" s="474"/>
      <c r="P244" s="474"/>
      <c r="Q244" s="474"/>
      <c r="R244" s="474"/>
      <c r="Y244" s="474"/>
      <c r="Z244" s="474"/>
      <c r="AA244" s="474"/>
    </row>
    <row r="245" spans="14:27">
      <c r="N245" s="474"/>
      <c r="O245" s="474"/>
      <c r="P245" s="474"/>
      <c r="Q245" s="474"/>
      <c r="R245" s="474"/>
      <c r="Y245" s="474"/>
      <c r="Z245" s="474"/>
      <c r="AA245" s="474"/>
    </row>
    <row r="246" spans="14:27">
      <c r="N246" s="474"/>
      <c r="O246" s="474"/>
      <c r="P246" s="474"/>
      <c r="Q246" s="474"/>
      <c r="R246" s="474"/>
      <c r="Y246" s="474"/>
      <c r="Z246" s="474"/>
      <c r="AA246" s="474"/>
    </row>
    <row r="247" spans="14:27">
      <c r="N247" s="474"/>
      <c r="O247" s="474"/>
      <c r="P247" s="474"/>
      <c r="Q247" s="474"/>
      <c r="R247" s="474"/>
      <c r="Y247" s="474"/>
      <c r="Z247" s="474"/>
      <c r="AA247" s="474"/>
    </row>
    <row r="248" spans="14:27">
      <c r="N248" s="474"/>
      <c r="O248" s="474"/>
      <c r="P248" s="474"/>
      <c r="Q248" s="474"/>
      <c r="R248" s="474"/>
      <c r="Y248" s="474"/>
      <c r="Z248" s="474"/>
      <c r="AA248" s="474"/>
    </row>
    <row r="249" spans="14:27">
      <c r="N249" s="474"/>
      <c r="O249" s="474"/>
      <c r="P249" s="474"/>
      <c r="Q249" s="474"/>
      <c r="R249" s="474"/>
      <c r="Y249" s="474"/>
      <c r="Z249" s="474"/>
      <c r="AA249" s="474"/>
    </row>
    <row r="250" spans="14:27">
      <c r="N250" s="474"/>
      <c r="O250" s="474"/>
      <c r="P250" s="474"/>
      <c r="Q250" s="474"/>
      <c r="R250" s="474"/>
      <c r="Y250" s="474"/>
      <c r="Z250" s="474"/>
      <c r="AA250" s="474"/>
    </row>
    <row r="251" spans="14:27">
      <c r="N251" s="474"/>
      <c r="O251" s="474"/>
      <c r="P251" s="474"/>
      <c r="Q251" s="474"/>
      <c r="R251" s="474"/>
      <c r="Y251" s="474"/>
      <c r="Z251" s="474"/>
      <c r="AA251" s="474"/>
    </row>
    <row r="252" spans="14:27">
      <c r="N252" s="474"/>
      <c r="O252" s="474"/>
      <c r="P252" s="474"/>
      <c r="Q252" s="474"/>
      <c r="R252" s="474"/>
      <c r="Y252" s="474"/>
      <c r="Z252" s="474"/>
      <c r="AA252" s="474"/>
    </row>
    <row r="253" spans="14:27">
      <c r="N253" s="474"/>
      <c r="O253" s="474"/>
      <c r="P253" s="474"/>
      <c r="Q253" s="474"/>
      <c r="R253" s="474"/>
      <c r="Y253" s="474"/>
      <c r="Z253" s="474"/>
      <c r="AA253" s="474"/>
    </row>
    <row r="254" spans="14:27">
      <c r="N254" s="474"/>
      <c r="O254" s="474"/>
      <c r="P254" s="474"/>
      <c r="Q254" s="474"/>
      <c r="R254" s="474"/>
      <c r="Y254" s="474"/>
      <c r="Z254" s="474"/>
      <c r="AA254" s="474"/>
    </row>
    <row r="255" spans="14:27">
      <c r="N255" s="474"/>
      <c r="O255" s="474"/>
      <c r="P255" s="474"/>
      <c r="Q255" s="474"/>
      <c r="R255" s="474"/>
      <c r="Y255" s="474"/>
      <c r="Z255" s="474"/>
      <c r="AA255" s="474"/>
    </row>
    <row r="256" spans="14:27">
      <c r="N256" s="474"/>
      <c r="O256" s="474"/>
      <c r="P256" s="474"/>
      <c r="Q256" s="474"/>
      <c r="R256" s="474"/>
      <c r="Y256" s="474"/>
      <c r="Z256" s="474"/>
      <c r="AA256" s="474"/>
    </row>
    <row r="257" spans="14:27">
      <c r="N257" s="474"/>
      <c r="O257" s="474"/>
      <c r="P257" s="474"/>
      <c r="Q257" s="474"/>
      <c r="R257" s="474"/>
      <c r="Y257" s="474"/>
      <c r="Z257" s="474"/>
      <c r="AA257" s="474"/>
    </row>
    <row r="258" spans="14:27">
      <c r="N258" s="474"/>
      <c r="O258" s="474"/>
      <c r="P258" s="474"/>
      <c r="Q258" s="474"/>
      <c r="R258" s="474"/>
      <c r="Y258" s="474"/>
      <c r="Z258" s="474"/>
      <c r="AA258" s="474"/>
    </row>
    <row r="259" spans="14:27">
      <c r="N259" s="474"/>
      <c r="O259" s="474"/>
      <c r="P259" s="474"/>
      <c r="Q259" s="474"/>
      <c r="R259" s="474"/>
      <c r="Y259" s="474"/>
      <c r="Z259" s="474"/>
      <c r="AA259" s="474"/>
    </row>
    <row r="260" spans="14:27">
      <c r="N260" s="474"/>
      <c r="O260" s="474"/>
      <c r="P260" s="474"/>
      <c r="Q260" s="474"/>
      <c r="R260" s="474"/>
      <c r="Y260" s="474"/>
      <c r="Z260" s="474"/>
      <c r="AA260" s="474"/>
    </row>
    <row r="261" spans="14:27">
      <c r="N261" s="474"/>
      <c r="O261" s="474"/>
      <c r="P261" s="474"/>
      <c r="Q261" s="474"/>
      <c r="R261" s="474"/>
      <c r="Y261" s="474"/>
      <c r="Z261" s="474"/>
      <c r="AA261" s="474"/>
    </row>
    <row r="262" spans="14:27">
      <c r="N262" s="474"/>
      <c r="O262" s="474"/>
      <c r="P262" s="474"/>
      <c r="Q262" s="474"/>
      <c r="R262" s="474"/>
      <c r="Y262" s="474"/>
      <c r="Z262" s="474"/>
      <c r="AA262" s="474"/>
    </row>
    <row r="263" spans="14:27">
      <c r="N263" s="474"/>
      <c r="O263" s="474"/>
      <c r="P263" s="474"/>
      <c r="Q263" s="474"/>
      <c r="R263" s="474"/>
      <c r="Y263" s="474"/>
      <c r="Z263" s="474"/>
      <c r="AA263" s="474"/>
    </row>
    <row r="264" spans="14:27">
      <c r="N264" s="474"/>
      <c r="O264" s="474"/>
      <c r="P264" s="474"/>
      <c r="Q264" s="474"/>
      <c r="R264" s="474"/>
      <c r="Y264" s="474"/>
      <c r="Z264" s="474"/>
      <c r="AA264" s="474"/>
    </row>
    <row r="265" spans="14:27">
      <c r="N265" s="474"/>
      <c r="O265" s="474"/>
      <c r="P265" s="474"/>
      <c r="Q265" s="474"/>
      <c r="R265" s="474"/>
      <c r="Y265" s="474"/>
      <c r="Z265" s="474"/>
      <c r="AA265" s="474"/>
    </row>
    <row r="266" spans="14:27">
      <c r="N266" s="474"/>
      <c r="O266" s="474"/>
      <c r="P266" s="474"/>
      <c r="Q266" s="474"/>
      <c r="R266" s="474"/>
      <c r="Y266" s="474"/>
      <c r="Z266" s="474"/>
      <c r="AA266" s="474"/>
    </row>
    <row r="267" spans="14:27">
      <c r="N267" s="474"/>
      <c r="O267" s="474"/>
      <c r="P267" s="474"/>
      <c r="Q267" s="474"/>
      <c r="R267" s="474"/>
      <c r="Y267" s="474"/>
      <c r="Z267" s="474"/>
      <c r="AA267" s="474"/>
    </row>
    <row r="268" spans="14:27">
      <c r="N268" s="474"/>
      <c r="O268" s="474"/>
      <c r="P268" s="474"/>
      <c r="Q268" s="474"/>
      <c r="R268" s="474"/>
      <c r="Y268" s="474"/>
      <c r="Z268" s="474"/>
      <c r="AA268" s="474"/>
    </row>
    <row r="269" spans="14:27">
      <c r="N269" s="474"/>
      <c r="O269" s="474"/>
      <c r="P269" s="474"/>
      <c r="Q269" s="474"/>
      <c r="R269" s="474"/>
      <c r="Y269" s="474"/>
      <c r="Z269" s="474"/>
      <c r="AA269" s="474"/>
    </row>
    <row r="270" spans="14:27">
      <c r="N270" s="474"/>
      <c r="O270" s="474"/>
      <c r="P270" s="474"/>
      <c r="Q270" s="474"/>
      <c r="R270" s="474"/>
      <c r="Y270" s="474"/>
      <c r="Z270" s="474"/>
      <c r="AA270" s="474"/>
    </row>
    <row r="271" spans="14:27">
      <c r="N271" s="474"/>
      <c r="O271" s="474"/>
      <c r="P271" s="474"/>
      <c r="Q271" s="474"/>
      <c r="R271" s="474"/>
      <c r="Y271" s="474"/>
      <c r="Z271" s="474"/>
      <c r="AA271" s="474"/>
    </row>
    <row r="272" spans="14:27">
      <c r="N272" s="474"/>
      <c r="O272" s="474"/>
      <c r="P272" s="474"/>
      <c r="Q272" s="474"/>
      <c r="R272" s="474"/>
      <c r="Y272" s="474"/>
      <c r="Z272" s="474"/>
      <c r="AA272" s="474"/>
    </row>
    <row r="273" spans="14:27">
      <c r="N273" s="474"/>
      <c r="O273" s="474"/>
      <c r="P273" s="474"/>
      <c r="Q273" s="474"/>
      <c r="R273" s="474"/>
      <c r="Y273" s="474"/>
      <c r="Z273" s="474"/>
      <c r="AA273" s="474"/>
    </row>
    <row r="274" spans="14:27">
      <c r="N274" s="474"/>
      <c r="O274" s="474"/>
      <c r="P274" s="474"/>
      <c r="Q274" s="474"/>
      <c r="R274" s="474"/>
      <c r="Y274" s="474"/>
      <c r="Z274" s="474"/>
      <c r="AA274" s="474"/>
    </row>
    <row r="275" spans="14:27">
      <c r="N275" s="474"/>
      <c r="O275" s="474"/>
      <c r="P275" s="474"/>
      <c r="Q275" s="474"/>
      <c r="R275" s="474"/>
      <c r="Y275" s="474"/>
      <c r="Z275" s="474"/>
      <c r="AA275" s="474"/>
    </row>
    <row r="276" spans="14:27">
      <c r="N276" s="474"/>
      <c r="O276" s="474"/>
      <c r="P276" s="474"/>
      <c r="Q276" s="474"/>
      <c r="R276" s="474"/>
      <c r="Y276" s="474"/>
      <c r="Z276" s="474"/>
      <c r="AA276" s="474"/>
    </row>
    <row r="277" spans="14:27">
      <c r="N277" s="474"/>
      <c r="O277" s="474"/>
      <c r="P277" s="474"/>
      <c r="Q277" s="474"/>
      <c r="R277" s="474"/>
      <c r="Y277" s="474"/>
      <c r="Z277" s="474"/>
      <c r="AA277" s="474"/>
    </row>
    <row r="278" spans="14:27">
      <c r="N278" s="474"/>
      <c r="O278" s="474"/>
      <c r="P278" s="474"/>
      <c r="Q278" s="474"/>
      <c r="R278" s="474"/>
      <c r="Y278" s="474"/>
      <c r="Z278" s="474"/>
      <c r="AA278" s="474"/>
    </row>
    <row r="279" spans="14:27">
      <c r="N279" s="474"/>
      <c r="O279" s="474"/>
      <c r="P279" s="474"/>
      <c r="Q279" s="474"/>
      <c r="R279" s="474"/>
      <c r="Y279" s="474"/>
      <c r="Z279" s="474"/>
      <c r="AA279" s="474"/>
    </row>
    <row r="280" spans="14:27">
      <c r="N280" s="474"/>
      <c r="O280" s="474"/>
      <c r="P280" s="474"/>
      <c r="Q280" s="474"/>
      <c r="R280" s="474"/>
      <c r="Y280" s="474"/>
      <c r="Z280" s="474"/>
      <c r="AA280" s="474"/>
    </row>
    <row r="281" spans="14:27">
      <c r="N281" s="474"/>
      <c r="O281" s="474"/>
      <c r="P281" s="474"/>
      <c r="Q281" s="474"/>
      <c r="R281" s="474"/>
      <c r="Y281" s="474"/>
      <c r="Z281" s="474"/>
      <c r="AA281" s="474"/>
    </row>
    <row r="282" spans="14:27">
      <c r="N282" s="474"/>
      <c r="O282" s="474"/>
      <c r="P282" s="474"/>
      <c r="Q282" s="474"/>
      <c r="R282" s="474"/>
      <c r="Y282" s="474"/>
      <c r="Z282" s="474"/>
      <c r="AA282" s="474"/>
    </row>
    <row r="283" spans="14:27">
      <c r="N283" s="474"/>
      <c r="O283" s="474"/>
      <c r="P283" s="474"/>
      <c r="Q283" s="474"/>
      <c r="R283" s="474"/>
      <c r="Y283" s="474"/>
      <c r="Z283" s="474"/>
      <c r="AA283" s="474"/>
    </row>
    <row r="284" spans="14:27">
      <c r="N284" s="474"/>
      <c r="O284" s="474"/>
      <c r="P284" s="474"/>
      <c r="Q284" s="474"/>
      <c r="R284" s="474"/>
      <c r="Y284" s="474"/>
      <c r="Z284" s="474"/>
      <c r="AA284" s="474"/>
    </row>
    <row r="285" spans="14:27">
      <c r="N285" s="474"/>
      <c r="O285" s="474"/>
      <c r="P285" s="474"/>
      <c r="Q285" s="474"/>
      <c r="R285" s="474"/>
      <c r="Y285" s="474"/>
      <c r="Z285" s="474"/>
      <c r="AA285" s="474"/>
    </row>
    <row r="286" spans="14:27">
      <c r="N286" s="474"/>
      <c r="O286" s="474"/>
      <c r="P286" s="474"/>
      <c r="Q286" s="474"/>
      <c r="R286" s="474"/>
      <c r="Y286" s="474"/>
      <c r="Z286" s="474"/>
      <c r="AA286" s="474"/>
    </row>
    <row r="287" spans="14:27">
      <c r="N287" s="474"/>
      <c r="O287" s="474"/>
      <c r="P287" s="474"/>
      <c r="Q287" s="474"/>
      <c r="R287" s="474"/>
      <c r="Y287" s="474"/>
      <c r="Z287" s="474"/>
      <c r="AA287" s="474"/>
    </row>
    <row r="288" spans="14:27">
      <c r="N288" s="474"/>
      <c r="O288" s="474"/>
      <c r="P288" s="474"/>
      <c r="Q288" s="474"/>
      <c r="R288" s="474"/>
      <c r="Y288" s="474"/>
      <c r="Z288" s="474"/>
      <c r="AA288" s="474"/>
    </row>
    <row r="289" spans="14:27">
      <c r="N289" s="474"/>
      <c r="O289" s="474"/>
      <c r="P289" s="474"/>
      <c r="Q289" s="474"/>
      <c r="R289" s="474"/>
      <c r="Y289" s="474"/>
      <c r="Z289" s="474"/>
      <c r="AA289" s="474"/>
    </row>
    <row r="290" spans="14:27">
      <c r="N290" s="474"/>
      <c r="O290" s="474"/>
      <c r="P290" s="474"/>
      <c r="Q290" s="474"/>
      <c r="R290" s="474"/>
      <c r="Y290" s="474"/>
      <c r="Z290" s="474"/>
      <c r="AA290" s="474"/>
    </row>
    <row r="291" spans="14:27">
      <c r="N291" s="474"/>
      <c r="O291" s="474"/>
      <c r="P291" s="474"/>
      <c r="Q291" s="474"/>
      <c r="R291" s="474"/>
      <c r="Y291" s="474"/>
      <c r="Z291" s="474"/>
      <c r="AA291" s="474"/>
    </row>
    <row r="292" spans="14:27">
      <c r="N292" s="474"/>
      <c r="O292" s="474"/>
      <c r="P292" s="474"/>
      <c r="Q292" s="474"/>
      <c r="R292" s="474"/>
      <c r="Y292" s="474"/>
      <c r="Z292" s="474"/>
      <c r="AA292" s="474"/>
    </row>
    <row r="293" spans="14:27">
      <c r="N293" s="474"/>
      <c r="O293" s="474"/>
      <c r="P293" s="474"/>
      <c r="Q293" s="474"/>
      <c r="R293" s="474"/>
      <c r="Y293" s="474"/>
      <c r="Z293" s="474"/>
      <c r="AA293" s="474"/>
    </row>
    <row r="294" spans="14:27">
      <c r="N294" s="474"/>
      <c r="O294" s="474"/>
      <c r="P294" s="474"/>
      <c r="Q294" s="474"/>
      <c r="R294" s="474"/>
      <c r="Y294" s="474"/>
      <c r="Z294" s="474"/>
      <c r="AA294" s="474"/>
    </row>
    <row r="295" spans="14:27">
      <c r="N295" s="474"/>
      <c r="O295" s="474"/>
      <c r="P295" s="474"/>
      <c r="Q295" s="474"/>
      <c r="R295" s="474"/>
      <c r="Y295" s="474"/>
      <c r="Z295" s="474"/>
      <c r="AA295" s="474"/>
    </row>
    <row r="296" spans="14:27">
      <c r="N296" s="474"/>
      <c r="O296" s="474"/>
      <c r="P296" s="474"/>
      <c r="Q296" s="474"/>
      <c r="R296" s="474"/>
      <c r="Y296" s="474"/>
      <c r="Z296" s="474"/>
      <c r="AA296" s="474"/>
    </row>
    <row r="297" spans="14:27">
      <c r="N297" s="474"/>
      <c r="O297" s="474"/>
      <c r="P297" s="474"/>
      <c r="Q297" s="474"/>
      <c r="R297" s="474"/>
      <c r="Y297" s="474"/>
      <c r="Z297" s="474"/>
      <c r="AA297" s="474"/>
    </row>
    <row r="298" spans="14:27">
      <c r="N298" s="474"/>
      <c r="O298" s="474"/>
      <c r="P298" s="474"/>
      <c r="Q298" s="474"/>
      <c r="R298" s="474"/>
      <c r="Y298" s="474"/>
      <c r="Z298" s="474"/>
      <c r="AA298" s="474"/>
    </row>
    <row r="299" spans="14:27">
      <c r="N299" s="474"/>
      <c r="O299" s="474"/>
      <c r="P299" s="474"/>
      <c r="Q299" s="474"/>
      <c r="R299" s="474"/>
      <c r="Y299" s="474"/>
      <c r="Z299" s="474"/>
      <c r="AA299" s="474"/>
    </row>
    <row r="300" spans="14:27">
      <c r="N300" s="474"/>
      <c r="O300" s="474"/>
      <c r="P300" s="474"/>
      <c r="Q300" s="474"/>
      <c r="Y300" s="474"/>
      <c r="Z300" s="474"/>
    </row>
    <row r="301" spans="14:27">
      <c r="N301" s="474"/>
      <c r="O301" s="474"/>
      <c r="P301" s="474"/>
      <c r="Q301" s="474"/>
      <c r="Y301" s="474"/>
      <c r="Z301" s="474"/>
    </row>
    <row r="302" spans="14:27">
      <c r="N302" s="474"/>
      <c r="O302" s="474"/>
      <c r="P302" s="474"/>
      <c r="Q302" s="474"/>
      <c r="Y302" s="474"/>
      <c r="Z302" s="474"/>
    </row>
    <row r="303" spans="14:27">
      <c r="N303" s="474"/>
      <c r="O303" s="474"/>
      <c r="P303" s="474"/>
      <c r="Q303" s="474"/>
      <c r="Y303" s="474"/>
      <c r="Z303" s="474"/>
    </row>
    <row r="304" spans="14:27">
      <c r="N304" s="474"/>
      <c r="O304" s="474"/>
      <c r="P304" s="474"/>
      <c r="Q304" s="474"/>
      <c r="Y304" s="474"/>
      <c r="Z304" s="474"/>
    </row>
    <row r="305" spans="14:26">
      <c r="N305" s="474"/>
      <c r="O305" s="474"/>
      <c r="P305" s="474"/>
      <c r="Q305" s="474"/>
      <c r="Y305" s="474"/>
      <c r="Z305" s="474"/>
    </row>
    <row r="306" spans="14:26">
      <c r="N306" s="474"/>
      <c r="O306" s="474"/>
      <c r="P306" s="474"/>
      <c r="Q306" s="474"/>
      <c r="Y306" s="474"/>
      <c r="Z306" s="474"/>
    </row>
    <row r="307" spans="14:26">
      <c r="N307" s="474"/>
      <c r="O307" s="474"/>
      <c r="P307" s="474"/>
      <c r="Q307" s="474"/>
      <c r="Y307" s="474"/>
      <c r="Z307" s="474"/>
    </row>
    <row r="308" spans="14:26">
      <c r="N308" s="474"/>
      <c r="O308" s="474"/>
      <c r="P308" s="474"/>
      <c r="Q308" s="474"/>
      <c r="Y308" s="474"/>
      <c r="Z308" s="474"/>
    </row>
    <row r="309" spans="14:26">
      <c r="N309" s="474"/>
      <c r="O309" s="474"/>
      <c r="P309" s="474"/>
      <c r="Q309" s="474"/>
      <c r="Y309" s="474"/>
      <c r="Z309" s="474"/>
    </row>
    <row r="310" spans="14:26">
      <c r="N310" s="474"/>
      <c r="O310" s="474"/>
      <c r="P310" s="474"/>
      <c r="Q310" s="474"/>
      <c r="Y310" s="474"/>
      <c r="Z310" s="474"/>
    </row>
    <row r="311" spans="14:26">
      <c r="N311" s="474"/>
      <c r="O311" s="474"/>
      <c r="P311" s="474"/>
      <c r="Q311" s="474"/>
      <c r="Y311" s="474"/>
      <c r="Z311" s="474"/>
    </row>
    <row r="312" spans="14:26">
      <c r="N312" s="474"/>
      <c r="O312" s="474"/>
      <c r="P312" s="474"/>
      <c r="Q312" s="474"/>
      <c r="Y312" s="474"/>
      <c r="Z312" s="474"/>
    </row>
    <row r="313" spans="14:26">
      <c r="N313" s="474"/>
      <c r="O313" s="474"/>
      <c r="P313" s="474"/>
      <c r="Q313" s="474"/>
      <c r="Y313" s="474"/>
      <c r="Z313" s="474"/>
    </row>
    <row r="314" spans="14:26">
      <c r="N314" s="474"/>
      <c r="O314" s="474"/>
      <c r="P314" s="474"/>
      <c r="Q314" s="474"/>
      <c r="Y314" s="474"/>
      <c r="Z314" s="474"/>
    </row>
    <row r="315" spans="14:26">
      <c r="N315" s="474"/>
      <c r="O315" s="474"/>
      <c r="P315" s="474"/>
      <c r="Q315" s="474"/>
      <c r="Y315" s="474"/>
      <c r="Z315" s="474"/>
    </row>
    <row r="316" spans="14:26">
      <c r="N316" s="474"/>
      <c r="O316" s="474"/>
      <c r="P316" s="474"/>
      <c r="Q316" s="474"/>
      <c r="Y316" s="474"/>
      <c r="Z316" s="474"/>
    </row>
    <row r="317" spans="14:26">
      <c r="N317" s="474"/>
      <c r="O317" s="474"/>
      <c r="P317" s="474"/>
      <c r="Q317" s="474"/>
      <c r="Y317" s="474"/>
      <c r="Z317" s="474"/>
    </row>
    <row r="318" spans="14:26">
      <c r="N318" s="474"/>
      <c r="O318" s="474"/>
      <c r="P318" s="474"/>
      <c r="Q318" s="474"/>
      <c r="Y318" s="474"/>
      <c r="Z318" s="474"/>
    </row>
    <row r="319" spans="14:26">
      <c r="N319" s="474"/>
      <c r="O319" s="474"/>
      <c r="P319" s="474"/>
      <c r="Q319" s="474"/>
      <c r="Y319" s="474"/>
      <c r="Z319" s="474"/>
    </row>
    <row r="320" spans="14:26">
      <c r="N320" s="474"/>
      <c r="O320" s="474"/>
      <c r="P320" s="474"/>
      <c r="Q320" s="474"/>
      <c r="Y320" s="474"/>
      <c r="Z320" s="474"/>
    </row>
    <row r="321" spans="14:26">
      <c r="N321" s="474"/>
      <c r="O321" s="474"/>
      <c r="P321" s="474"/>
      <c r="Q321" s="474"/>
      <c r="Y321" s="474"/>
      <c r="Z321" s="474"/>
    </row>
    <row r="322" spans="14:26">
      <c r="N322" s="474"/>
      <c r="O322" s="474"/>
      <c r="P322" s="474"/>
      <c r="Q322" s="474"/>
      <c r="Y322" s="474"/>
      <c r="Z322" s="474"/>
    </row>
    <row r="323" spans="14:26">
      <c r="N323" s="474"/>
      <c r="O323" s="474"/>
      <c r="P323" s="474"/>
      <c r="Q323" s="474"/>
      <c r="Y323" s="474"/>
      <c r="Z323" s="474"/>
    </row>
    <row r="324" spans="14:26">
      <c r="N324" s="474"/>
      <c r="O324" s="474"/>
      <c r="P324" s="474"/>
      <c r="Q324" s="474"/>
      <c r="Y324" s="474"/>
      <c r="Z324" s="474"/>
    </row>
    <row r="325" spans="14:26">
      <c r="N325" s="474"/>
      <c r="O325" s="474"/>
      <c r="P325" s="474"/>
      <c r="Q325" s="474"/>
      <c r="Y325" s="474"/>
      <c r="Z325" s="474"/>
    </row>
    <row r="326" spans="14:26">
      <c r="N326" s="474"/>
      <c r="O326" s="474"/>
      <c r="P326" s="474"/>
      <c r="Q326" s="474"/>
      <c r="Y326" s="474"/>
      <c r="Z326" s="474"/>
    </row>
    <row r="327" spans="14:26">
      <c r="N327" s="474"/>
      <c r="O327" s="474"/>
      <c r="P327" s="474"/>
      <c r="Q327" s="474"/>
      <c r="Y327" s="474"/>
      <c r="Z327" s="474"/>
    </row>
    <row r="328" spans="14:26">
      <c r="N328" s="474"/>
      <c r="O328" s="474"/>
      <c r="P328" s="474"/>
      <c r="Q328" s="474"/>
      <c r="Y328" s="474"/>
      <c r="Z328" s="474"/>
    </row>
    <row r="329" spans="14:26">
      <c r="N329" s="474"/>
      <c r="O329" s="474"/>
      <c r="P329" s="474"/>
      <c r="Q329" s="474"/>
      <c r="Y329" s="474"/>
      <c r="Z329" s="474"/>
    </row>
    <row r="330" spans="14:26">
      <c r="N330" s="474"/>
      <c r="O330" s="474"/>
      <c r="P330" s="474"/>
      <c r="Q330" s="474"/>
      <c r="Y330" s="474"/>
      <c r="Z330" s="474"/>
    </row>
    <row r="331" spans="14:26">
      <c r="N331" s="474"/>
      <c r="O331" s="474"/>
      <c r="P331" s="474"/>
      <c r="Q331" s="474"/>
      <c r="Y331" s="474"/>
      <c r="Z331" s="474"/>
    </row>
    <row r="332" spans="14:26">
      <c r="N332" s="474"/>
      <c r="O332" s="474"/>
      <c r="P332" s="474"/>
      <c r="Q332" s="474"/>
      <c r="Y332" s="474"/>
      <c r="Z332" s="474"/>
    </row>
    <row r="333" spans="14:26">
      <c r="N333" s="474"/>
      <c r="O333" s="474"/>
      <c r="P333" s="474"/>
      <c r="Q333" s="474"/>
      <c r="Y333" s="474"/>
      <c r="Z333" s="474"/>
    </row>
    <row r="334" spans="14:26">
      <c r="N334" s="474"/>
      <c r="O334" s="474"/>
      <c r="P334" s="474"/>
      <c r="Q334" s="474"/>
      <c r="Y334" s="474"/>
      <c r="Z334" s="474"/>
    </row>
    <row r="335" spans="14:26">
      <c r="N335" s="474"/>
      <c r="O335" s="474"/>
      <c r="P335" s="474"/>
      <c r="Q335" s="474"/>
      <c r="Y335" s="474"/>
      <c r="Z335" s="474"/>
    </row>
    <row r="336" spans="14:26">
      <c r="N336" s="474"/>
      <c r="O336" s="474"/>
      <c r="P336" s="474"/>
      <c r="Q336" s="474"/>
      <c r="Y336" s="474"/>
      <c r="Z336" s="474"/>
    </row>
    <row r="337" spans="14:26">
      <c r="N337" s="474"/>
      <c r="O337" s="474"/>
      <c r="P337" s="474"/>
      <c r="Q337" s="474"/>
      <c r="Y337" s="474"/>
      <c r="Z337" s="474"/>
    </row>
    <row r="338" spans="14:26">
      <c r="N338" s="474"/>
      <c r="O338" s="474"/>
      <c r="P338" s="474"/>
      <c r="Q338" s="474"/>
      <c r="Y338" s="474"/>
      <c r="Z338" s="474"/>
    </row>
    <row r="339" spans="14:26">
      <c r="N339" s="474"/>
      <c r="O339" s="474"/>
      <c r="P339" s="474"/>
      <c r="Q339" s="474"/>
      <c r="Y339" s="474"/>
      <c r="Z339" s="474"/>
    </row>
    <row r="340" spans="14:26">
      <c r="N340" s="474"/>
      <c r="O340" s="474"/>
      <c r="P340" s="474"/>
      <c r="Q340" s="474"/>
      <c r="Y340" s="474"/>
      <c r="Z340" s="474"/>
    </row>
    <row r="341" spans="14:26">
      <c r="N341" s="474"/>
      <c r="O341" s="474"/>
      <c r="P341" s="474"/>
      <c r="Q341" s="474"/>
      <c r="Y341" s="474"/>
      <c r="Z341" s="474"/>
    </row>
    <row r="342" spans="14:26">
      <c r="N342" s="474"/>
      <c r="O342" s="474"/>
      <c r="P342" s="474"/>
      <c r="Q342" s="474"/>
      <c r="Y342" s="474"/>
      <c r="Z342" s="474"/>
    </row>
    <row r="343" spans="14:26">
      <c r="N343" s="474"/>
      <c r="O343" s="474"/>
      <c r="P343" s="474"/>
      <c r="Q343" s="474"/>
      <c r="Y343" s="474"/>
      <c r="Z343" s="474"/>
    </row>
    <row r="344" spans="14:26">
      <c r="N344" s="474"/>
      <c r="O344" s="474"/>
      <c r="P344" s="474"/>
      <c r="Q344" s="474"/>
      <c r="Y344" s="474"/>
      <c r="Z344" s="474"/>
    </row>
    <row r="345" spans="14:26">
      <c r="N345" s="474"/>
      <c r="O345" s="474"/>
      <c r="P345" s="474"/>
      <c r="Q345" s="474"/>
      <c r="Y345" s="474"/>
      <c r="Z345" s="474"/>
    </row>
    <row r="346" spans="14:26">
      <c r="N346" s="474"/>
      <c r="O346" s="474"/>
      <c r="P346" s="474"/>
      <c r="Q346" s="474"/>
      <c r="Y346" s="474"/>
      <c r="Z346" s="474"/>
    </row>
    <row r="347" spans="14:26">
      <c r="N347" s="474"/>
      <c r="O347" s="474"/>
      <c r="P347" s="474"/>
      <c r="Q347" s="474"/>
      <c r="Y347" s="474"/>
      <c r="Z347" s="474"/>
    </row>
    <row r="348" spans="14:26">
      <c r="N348" s="474"/>
      <c r="O348" s="474"/>
      <c r="P348" s="474"/>
      <c r="Q348" s="474"/>
      <c r="Y348" s="474"/>
      <c r="Z348" s="474"/>
    </row>
    <row r="349" spans="14:26">
      <c r="N349" s="474"/>
      <c r="O349" s="474"/>
      <c r="P349" s="474"/>
      <c r="Q349" s="474"/>
      <c r="Y349" s="474"/>
      <c r="Z349" s="474"/>
    </row>
    <row r="350" spans="14:26">
      <c r="N350" s="474"/>
      <c r="O350" s="474"/>
      <c r="P350" s="474"/>
      <c r="Q350" s="474"/>
      <c r="Y350" s="474"/>
      <c r="Z350" s="474"/>
    </row>
    <row r="351" spans="14:26">
      <c r="N351" s="474"/>
      <c r="O351" s="474"/>
      <c r="P351" s="474"/>
      <c r="Q351" s="474"/>
      <c r="Y351" s="474"/>
      <c r="Z351" s="474"/>
    </row>
    <row r="352" spans="14:26">
      <c r="N352" s="474"/>
      <c r="O352" s="474"/>
      <c r="P352" s="474"/>
      <c r="Q352" s="474"/>
      <c r="Y352" s="474"/>
      <c r="Z352" s="474"/>
    </row>
    <row r="353" spans="14:26">
      <c r="N353" s="474"/>
      <c r="O353" s="474"/>
      <c r="P353" s="474"/>
      <c r="Q353" s="474"/>
      <c r="Y353" s="474"/>
      <c r="Z353" s="474"/>
    </row>
    <row r="354" spans="14:26">
      <c r="N354" s="474"/>
      <c r="O354" s="474"/>
      <c r="P354" s="474"/>
      <c r="Q354" s="474"/>
      <c r="Y354" s="474"/>
      <c r="Z354" s="474"/>
    </row>
    <row r="355" spans="14:26">
      <c r="N355" s="474"/>
      <c r="O355" s="474"/>
      <c r="P355" s="474"/>
      <c r="Q355" s="474"/>
      <c r="Y355" s="474"/>
      <c r="Z355" s="474"/>
    </row>
    <row r="356" spans="14:26">
      <c r="N356" s="474"/>
      <c r="O356" s="474"/>
      <c r="P356" s="474"/>
      <c r="Q356" s="474"/>
      <c r="Y356" s="474"/>
      <c r="Z356" s="474"/>
    </row>
    <row r="357" spans="14:26">
      <c r="N357" s="474"/>
      <c r="O357" s="474"/>
      <c r="P357" s="474"/>
      <c r="Q357" s="474"/>
      <c r="Y357" s="474"/>
      <c r="Z357" s="474"/>
    </row>
    <row r="358" spans="14:26">
      <c r="N358" s="474"/>
      <c r="O358" s="474"/>
      <c r="P358" s="474"/>
      <c r="Q358" s="474"/>
      <c r="Y358" s="474"/>
      <c r="Z358" s="474"/>
    </row>
    <row r="359" spans="14:26">
      <c r="N359" s="474"/>
      <c r="O359" s="474"/>
      <c r="P359" s="474"/>
      <c r="Q359" s="474"/>
      <c r="Y359" s="474"/>
      <c r="Z359" s="474"/>
    </row>
    <row r="360" spans="14:26">
      <c r="N360" s="474"/>
      <c r="O360" s="474"/>
      <c r="P360" s="474"/>
      <c r="Q360" s="474"/>
      <c r="Y360" s="474"/>
      <c r="Z360" s="474"/>
    </row>
    <row r="361" spans="14:26">
      <c r="N361" s="474"/>
      <c r="O361" s="474"/>
      <c r="P361" s="474"/>
      <c r="Q361" s="474"/>
      <c r="Y361" s="474"/>
      <c r="Z361" s="474"/>
    </row>
    <row r="362" spans="14:26">
      <c r="N362" s="474"/>
      <c r="O362" s="474"/>
      <c r="P362" s="474"/>
      <c r="Q362" s="474"/>
      <c r="Y362" s="474"/>
      <c r="Z362" s="474"/>
    </row>
    <row r="363" spans="14:26">
      <c r="N363" s="474"/>
      <c r="O363" s="474"/>
      <c r="P363" s="474"/>
      <c r="Q363" s="474"/>
      <c r="Y363" s="474"/>
      <c r="Z363" s="474"/>
    </row>
    <row r="364" spans="14:26">
      <c r="N364" s="474"/>
      <c r="O364" s="474"/>
      <c r="P364" s="474"/>
      <c r="Q364" s="474"/>
      <c r="Y364" s="474"/>
      <c r="Z364" s="474"/>
    </row>
    <row r="365" spans="14:26">
      <c r="N365" s="474"/>
      <c r="O365" s="474"/>
      <c r="P365" s="474"/>
      <c r="Q365" s="474"/>
      <c r="Y365" s="474"/>
      <c r="Z365" s="474"/>
    </row>
    <row r="366" spans="14:26">
      <c r="N366" s="474"/>
      <c r="O366" s="474"/>
      <c r="P366" s="474"/>
      <c r="Q366" s="474"/>
      <c r="Y366" s="474"/>
      <c r="Z366" s="474"/>
    </row>
    <row r="367" spans="14:26">
      <c r="N367" s="474"/>
      <c r="O367" s="474"/>
      <c r="P367" s="474"/>
      <c r="Q367" s="474"/>
      <c r="Y367" s="474"/>
      <c r="Z367" s="474"/>
    </row>
    <row r="368" spans="14:26">
      <c r="N368" s="474"/>
      <c r="O368" s="474"/>
      <c r="P368" s="474"/>
      <c r="Q368" s="474"/>
      <c r="Y368" s="474"/>
      <c r="Z368" s="474"/>
    </row>
    <row r="369" spans="14:26">
      <c r="N369" s="474"/>
      <c r="O369" s="474"/>
      <c r="P369" s="474"/>
      <c r="Q369" s="474"/>
      <c r="Y369" s="474"/>
      <c r="Z369" s="474"/>
    </row>
    <row r="370" spans="14:26">
      <c r="N370" s="474"/>
      <c r="O370" s="474"/>
      <c r="P370" s="474"/>
      <c r="Y370" s="474"/>
    </row>
    <row r="371" spans="14:26">
      <c r="N371" s="474"/>
      <c r="O371" s="474"/>
      <c r="P371" s="474"/>
      <c r="Y371" s="474"/>
    </row>
    <row r="372" spans="14:26">
      <c r="N372" s="474"/>
      <c r="O372" s="474"/>
      <c r="P372" s="474"/>
      <c r="Y372" s="474"/>
    </row>
    <row r="373" spans="14:26">
      <c r="N373" s="474"/>
      <c r="O373" s="474"/>
      <c r="P373" s="474"/>
      <c r="Y373" s="474"/>
    </row>
    <row r="374" spans="14:26">
      <c r="N374" s="474"/>
      <c r="O374" s="474"/>
      <c r="P374" s="474"/>
      <c r="Y374" s="474"/>
    </row>
    <row r="375" spans="14:26">
      <c r="N375" s="474"/>
      <c r="O375" s="474"/>
      <c r="P375" s="474"/>
      <c r="Y375" s="474"/>
    </row>
    <row r="376" spans="14:26">
      <c r="N376" s="474"/>
      <c r="O376" s="474"/>
      <c r="P376" s="474"/>
      <c r="Y376" s="474"/>
    </row>
    <row r="377" spans="14:26">
      <c r="N377" s="474"/>
      <c r="O377" s="474"/>
      <c r="P377" s="474"/>
      <c r="Y377" s="474"/>
    </row>
    <row r="378" spans="14:26">
      <c r="N378" s="474"/>
      <c r="O378" s="474"/>
      <c r="P378" s="474"/>
      <c r="Y378" s="474"/>
    </row>
    <row r="379" spans="14:26">
      <c r="N379" s="474"/>
      <c r="O379" s="474"/>
      <c r="P379" s="474"/>
      <c r="Y379" s="474"/>
    </row>
    <row r="380" spans="14:26">
      <c r="N380" s="474"/>
      <c r="O380" s="474"/>
      <c r="P380" s="474"/>
      <c r="Y380" s="474"/>
    </row>
    <row r="381" spans="14:26">
      <c r="N381" s="474"/>
      <c r="O381" s="474"/>
      <c r="P381" s="474"/>
      <c r="Y381" s="474"/>
    </row>
    <row r="382" spans="14:26">
      <c r="N382" s="474"/>
      <c r="O382" s="474"/>
    </row>
    <row r="383" spans="14:26">
      <c r="N383" s="474"/>
      <c r="O383" s="474"/>
    </row>
    <row r="384" spans="14:26">
      <c r="N384" s="474"/>
      <c r="O384" s="474"/>
    </row>
    <row r="385" spans="14:15">
      <c r="N385" s="474"/>
      <c r="O385" s="474"/>
    </row>
    <row r="386" spans="14:15">
      <c r="N386" s="474"/>
      <c r="O386" s="474"/>
    </row>
    <row r="387" spans="14:15">
      <c r="N387" s="474"/>
      <c r="O387" s="474"/>
    </row>
    <row r="388" spans="14:15">
      <c r="N388" s="474"/>
      <c r="O388" s="474"/>
    </row>
    <row r="389" spans="14:15">
      <c r="N389" s="474"/>
      <c r="O389" s="474"/>
    </row>
    <row r="390" spans="14:15">
      <c r="N390" s="474"/>
      <c r="O390" s="474"/>
    </row>
    <row r="391" spans="14:15">
      <c r="N391" s="474"/>
      <c r="O391" s="474"/>
    </row>
    <row r="392" spans="14:15">
      <c r="N392" s="474"/>
      <c r="O392" s="474"/>
    </row>
    <row r="393" spans="14:15">
      <c r="N393" s="474"/>
      <c r="O393" s="474"/>
    </row>
    <row r="394" spans="14:15">
      <c r="N394" s="474"/>
      <c r="O394" s="474"/>
    </row>
    <row r="395" spans="14:15">
      <c r="N395" s="474"/>
      <c r="O395" s="474"/>
    </row>
    <row r="396" spans="14:15">
      <c r="N396" s="474"/>
      <c r="O396" s="474"/>
    </row>
    <row r="397" spans="14:15">
      <c r="N397" s="474"/>
      <c r="O397" s="474"/>
    </row>
    <row r="398" spans="14:15">
      <c r="N398" s="474"/>
      <c r="O398" s="474"/>
    </row>
    <row r="399" spans="14:15">
      <c r="N399" s="474"/>
      <c r="O399" s="474"/>
    </row>
    <row r="400" spans="14:15">
      <c r="N400" s="474"/>
      <c r="O400" s="474"/>
    </row>
    <row r="401" spans="14:15">
      <c r="N401" s="474"/>
      <c r="O401" s="474"/>
    </row>
    <row r="402" spans="14:15">
      <c r="N402" s="474"/>
      <c r="O402" s="474"/>
    </row>
    <row r="403" spans="14:15">
      <c r="N403" s="474"/>
      <c r="O403" s="474"/>
    </row>
    <row r="404" spans="14:15">
      <c r="N404" s="474"/>
      <c r="O404" s="474"/>
    </row>
    <row r="405" spans="14:15">
      <c r="N405" s="474"/>
      <c r="O405" s="474"/>
    </row>
    <row r="406" spans="14:15">
      <c r="N406" s="474"/>
      <c r="O406" s="474"/>
    </row>
    <row r="407" spans="14:15">
      <c r="N407" s="474"/>
      <c r="O407" s="474"/>
    </row>
    <row r="408" spans="14:15">
      <c r="N408" s="474"/>
      <c r="O408" s="474"/>
    </row>
    <row r="409" spans="14:15">
      <c r="N409" s="474"/>
      <c r="O409" s="474"/>
    </row>
    <row r="410" spans="14:15">
      <c r="N410" s="474"/>
      <c r="O410" s="474"/>
    </row>
    <row r="411" spans="14:15">
      <c r="N411" s="474"/>
      <c r="O411" s="474"/>
    </row>
    <row r="412" spans="14:15">
      <c r="N412" s="474"/>
      <c r="O412" s="474"/>
    </row>
    <row r="413" spans="14:15">
      <c r="N413" s="474"/>
      <c r="O413" s="474"/>
    </row>
    <row r="414" spans="14:15">
      <c r="N414" s="474"/>
      <c r="O414" s="474"/>
    </row>
    <row r="415" spans="14:15">
      <c r="N415" s="474"/>
      <c r="O415" s="474"/>
    </row>
    <row r="416" spans="14:15">
      <c r="N416" s="474"/>
      <c r="O416" s="474"/>
    </row>
    <row r="417" spans="14:15">
      <c r="N417" s="474"/>
      <c r="O417" s="474"/>
    </row>
    <row r="418" spans="14:15">
      <c r="N418" s="474"/>
      <c r="O418" s="474"/>
    </row>
    <row r="419" spans="14:15">
      <c r="N419" s="474"/>
      <c r="O419" s="474"/>
    </row>
    <row r="420" spans="14:15">
      <c r="N420" s="474"/>
      <c r="O420" s="474"/>
    </row>
    <row r="421" spans="14:15">
      <c r="N421" s="474"/>
      <c r="O421" s="474"/>
    </row>
    <row r="422" spans="14:15">
      <c r="N422" s="474"/>
      <c r="O422" s="474"/>
    </row>
    <row r="423" spans="14:15">
      <c r="N423" s="474"/>
      <c r="O423" s="474"/>
    </row>
    <row r="424" spans="14:15">
      <c r="N424" s="474"/>
      <c r="O424" s="474"/>
    </row>
    <row r="425" spans="14:15">
      <c r="N425" s="474"/>
      <c r="O425" s="474"/>
    </row>
    <row r="426" spans="14:15">
      <c r="N426" s="474"/>
      <c r="O426" s="474"/>
    </row>
    <row r="427" spans="14:15">
      <c r="N427" s="474"/>
      <c r="O427" s="474"/>
    </row>
    <row r="428" spans="14:15">
      <c r="N428" s="474"/>
      <c r="O428" s="474"/>
    </row>
    <row r="429" spans="14:15">
      <c r="N429" s="474"/>
      <c r="O429" s="474"/>
    </row>
    <row r="430" spans="14:15">
      <c r="N430" s="474"/>
      <c r="O430" s="474"/>
    </row>
    <row r="431" spans="14:15">
      <c r="N431" s="474"/>
      <c r="O431" s="474"/>
    </row>
    <row r="432" spans="14:15">
      <c r="N432" s="474"/>
      <c r="O432" s="474"/>
    </row>
    <row r="433" spans="14:15">
      <c r="N433" s="474"/>
      <c r="O433" s="474"/>
    </row>
    <row r="434" spans="14:15">
      <c r="N434" s="474"/>
      <c r="O434" s="474"/>
    </row>
    <row r="435" spans="14:15">
      <c r="N435" s="474"/>
      <c r="O435" s="474"/>
    </row>
    <row r="436" spans="14:15">
      <c r="N436" s="474"/>
      <c r="O436" s="474"/>
    </row>
    <row r="437" spans="14:15">
      <c r="N437" s="474"/>
      <c r="O437" s="474"/>
    </row>
    <row r="438" spans="14:15">
      <c r="N438" s="474"/>
      <c r="O438" s="474"/>
    </row>
    <row r="439" spans="14:15">
      <c r="N439" s="474"/>
      <c r="O439" s="474"/>
    </row>
    <row r="440" spans="14:15">
      <c r="N440" s="474"/>
      <c r="O440" s="474"/>
    </row>
    <row r="441" spans="14:15">
      <c r="N441" s="474"/>
      <c r="O441" s="474"/>
    </row>
    <row r="442" spans="14:15">
      <c r="N442" s="474"/>
      <c r="O442" s="474"/>
    </row>
    <row r="443" spans="14:15">
      <c r="N443" s="474"/>
      <c r="O443" s="474"/>
    </row>
    <row r="444" spans="14:15">
      <c r="N444" s="474"/>
      <c r="O444" s="474"/>
    </row>
    <row r="445" spans="14:15">
      <c r="N445" s="474"/>
      <c r="O445" s="474"/>
    </row>
    <row r="446" spans="14:15">
      <c r="N446" s="474"/>
      <c r="O446" s="474"/>
    </row>
    <row r="447" spans="14:15">
      <c r="N447" s="474"/>
      <c r="O447" s="474"/>
    </row>
    <row r="448" spans="14:15">
      <c r="N448" s="474"/>
      <c r="O448" s="474"/>
    </row>
    <row r="449" spans="14:15">
      <c r="N449" s="474"/>
      <c r="O449" s="474"/>
    </row>
    <row r="450" spans="14:15">
      <c r="N450" s="474"/>
      <c r="O450" s="474"/>
    </row>
    <row r="451" spans="14:15">
      <c r="N451" s="474"/>
      <c r="O451" s="474"/>
    </row>
    <row r="452" spans="14:15">
      <c r="N452" s="474"/>
      <c r="O452" s="474"/>
    </row>
    <row r="453" spans="14:15">
      <c r="N453" s="474"/>
      <c r="O453" s="474"/>
    </row>
    <row r="454" spans="14:15">
      <c r="N454" s="474"/>
      <c r="O454" s="474"/>
    </row>
    <row r="455" spans="14:15">
      <c r="N455" s="474"/>
      <c r="O455" s="474"/>
    </row>
    <row r="456" spans="14:15">
      <c r="N456" s="474"/>
      <c r="O456" s="474"/>
    </row>
    <row r="457" spans="14:15">
      <c r="N457" s="474"/>
      <c r="O457" s="474"/>
    </row>
    <row r="458" spans="14:15">
      <c r="N458" s="474"/>
      <c r="O458" s="474"/>
    </row>
    <row r="459" spans="14:15">
      <c r="N459" s="474"/>
      <c r="O459" s="474"/>
    </row>
    <row r="460" spans="14:15">
      <c r="N460" s="474"/>
      <c r="O460" s="474"/>
    </row>
    <row r="461" spans="14:15">
      <c r="N461" s="474"/>
      <c r="O461" s="474"/>
    </row>
    <row r="462" spans="14:15">
      <c r="N462" s="474"/>
      <c r="O462" s="474"/>
    </row>
    <row r="463" spans="14:15">
      <c r="N463" s="474"/>
      <c r="O463" s="474"/>
    </row>
    <row r="464" spans="14:15">
      <c r="N464" s="474"/>
      <c r="O464" s="474"/>
    </row>
    <row r="465" spans="14:15">
      <c r="N465" s="474"/>
      <c r="O465" s="474"/>
    </row>
    <row r="466" spans="14:15">
      <c r="N466" s="474"/>
      <c r="O466" s="474"/>
    </row>
    <row r="467" spans="14:15">
      <c r="N467" s="474"/>
      <c r="O467" s="474"/>
    </row>
    <row r="468" spans="14:15">
      <c r="N468" s="474"/>
      <c r="O468" s="474"/>
    </row>
    <row r="469" spans="14:15">
      <c r="N469" s="474"/>
      <c r="O469" s="474"/>
    </row>
    <row r="470" spans="14:15">
      <c r="N470" s="474"/>
      <c r="O470" s="474"/>
    </row>
    <row r="471" spans="14:15">
      <c r="N471" s="474"/>
      <c r="O471" s="474"/>
    </row>
    <row r="472" spans="14:15">
      <c r="N472" s="474"/>
      <c r="O472" s="474"/>
    </row>
    <row r="473" spans="14:15">
      <c r="N473" s="474"/>
      <c r="O473" s="474"/>
    </row>
    <row r="474" spans="14:15">
      <c r="N474" s="474"/>
      <c r="O474" s="474"/>
    </row>
    <row r="475" spans="14:15">
      <c r="N475" s="474"/>
      <c r="O475" s="474"/>
    </row>
    <row r="476" spans="14:15">
      <c r="N476" s="474"/>
      <c r="O476" s="474"/>
    </row>
    <row r="477" spans="14:15">
      <c r="N477" s="474"/>
      <c r="O477" s="474"/>
    </row>
    <row r="478" spans="14:15">
      <c r="N478" s="474"/>
      <c r="O478" s="474"/>
    </row>
    <row r="479" spans="14:15">
      <c r="N479" s="474"/>
      <c r="O479" s="474"/>
    </row>
    <row r="480" spans="14:15">
      <c r="N480" s="474"/>
      <c r="O480" s="474"/>
    </row>
    <row r="481" spans="14:15">
      <c r="N481" s="474"/>
      <c r="O481" s="474"/>
    </row>
    <row r="482" spans="14:15">
      <c r="N482" s="474"/>
      <c r="O482" s="474"/>
    </row>
    <row r="483" spans="14:15">
      <c r="N483" s="474"/>
      <c r="O483" s="474"/>
    </row>
    <row r="484" spans="14:15">
      <c r="N484" s="474"/>
      <c r="O484" s="474"/>
    </row>
    <row r="485" spans="14:15">
      <c r="N485" s="474"/>
      <c r="O485" s="474"/>
    </row>
    <row r="486" spans="14:15">
      <c r="N486" s="474"/>
      <c r="O486" s="474"/>
    </row>
    <row r="487" spans="14:15">
      <c r="N487" s="474"/>
      <c r="O487" s="474"/>
    </row>
    <row r="488" spans="14:15">
      <c r="N488" s="474"/>
      <c r="O488" s="474"/>
    </row>
    <row r="489" spans="14:15">
      <c r="N489" s="474"/>
      <c r="O489" s="474"/>
    </row>
    <row r="490" spans="14:15">
      <c r="N490" s="474"/>
      <c r="O490" s="474"/>
    </row>
    <row r="491" spans="14:15">
      <c r="N491" s="474"/>
      <c r="O491" s="474"/>
    </row>
    <row r="492" spans="14:15">
      <c r="N492" s="474"/>
      <c r="O492" s="474"/>
    </row>
    <row r="493" spans="14:15">
      <c r="N493" s="474"/>
      <c r="O493" s="474"/>
    </row>
    <row r="494" spans="14:15">
      <c r="N494" s="474"/>
      <c r="O494" s="474"/>
    </row>
    <row r="495" spans="14:15">
      <c r="N495" s="474"/>
    </row>
    <row r="496" spans="14:15">
      <c r="N496" s="474"/>
    </row>
    <row r="497" spans="14:14">
      <c r="N497" s="474"/>
    </row>
    <row r="498" spans="14:14">
      <c r="N498" s="474"/>
    </row>
    <row r="499" spans="14:14">
      <c r="N499" s="474"/>
    </row>
    <row r="500" spans="14:14">
      <c r="N500" s="474"/>
    </row>
    <row r="501" spans="14:14">
      <c r="N501" s="474"/>
    </row>
    <row r="502" spans="14:14">
      <c r="N502" s="474"/>
    </row>
    <row r="503" spans="14:14">
      <c r="N503" s="474"/>
    </row>
    <row r="504" spans="14:14">
      <c r="N504" s="474"/>
    </row>
    <row r="505" spans="14:14">
      <c r="N505" s="474"/>
    </row>
    <row r="506" spans="14:14">
      <c r="N506" s="474"/>
    </row>
    <row r="507" spans="14:14">
      <c r="N507" s="474"/>
    </row>
    <row r="508" spans="14:14">
      <c r="N508" s="474"/>
    </row>
    <row r="509" spans="14:14">
      <c r="N509" s="474"/>
    </row>
    <row r="510" spans="14:14">
      <c r="N510" s="474"/>
    </row>
    <row r="511" spans="14:14">
      <c r="N511" s="474"/>
    </row>
    <row r="512" spans="14:14">
      <c r="N512" s="474"/>
    </row>
    <row r="513" spans="14:14">
      <c r="N513" s="474"/>
    </row>
    <row r="514" spans="14:14">
      <c r="N514" s="474"/>
    </row>
    <row r="515" spans="14:14">
      <c r="N515" s="474"/>
    </row>
    <row r="516" spans="14:14">
      <c r="N516" s="474"/>
    </row>
    <row r="517" spans="14:14">
      <c r="N517" s="474"/>
    </row>
    <row r="518" spans="14:14">
      <c r="N518" s="474"/>
    </row>
    <row r="519" spans="14:14">
      <c r="N519" s="474"/>
    </row>
    <row r="520" spans="14:14">
      <c r="N520" s="474"/>
    </row>
    <row r="521" spans="14:14">
      <c r="N521" s="474"/>
    </row>
    <row r="522" spans="14:14">
      <c r="N522" s="474"/>
    </row>
    <row r="523" spans="14:14">
      <c r="N523" s="474"/>
    </row>
    <row r="524" spans="14:14">
      <c r="N524" s="474"/>
    </row>
    <row r="525" spans="14:14">
      <c r="N525" s="474"/>
    </row>
    <row r="526" spans="14:14">
      <c r="N526" s="474"/>
    </row>
    <row r="527" spans="14:14">
      <c r="N527" s="474"/>
    </row>
    <row r="528" spans="14:14">
      <c r="N528" s="474"/>
    </row>
    <row r="529" spans="14:14">
      <c r="N529" s="474"/>
    </row>
    <row r="530" spans="14:14">
      <c r="N530" s="474"/>
    </row>
    <row r="531" spans="14:14">
      <c r="N531" s="474"/>
    </row>
    <row r="532" spans="14:14">
      <c r="N532" s="474"/>
    </row>
    <row r="533" spans="14:14">
      <c r="N533" s="474"/>
    </row>
    <row r="534" spans="14:14">
      <c r="N534" s="474"/>
    </row>
    <row r="535" spans="14:14">
      <c r="N535" s="474"/>
    </row>
    <row r="536" spans="14:14">
      <c r="N536" s="474"/>
    </row>
    <row r="537" spans="14:14">
      <c r="N537" s="474"/>
    </row>
    <row r="538" spans="14:14">
      <c r="N538" s="474"/>
    </row>
    <row r="539" spans="14:14">
      <c r="N539" s="474"/>
    </row>
    <row r="540" spans="14:14">
      <c r="N540" s="474"/>
    </row>
    <row r="541" spans="14:14">
      <c r="N541" s="474"/>
    </row>
    <row r="542" spans="14:14">
      <c r="N542" s="474"/>
    </row>
    <row r="543" spans="14:14">
      <c r="N543" s="474"/>
    </row>
    <row r="544" spans="14:14">
      <c r="N544" s="474"/>
    </row>
    <row r="545" spans="14:14">
      <c r="N545" s="474"/>
    </row>
    <row r="546" spans="14:14">
      <c r="N546" s="474"/>
    </row>
    <row r="547" spans="14:14">
      <c r="N547" s="474"/>
    </row>
    <row r="548" spans="14:14">
      <c r="N548" s="474"/>
    </row>
    <row r="549" spans="14:14">
      <c r="N549" s="474"/>
    </row>
    <row r="550" spans="14:14">
      <c r="N550" s="474"/>
    </row>
    <row r="551" spans="14:14">
      <c r="N551" s="474"/>
    </row>
    <row r="552" spans="14:14">
      <c r="N552" s="474"/>
    </row>
    <row r="553" spans="14:14">
      <c r="N553" s="474"/>
    </row>
    <row r="554" spans="14:14">
      <c r="N554" s="474"/>
    </row>
    <row r="555" spans="14:14">
      <c r="N555" s="474"/>
    </row>
    <row r="556" spans="14:14">
      <c r="N556" s="474"/>
    </row>
    <row r="557" spans="14:14">
      <c r="N557" s="474"/>
    </row>
    <row r="558" spans="14:14">
      <c r="N558" s="474"/>
    </row>
    <row r="559" spans="14:14">
      <c r="N559" s="474"/>
    </row>
    <row r="560" spans="14:14">
      <c r="N560" s="474"/>
    </row>
    <row r="561" spans="14:14">
      <c r="N561" s="474"/>
    </row>
    <row r="562" spans="14:14">
      <c r="N562" s="474"/>
    </row>
    <row r="563" spans="14:14">
      <c r="N563" s="474"/>
    </row>
    <row r="564" spans="14:14">
      <c r="N564" s="474"/>
    </row>
    <row r="565" spans="14:14">
      <c r="N565" s="474"/>
    </row>
    <row r="566" spans="14:14">
      <c r="N566" s="474"/>
    </row>
    <row r="567" spans="14:14">
      <c r="N567" s="474"/>
    </row>
    <row r="568" spans="14:14">
      <c r="N568" s="474"/>
    </row>
    <row r="569" spans="14:14">
      <c r="N569" s="474"/>
    </row>
    <row r="570" spans="14:14">
      <c r="N570" s="474"/>
    </row>
    <row r="571" spans="14:14">
      <c r="N571" s="474"/>
    </row>
    <row r="572" spans="14:14">
      <c r="N572" s="474"/>
    </row>
    <row r="573" spans="14:14">
      <c r="N573" s="474"/>
    </row>
    <row r="574" spans="14:14">
      <c r="N574" s="474"/>
    </row>
    <row r="575" spans="14:14">
      <c r="N575" s="474"/>
    </row>
    <row r="576" spans="14:14">
      <c r="N576" s="474"/>
    </row>
    <row r="577" spans="14:14">
      <c r="N577" s="474"/>
    </row>
    <row r="578" spans="14:14">
      <c r="N578" s="474"/>
    </row>
    <row r="579" spans="14:14">
      <c r="N579" s="474"/>
    </row>
    <row r="580" spans="14:14">
      <c r="N580" s="474"/>
    </row>
    <row r="581" spans="14:14">
      <c r="N581" s="474"/>
    </row>
    <row r="582" spans="14:14">
      <c r="N582" s="474"/>
    </row>
    <row r="583" spans="14:14">
      <c r="N583" s="474"/>
    </row>
    <row r="584" spans="14:14">
      <c r="N584" s="474"/>
    </row>
    <row r="585" spans="14:14">
      <c r="N585" s="474"/>
    </row>
    <row r="586" spans="14:14">
      <c r="N586" s="474"/>
    </row>
    <row r="587" spans="14:14">
      <c r="N587" s="474"/>
    </row>
    <row r="588" spans="14:14">
      <c r="N588" s="474"/>
    </row>
    <row r="589" spans="14:14">
      <c r="N589" s="474"/>
    </row>
    <row r="590" spans="14:14">
      <c r="N590" s="474"/>
    </row>
    <row r="591" spans="14:14">
      <c r="N591" s="474"/>
    </row>
    <row r="592" spans="14:14">
      <c r="N592" s="474"/>
    </row>
    <row r="593" spans="14:14">
      <c r="N593" s="474"/>
    </row>
    <row r="594" spans="14:14">
      <c r="N594" s="474"/>
    </row>
    <row r="595" spans="14:14">
      <c r="N595" s="474"/>
    </row>
    <row r="596" spans="14:14">
      <c r="N596" s="474"/>
    </row>
    <row r="597" spans="14:14">
      <c r="N597" s="474"/>
    </row>
    <row r="598" spans="14:14">
      <c r="N598" s="474"/>
    </row>
    <row r="599" spans="14:14">
      <c r="N599" s="474"/>
    </row>
    <row r="600" spans="14:14">
      <c r="N600" s="474"/>
    </row>
    <row r="601" spans="14:14">
      <c r="N601" s="474"/>
    </row>
    <row r="602" spans="14:14">
      <c r="N602" s="474"/>
    </row>
    <row r="603" spans="14:14">
      <c r="N603" s="474"/>
    </row>
    <row r="604" spans="14:14">
      <c r="N604" s="474"/>
    </row>
    <row r="605" spans="14:14">
      <c r="N605" s="474"/>
    </row>
    <row r="606" spans="14:14">
      <c r="N606" s="474"/>
    </row>
    <row r="607" spans="14:14">
      <c r="N607" s="474"/>
    </row>
    <row r="608" spans="14:14">
      <c r="N608" s="474"/>
    </row>
    <row r="609" spans="14:14">
      <c r="N609" s="474"/>
    </row>
    <row r="610" spans="14:14">
      <c r="N610" s="474"/>
    </row>
    <row r="611" spans="14:14">
      <c r="N611" s="474"/>
    </row>
    <row r="612" spans="14:14">
      <c r="N612" s="474"/>
    </row>
    <row r="613" spans="14:14">
      <c r="N613" s="474"/>
    </row>
    <row r="614" spans="14:14">
      <c r="N614" s="474"/>
    </row>
    <row r="615" spans="14:14">
      <c r="N615" s="474"/>
    </row>
    <row r="616" spans="14:14">
      <c r="N616" s="474"/>
    </row>
    <row r="617" spans="14:14">
      <c r="N617" s="474"/>
    </row>
    <row r="618" spans="14:14">
      <c r="N618" s="474"/>
    </row>
    <row r="619" spans="14:14">
      <c r="N619" s="474"/>
    </row>
    <row r="620" spans="14:14">
      <c r="N620" s="474"/>
    </row>
    <row r="621" spans="14:14">
      <c r="N621" s="474"/>
    </row>
    <row r="622" spans="14:14">
      <c r="N622" s="474"/>
    </row>
    <row r="623" spans="14:14">
      <c r="N623" s="474"/>
    </row>
    <row r="624" spans="14:14">
      <c r="N624" s="474"/>
    </row>
    <row r="625" spans="14:14">
      <c r="N625" s="474"/>
    </row>
    <row r="626" spans="14:14">
      <c r="N626" s="474"/>
    </row>
    <row r="627" spans="14:14">
      <c r="N627" s="474"/>
    </row>
    <row r="628" spans="14:14">
      <c r="N628" s="474"/>
    </row>
    <row r="629" spans="14:14">
      <c r="N629" s="474"/>
    </row>
    <row r="630" spans="14:14">
      <c r="N630" s="474"/>
    </row>
    <row r="631" spans="14:14">
      <c r="N631" s="474"/>
    </row>
    <row r="632" spans="14:14">
      <c r="N632" s="474"/>
    </row>
    <row r="633" spans="14:14">
      <c r="N633" s="474"/>
    </row>
    <row r="634" spans="14:14">
      <c r="N634" s="474"/>
    </row>
    <row r="635" spans="14:14">
      <c r="N635" s="474"/>
    </row>
    <row r="636" spans="14:14">
      <c r="N636" s="474"/>
    </row>
    <row r="637" spans="14:14">
      <c r="N637" s="474"/>
    </row>
    <row r="638" spans="14:14">
      <c r="N638" s="474"/>
    </row>
    <row r="639" spans="14:14">
      <c r="N639" s="474"/>
    </row>
    <row r="640" spans="14:14">
      <c r="N640" s="474"/>
    </row>
    <row r="641" spans="14:14">
      <c r="N641" s="474"/>
    </row>
    <row r="642" spans="14:14">
      <c r="N642" s="474"/>
    </row>
    <row r="643" spans="14:14">
      <c r="N643" s="474"/>
    </row>
    <row r="644" spans="14:14">
      <c r="N644" s="474"/>
    </row>
    <row r="645" spans="14:14">
      <c r="N645" s="474"/>
    </row>
    <row r="646" spans="14:14">
      <c r="N646" s="474"/>
    </row>
    <row r="647" spans="14:14">
      <c r="N647" s="474"/>
    </row>
  </sheetData>
  <autoFilter ref="A2:M79" xr:uid="{00000000-0009-0000-0000-000022000000}"/>
  <mergeCells count="27">
    <mergeCell ref="F2:F3"/>
    <mergeCell ref="L80:L85"/>
    <mergeCell ref="M2:M3"/>
    <mergeCell ref="L73:M73"/>
    <mergeCell ref="L76:M76"/>
    <mergeCell ref="L77:M77"/>
    <mergeCell ref="L78:M78"/>
    <mergeCell ref="L79:M79"/>
    <mergeCell ref="L75:M75"/>
    <mergeCell ref="L74:M74"/>
    <mergeCell ref="L72:M72"/>
    <mergeCell ref="AG2:AG3"/>
    <mergeCell ref="A69:I69"/>
    <mergeCell ref="L69:M69"/>
    <mergeCell ref="L70:M70"/>
    <mergeCell ref="L71:M71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9" type="noConversion"/>
  <conditionalFormatting sqref="N3:X3 AF3">
    <cfRule type="containsText" dxfId="76" priority="73" operator="containsText" text="日">
      <formula>NOT(ISERROR(SEARCH("日",N3)))</formula>
    </cfRule>
    <cfRule type="containsText" dxfId="75" priority="74" operator="containsText" text="六">
      <formula>NOT(ISERROR(SEARCH("六",N3)))</formula>
    </cfRule>
  </conditionalFormatting>
  <conditionalFormatting sqref="N69:X69 AF69">
    <cfRule type="containsText" dxfId="74" priority="69" operator="containsText" text="日">
      <formula>NOT(ISERROR(SEARCH("日",N69)))</formula>
    </cfRule>
    <cfRule type="containsText" dxfId="73" priority="70" operator="containsText" text="六">
      <formula>NOT(ISERROR(SEARCH("六",N69)))</formula>
    </cfRule>
  </conditionalFormatting>
  <conditionalFormatting sqref="N79:X79 AF79">
    <cfRule type="cellIs" dxfId="72" priority="56" operator="greaterThan">
      <formula>0</formula>
    </cfRule>
  </conditionalFormatting>
  <conditionalFormatting sqref="G4:G68">
    <cfRule type="cellIs" dxfId="71" priority="62" operator="equal">
      <formula>"重要不紧急"</formula>
    </cfRule>
    <cfRule type="cellIs" dxfId="70" priority="63" operator="equal">
      <formula>"重要且紧急"</formula>
    </cfRule>
    <cfRule type="cellIs" dxfId="69" priority="64" operator="equal">
      <formula>"紧急不重要"</formula>
    </cfRule>
  </conditionalFormatting>
  <conditionalFormatting sqref="L4:L68">
    <cfRule type="containsText" dxfId="68" priority="65" operator="containsText" text="进行中">
      <formula>NOT(ISERROR(SEARCH("进行中",L4)))</formula>
    </cfRule>
    <cfRule type="containsText" dxfId="67" priority="66" operator="containsText" text="延迟">
      <formula>NOT(ISERROR(SEARCH("延迟",L4)))</formula>
    </cfRule>
    <cfRule type="containsText" dxfId="66" priority="67" operator="containsText" text="已完成">
      <formula>NOT(ISERROR(SEARCH("已完成",L4)))</formula>
    </cfRule>
    <cfRule type="containsText" dxfId="65" priority="68" operator="containsText" text="已中止">
      <formula>NOT(ISERROR(SEARCH("已中止",L4)))</formula>
    </cfRule>
  </conditionalFormatting>
  <conditionalFormatting sqref="M4:M68">
    <cfRule type="dataBar" priority="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{DF0360A8-7DFB-475D-A822-39E1FB62D3F4}</x14:id>
        </ext>
      </extLst>
    </cfRule>
    <cfRule type="dataBar" priority="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{065862CF-10EE-4242-8D17-9F2E6C3C9349}</x14:id>
        </ext>
      </extLst>
    </cfRule>
  </conditionalFormatting>
  <conditionalFormatting sqref="AF4:AG68 A4:X68">
    <cfRule type="expression" dxfId="64" priority="59">
      <formula>CELL("row")=ROW()</formula>
    </cfRule>
    <cfRule type="expression" dxfId="63" priority="60">
      <formula>$A4&lt;&gt;""</formula>
    </cfRule>
  </conditionalFormatting>
  <conditionalFormatting sqref="N4:X68 AF4:AF68">
    <cfRule type="cellIs" dxfId="62" priority="61" operator="greaterThan">
      <formula>0</formula>
    </cfRule>
  </conditionalFormatting>
  <conditionalFormatting sqref="J70:K71 J76:K79 J73:K73">
    <cfRule type="expression" dxfId="61" priority="54">
      <formula>CELL("row")=ROW()</formula>
    </cfRule>
    <cfRule type="expression" dxfId="60" priority="55">
      <formula>$A70&lt;&gt;""</formula>
    </cfRule>
  </conditionalFormatting>
  <conditionalFormatting sqref="N70:X71 AF70:AF71 AF76:AF78 N76:X78 AF73 N73:X73">
    <cfRule type="cellIs" dxfId="59" priority="71" operator="greaterThanOrEqual">
      <formula>8</formula>
    </cfRule>
    <cfRule type="cellIs" dxfId="58" priority="72" operator="between">
      <formula>0.01</formula>
      <formula>7.99</formula>
    </cfRule>
  </conditionalFormatting>
  <conditionalFormatting sqref="N648:X1048576 O495:X647 P382:X494 Q370:X381 R300:X369 S196:X299 T174:X195 U127:X173 V115:X126 W103:X114 X91:X102 AF87:AF1048576">
    <cfRule type="cellIs" dxfId="57" priority="75" operator="between">
      <formula>6</formula>
      <formula>24</formula>
    </cfRule>
    <cfRule type="cellIs" dxfId="56" priority="76" operator="between">
      <formula>4</formula>
      <formula>6</formula>
    </cfRule>
    <cfRule type="cellIs" dxfId="55" priority="77" operator="between">
      <formula>0.01</formula>
      <formula>3</formula>
    </cfRule>
  </conditionalFormatting>
  <conditionalFormatting sqref="N80:X85 AF80:AF85">
    <cfRule type="cellIs" dxfId="54" priority="53" operator="greaterThan">
      <formula>0</formula>
    </cfRule>
  </conditionalFormatting>
  <conditionalFormatting sqref="Y3:AC3 AE3">
    <cfRule type="containsText" dxfId="53" priority="48" operator="containsText" text="日">
      <formula>NOT(ISERROR(SEARCH("日",Y3)))</formula>
    </cfRule>
    <cfRule type="containsText" dxfId="52" priority="49" operator="containsText" text="六">
      <formula>NOT(ISERROR(SEARCH("六",Y3)))</formula>
    </cfRule>
  </conditionalFormatting>
  <conditionalFormatting sqref="Y69:AC69 AE69">
    <cfRule type="containsText" dxfId="51" priority="44" operator="containsText" text="日">
      <formula>NOT(ISERROR(SEARCH("日",Y69)))</formula>
    </cfRule>
    <cfRule type="containsText" dxfId="50" priority="45" operator="containsText" text="六">
      <formula>NOT(ISERROR(SEARCH("六",Y69)))</formula>
    </cfRule>
  </conditionalFormatting>
  <conditionalFormatting sqref="Y79:AC79 AE79">
    <cfRule type="cellIs" dxfId="49" priority="40" operator="greaterThan">
      <formula>0</formula>
    </cfRule>
  </conditionalFormatting>
  <conditionalFormatting sqref="Y4:AC68 AE4:AE68">
    <cfRule type="expression" dxfId="48" priority="41">
      <formula>CELL("row")=ROW()</formula>
    </cfRule>
    <cfRule type="expression" dxfId="47" priority="42">
      <formula>$A4&lt;&gt;""</formula>
    </cfRule>
  </conditionalFormatting>
  <conditionalFormatting sqref="Y4:AC68 AE4:AE68">
    <cfRule type="cellIs" dxfId="46" priority="43" operator="greaterThan">
      <formula>0</formula>
    </cfRule>
  </conditionalFormatting>
  <conditionalFormatting sqref="Y70:AC71 AE70:AE71 AE76:AE78 Y76:AC78 AE73 Y73:AC73">
    <cfRule type="cellIs" dxfId="45" priority="46" operator="greaterThanOrEqual">
      <formula>8</formula>
    </cfRule>
    <cfRule type="cellIs" dxfId="44" priority="47" operator="between">
      <formula>0.01</formula>
      <formula>7.99</formula>
    </cfRule>
  </conditionalFormatting>
  <conditionalFormatting sqref="Y382:AC1048576 Z370:AC381 AA300:AC369 AB196:AC299 AC174:AC195 AE127:AE1048576">
    <cfRule type="cellIs" dxfId="43" priority="50" operator="between">
      <formula>6</formula>
      <formula>24</formula>
    </cfRule>
    <cfRule type="cellIs" dxfId="42" priority="51" operator="between">
      <formula>4</formula>
      <formula>6</formula>
    </cfRule>
    <cfRule type="cellIs" dxfId="41" priority="52" operator="between">
      <formula>0.01</formula>
      <formula>3</formula>
    </cfRule>
  </conditionalFormatting>
  <conditionalFormatting sqref="Y80:AC85 AE80:AE85">
    <cfRule type="cellIs" dxfId="40" priority="39" operator="greaterThan">
      <formula>0</formula>
    </cfRule>
  </conditionalFormatting>
  <conditionalFormatting sqref="AD3">
    <cfRule type="containsText" dxfId="39" priority="34" operator="containsText" text="日">
      <formula>NOT(ISERROR(SEARCH("日",AD3)))</formula>
    </cfRule>
    <cfRule type="containsText" dxfId="38" priority="35" operator="containsText" text="六">
      <formula>NOT(ISERROR(SEARCH("六",AD3)))</formula>
    </cfRule>
  </conditionalFormatting>
  <conditionalFormatting sqref="AD69">
    <cfRule type="containsText" dxfId="37" priority="30" operator="containsText" text="日">
      <formula>NOT(ISERROR(SEARCH("日",AD69)))</formula>
    </cfRule>
    <cfRule type="containsText" dxfId="36" priority="31" operator="containsText" text="六">
      <formula>NOT(ISERROR(SEARCH("六",AD69)))</formula>
    </cfRule>
  </conditionalFormatting>
  <conditionalFormatting sqref="AD79">
    <cfRule type="cellIs" dxfId="35" priority="26" operator="greaterThan">
      <formula>0</formula>
    </cfRule>
  </conditionalFormatting>
  <conditionalFormatting sqref="AD4:AD68">
    <cfRule type="expression" dxfId="34" priority="27">
      <formula>CELL("row")=ROW()</formula>
    </cfRule>
    <cfRule type="expression" dxfId="33" priority="28">
      <formula>$A4&lt;&gt;""</formula>
    </cfRule>
  </conditionalFormatting>
  <conditionalFormatting sqref="AD4:AD68">
    <cfRule type="cellIs" dxfId="32" priority="29" operator="greaterThan">
      <formula>0</formula>
    </cfRule>
  </conditionalFormatting>
  <conditionalFormatting sqref="AD70:AD71 AD76:AD78 AD73">
    <cfRule type="cellIs" dxfId="31" priority="32" operator="greaterThanOrEqual">
      <formula>8</formula>
    </cfRule>
    <cfRule type="cellIs" dxfId="30" priority="33" operator="between">
      <formula>0.01</formula>
      <formula>7.99</formula>
    </cfRule>
  </conditionalFormatting>
  <conditionalFormatting sqref="AD174:AD1048576">
    <cfRule type="cellIs" dxfId="29" priority="36" operator="between">
      <formula>6</formula>
      <formula>24</formula>
    </cfRule>
    <cfRule type="cellIs" dxfId="28" priority="37" operator="between">
      <formula>4</formula>
      <formula>6</formula>
    </cfRule>
    <cfRule type="cellIs" dxfId="27" priority="38" operator="between">
      <formula>0.01</formula>
      <formula>3</formula>
    </cfRule>
  </conditionalFormatting>
  <conditionalFormatting sqref="AD80:AD85">
    <cfRule type="cellIs" dxfId="26" priority="25" operator="greaterThan">
      <formula>0</formula>
    </cfRule>
  </conditionalFormatting>
  <conditionalFormatting sqref="J75:K75">
    <cfRule type="expression" dxfId="25" priority="21">
      <formula>CELL("row")=ROW()</formula>
    </cfRule>
    <cfRule type="expression" dxfId="24" priority="22">
      <formula>$A75&lt;&gt;""</formula>
    </cfRule>
  </conditionalFormatting>
  <conditionalFormatting sqref="AF75 N75:X75">
    <cfRule type="cellIs" dxfId="23" priority="23" operator="greaterThanOrEqual">
      <formula>8</formula>
    </cfRule>
    <cfRule type="cellIs" dxfId="22" priority="24" operator="between">
      <formula>0.01</formula>
      <formula>7.99</formula>
    </cfRule>
  </conditionalFormatting>
  <conditionalFormatting sqref="AE75 Y75:AC75">
    <cfRule type="cellIs" dxfId="21" priority="19" operator="greaterThanOrEqual">
      <formula>8</formula>
    </cfRule>
    <cfRule type="cellIs" dxfId="20" priority="20" operator="between">
      <formula>0.01</formula>
      <formula>7.99</formula>
    </cfRule>
  </conditionalFormatting>
  <conditionalFormatting sqref="AD75">
    <cfRule type="cellIs" dxfId="19" priority="17" operator="greaterThanOrEqual">
      <formula>8</formula>
    </cfRule>
    <cfRule type="cellIs" dxfId="18" priority="18" operator="between">
      <formula>0.01</formula>
      <formula>7.99</formula>
    </cfRule>
  </conditionalFormatting>
  <conditionalFormatting sqref="J74:K74">
    <cfRule type="expression" dxfId="17" priority="13">
      <formula>CELL("row")=ROW()</formula>
    </cfRule>
    <cfRule type="expression" dxfId="16" priority="14">
      <formula>$A74&lt;&gt;""</formula>
    </cfRule>
  </conditionalFormatting>
  <conditionalFormatting sqref="AF74 N74:X74">
    <cfRule type="cellIs" dxfId="15" priority="15" operator="greaterThanOrEqual">
      <formula>8</formula>
    </cfRule>
    <cfRule type="cellIs" dxfId="14" priority="16" operator="between">
      <formula>0.01</formula>
      <formula>7.99</formula>
    </cfRule>
  </conditionalFormatting>
  <conditionalFormatting sqref="AE74 Y74:AC74">
    <cfRule type="cellIs" dxfId="13" priority="11" operator="greaterThanOrEqual">
      <formula>8</formula>
    </cfRule>
    <cfRule type="cellIs" dxfId="12" priority="12" operator="between">
      <formula>0.01</formula>
      <formula>7.99</formula>
    </cfRule>
  </conditionalFormatting>
  <conditionalFormatting sqref="AD74">
    <cfRule type="cellIs" dxfId="11" priority="9" operator="greaterThanOrEqual">
      <formula>8</formula>
    </cfRule>
    <cfRule type="cellIs" dxfId="10" priority="10" operator="between">
      <formula>0.01</formula>
      <formula>7.99</formula>
    </cfRule>
  </conditionalFormatting>
  <conditionalFormatting sqref="J72:K72">
    <cfRule type="expression" dxfId="9" priority="5">
      <formula>CELL("row")=ROW()</formula>
    </cfRule>
    <cfRule type="expression" dxfId="8" priority="6">
      <formula>$A72&lt;&gt;""</formula>
    </cfRule>
  </conditionalFormatting>
  <conditionalFormatting sqref="AF72 N72:X72">
    <cfRule type="cellIs" dxfId="7" priority="7" operator="greaterThanOrEqual">
      <formula>8</formula>
    </cfRule>
    <cfRule type="cellIs" dxfId="6" priority="8" operator="between">
      <formula>0.01</formula>
      <formula>7.99</formula>
    </cfRule>
  </conditionalFormatting>
  <conditionalFormatting sqref="AE72 Y72:AC72">
    <cfRule type="cellIs" dxfId="5" priority="3" operator="greaterThanOrEqual">
      <formula>8</formula>
    </cfRule>
    <cfRule type="cellIs" dxfId="4" priority="4" operator="between">
      <formula>0.01</formula>
      <formula>7.99</formula>
    </cfRule>
  </conditionalFormatting>
  <conditionalFormatting sqref="AD72">
    <cfRule type="cellIs" dxfId="3" priority="1" operator="greaterThanOrEqual">
      <formula>8</formula>
    </cfRule>
    <cfRule type="cellIs" dxfId="2" priority="2" operator="between">
      <formula>0.01</formula>
      <formula>7.99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0360A8-7DFB-475D-A822-39E1FB62D3F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65862CF-10EE-4242-8D17-9F2E6C3C9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M4:M68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2200-000000000000}">
          <x14:formula1>
            <xm:f>Data!$H$2:$H$6</xm:f>
          </x14:formula1>
          <xm:sqref>G4:G68</xm:sqref>
        </x14:dataValidation>
        <x14:dataValidation type="list" allowBlank="1" showInputMessage="1" showErrorMessage="1" xr:uid="{00000000-0002-0000-2200-000001000000}">
          <x14:formula1>
            <xm:f>Data!$J$2:$J$10</xm:f>
          </x14:formula1>
          <xm:sqref>F4:F68</xm:sqref>
        </x14:dataValidation>
        <x14:dataValidation type="list" allowBlank="1" showInputMessage="1" showErrorMessage="1" xr:uid="{00000000-0002-0000-2200-000002000000}">
          <x14:formula1>
            <xm:f>Data!$A$2:$A$25</xm:f>
          </x14:formula1>
          <xm:sqref>D4:D68</xm:sqref>
        </x14:dataValidation>
        <x14:dataValidation type="list" allowBlank="1" showInputMessage="1" showErrorMessage="1" xr:uid="{00000000-0002-0000-2200-000003000000}">
          <x14:formula1>
            <xm:f>Data!$I:$I</xm:f>
          </x14:formula1>
          <xm:sqref>L1:L1048576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42"/>
  <sheetViews>
    <sheetView topLeftCell="C19" zoomScale="115" zoomScaleNormal="115" workbookViewId="0">
      <selection activeCell="R37" sqref="R37"/>
    </sheetView>
  </sheetViews>
  <sheetFormatPr defaultColWidth="9" defaultRowHeight="14.25"/>
  <cols>
    <col min="2" max="2" width="10.625" customWidth="1"/>
    <col min="3" max="3" width="10.375" customWidth="1"/>
    <col min="4" max="4" width="12.125" customWidth="1"/>
    <col min="5" max="5" width="8.875" customWidth="1"/>
    <col min="6" max="6" width="11.25" customWidth="1"/>
    <col min="7" max="7" width="8.375" customWidth="1"/>
    <col min="8" max="8" width="13" customWidth="1"/>
    <col min="12" max="12" width="15.625" style="452" bestFit="1" customWidth="1"/>
    <col min="13" max="13" width="14.625" style="452" bestFit="1" customWidth="1"/>
    <col min="14" max="14" width="14.125" style="452" customWidth="1"/>
    <col min="15" max="15" width="18.75" style="452" customWidth="1"/>
    <col min="16" max="16" width="14.25" style="456" customWidth="1"/>
    <col min="17" max="17" width="13.5" style="413" bestFit="1" customWidth="1"/>
    <col min="18" max="18" width="18" style="456" customWidth="1"/>
  </cols>
  <sheetData>
    <row r="1" spans="1:18" ht="21.75" customHeight="1">
      <c r="A1" s="466" t="s">
        <v>187</v>
      </c>
      <c r="B1" s="466" t="s">
        <v>321</v>
      </c>
      <c r="C1" s="466" t="s">
        <v>322</v>
      </c>
      <c r="D1" s="466" t="s">
        <v>323</v>
      </c>
      <c r="E1" s="466" t="s">
        <v>1814</v>
      </c>
      <c r="F1" s="466" t="s">
        <v>235</v>
      </c>
      <c r="G1" s="466" t="s">
        <v>324</v>
      </c>
      <c r="H1" s="466" t="s">
        <v>70</v>
      </c>
      <c r="I1" s="466" t="s">
        <v>4</v>
      </c>
      <c r="J1" s="467" t="s">
        <v>325</v>
      </c>
      <c r="K1" s="460" t="s">
        <v>1735</v>
      </c>
      <c r="L1" s="461" t="s">
        <v>1731</v>
      </c>
      <c r="M1" s="461" t="s">
        <v>1732</v>
      </c>
      <c r="N1" s="462" t="s">
        <v>1733</v>
      </c>
      <c r="O1" s="463" t="s">
        <v>1734</v>
      </c>
      <c r="P1" s="464" t="s">
        <v>1748</v>
      </c>
      <c r="Q1" s="465" t="s">
        <v>1747</v>
      </c>
      <c r="R1" s="464" t="s">
        <v>1737</v>
      </c>
    </row>
    <row r="2" spans="1:18">
      <c r="A2" s="11" t="s">
        <v>326</v>
      </c>
      <c r="B2" s="11" t="s">
        <v>18</v>
      </c>
      <c r="C2" s="11" t="s">
        <v>327</v>
      </c>
      <c r="D2" s="24" t="s">
        <v>989</v>
      </c>
      <c r="E2" s="11" t="s">
        <v>18</v>
      </c>
      <c r="F2" s="11" t="s">
        <v>18</v>
      </c>
      <c r="G2" s="11" t="s">
        <v>324</v>
      </c>
      <c r="H2" s="11" t="s">
        <v>218</v>
      </c>
      <c r="I2" s="11" t="s">
        <v>18</v>
      </c>
      <c r="J2" s="11" t="s">
        <v>59</v>
      </c>
      <c r="K2" s="11" t="s">
        <v>1736</v>
      </c>
      <c r="L2" s="451">
        <v>42559</v>
      </c>
      <c r="M2" s="451"/>
      <c r="N2" s="451">
        <v>42585</v>
      </c>
      <c r="O2" s="453"/>
      <c r="P2" s="489">
        <f ca="1">NETWORKDAYS(N2, IF(O2=0, TODAY(), O2))</f>
        <v>553</v>
      </c>
      <c r="Q2" s="457">
        <v>1</v>
      </c>
      <c r="R2" s="454"/>
    </row>
    <row r="3" spans="1:18">
      <c r="A3" s="11" t="s">
        <v>219</v>
      </c>
      <c r="B3" s="11" t="s">
        <v>16</v>
      </c>
      <c r="C3" s="11" t="s">
        <v>279</v>
      </c>
      <c r="D3" s="24" t="s">
        <v>990</v>
      </c>
      <c r="E3" s="11" t="s">
        <v>16</v>
      </c>
      <c r="F3" s="11" t="s">
        <v>16</v>
      </c>
      <c r="G3" s="11" t="s">
        <v>41</v>
      </c>
      <c r="H3" s="11" t="s">
        <v>194</v>
      </c>
      <c r="I3" s="11" t="s">
        <v>16</v>
      </c>
      <c r="J3" s="11" t="s">
        <v>285</v>
      </c>
      <c r="K3" s="24" t="s">
        <v>1738</v>
      </c>
      <c r="L3" s="451">
        <v>42598</v>
      </c>
      <c r="M3" s="451"/>
      <c r="N3" s="451">
        <v>42598</v>
      </c>
      <c r="O3" s="453">
        <v>42759</v>
      </c>
      <c r="P3" s="489">
        <f t="shared" ref="P3:P16" ca="1" si="0">NETWORKDAYS(N3, IF(O3=0, TODAY(), O3))</f>
        <v>116</v>
      </c>
      <c r="Q3" s="457">
        <v>1</v>
      </c>
      <c r="R3" s="455" t="s">
        <v>1739</v>
      </c>
    </row>
    <row r="4" spans="1:18">
      <c r="A4" s="11" t="s">
        <v>231</v>
      </c>
      <c r="B4" s="11" t="s">
        <v>9</v>
      </c>
      <c r="C4" s="11" t="s">
        <v>328</v>
      </c>
      <c r="D4" s="24" t="s">
        <v>991</v>
      </c>
      <c r="E4" s="11" t="s">
        <v>9</v>
      </c>
      <c r="F4" s="11" t="s">
        <v>9</v>
      </c>
      <c r="G4" s="11" t="s">
        <v>329</v>
      </c>
      <c r="H4" s="11" t="s">
        <v>210</v>
      </c>
      <c r="I4" s="11" t="s">
        <v>9</v>
      </c>
      <c r="J4" s="144" t="s">
        <v>745</v>
      </c>
      <c r="K4" s="62" t="s">
        <v>1738</v>
      </c>
      <c r="L4" s="451">
        <v>42837</v>
      </c>
      <c r="M4" s="451"/>
      <c r="N4" s="451">
        <v>42837</v>
      </c>
      <c r="O4" s="453"/>
      <c r="P4" s="489">
        <f t="shared" ca="1" si="0"/>
        <v>373</v>
      </c>
      <c r="Q4" s="457">
        <v>1</v>
      </c>
      <c r="R4" s="454"/>
    </row>
    <row r="5" spans="1:18">
      <c r="A5" s="11" t="s">
        <v>254</v>
      </c>
      <c r="B5" s="11" t="s">
        <v>330</v>
      </c>
      <c r="C5" s="11" t="s">
        <v>331</v>
      </c>
      <c r="D5" s="24" t="s">
        <v>992</v>
      </c>
      <c r="E5" s="11" t="s">
        <v>195</v>
      </c>
      <c r="F5" s="11" t="s">
        <v>330</v>
      </c>
      <c r="G5" s="11"/>
      <c r="H5" s="11" t="s">
        <v>332</v>
      </c>
      <c r="I5" s="11" t="s">
        <v>248</v>
      </c>
      <c r="J5" s="11" t="s">
        <v>206</v>
      </c>
      <c r="K5" s="24" t="s">
        <v>1746</v>
      </c>
      <c r="L5" s="451">
        <v>42604</v>
      </c>
      <c r="M5" s="451"/>
      <c r="N5" s="451">
        <v>42604</v>
      </c>
      <c r="O5" s="453"/>
      <c r="P5" s="489">
        <f t="shared" ca="1" si="0"/>
        <v>540</v>
      </c>
      <c r="Q5" s="457">
        <v>0.5</v>
      </c>
      <c r="R5" s="454"/>
    </row>
    <row r="6" spans="1:18">
      <c r="A6" s="11" t="s">
        <v>165</v>
      </c>
      <c r="B6" s="11"/>
      <c r="C6" s="11" t="s">
        <v>333</v>
      </c>
      <c r="D6" s="11"/>
      <c r="E6" s="11"/>
      <c r="F6" s="11"/>
      <c r="G6" s="11"/>
      <c r="H6" s="11" t="s">
        <v>207</v>
      </c>
      <c r="I6" s="11" t="s">
        <v>195</v>
      </c>
      <c r="J6" s="11" t="s">
        <v>233</v>
      </c>
      <c r="K6" s="24" t="s">
        <v>1743</v>
      </c>
      <c r="L6" s="451">
        <v>42703</v>
      </c>
      <c r="M6" s="451"/>
      <c r="N6" s="451">
        <v>42703</v>
      </c>
      <c r="O6" s="453"/>
      <c r="P6" s="489">
        <f t="shared" ca="1" si="0"/>
        <v>469</v>
      </c>
      <c r="Q6" s="457">
        <v>1</v>
      </c>
      <c r="R6" s="454"/>
    </row>
    <row r="7" spans="1:18">
      <c r="A7" s="11" t="s">
        <v>196</v>
      </c>
      <c r="I7" s="11" t="s">
        <v>334</v>
      </c>
      <c r="J7" s="24" t="s">
        <v>1162</v>
      </c>
      <c r="K7" s="24" t="s">
        <v>1808</v>
      </c>
      <c r="L7" s="451">
        <v>42934</v>
      </c>
      <c r="M7" s="451"/>
      <c r="N7" s="451">
        <v>42934</v>
      </c>
      <c r="O7" s="453">
        <v>43101</v>
      </c>
      <c r="P7" s="489">
        <f t="shared" ca="1" si="0"/>
        <v>120</v>
      </c>
      <c r="Q7" s="457">
        <v>1</v>
      </c>
      <c r="R7" s="455" t="s">
        <v>1739</v>
      </c>
    </row>
    <row r="8" spans="1:18">
      <c r="A8" s="11" t="s">
        <v>335</v>
      </c>
      <c r="I8" s="11"/>
      <c r="J8" s="24" t="s">
        <v>1509</v>
      </c>
      <c r="K8" s="24" t="s">
        <v>1809</v>
      </c>
      <c r="L8" s="451"/>
      <c r="M8" s="451"/>
      <c r="N8" s="451">
        <v>43161</v>
      </c>
      <c r="O8" s="453"/>
      <c r="P8" s="489">
        <f t="shared" ca="1" si="0"/>
        <v>141</v>
      </c>
      <c r="Q8" s="457">
        <v>1</v>
      </c>
      <c r="R8" s="454"/>
    </row>
    <row r="9" spans="1:18">
      <c r="A9" s="11" t="s">
        <v>223</v>
      </c>
      <c r="I9" s="11"/>
      <c r="J9" s="24" t="s">
        <v>1550</v>
      </c>
      <c r="K9" s="24" t="s">
        <v>1808</v>
      </c>
      <c r="L9" s="451">
        <v>43178</v>
      </c>
      <c r="M9" s="451"/>
      <c r="N9" s="451">
        <v>43187</v>
      </c>
      <c r="O9" s="453"/>
      <c r="P9" s="489">
        <f t="shared" ca="1" si="0"/>
        <v>123</v>
      </c>
      <c r="Q9" s="457">
        <v>1</v>
      </c>
      <c r="R9" s="454"/>
    </row>
    <row r="10" spans="1:18">
      <c r="A10" s="24" t="s">
        <v>1498</v>
      </c>
      <c r="J10" s="11" t="s">
        <v>82</v>
      </c>
      <c r="K10" s="11"/>
      <c r="L10" s="451"/>
      <c r="M10" s="451"/>
      <c r="N10" s="451"/>
      <c r="O10" s="453"/>
      <c r="P10" s="489"/>
      <c r="Q10" s="457">
        <v>1</v>
      </c>
      <c r="R10" s="454"/>
    </row>
    <row r="11" spans="1:18">
      <c r="A11" s="11" t="s">
        <v>221</v>
      </c>
      <c r="J11" s="11" t="s">
        <v>1643</v>
      </c>
      <c r="K11" s="24" t="s">
        <v>1808</v>
      </c>
      <c r="L11" s="451">
        <v>43202</v>
      </c>
      <c r="M11" s="451">
        <v>43329</v>
      </c>
      <c r="N11" s="451">
        <v>43202</v>
      </c>
      <c r="O11" s="451">
        <v>43329</v>
      </c>
      <c r="P11" s="489">
        <f t="shared" ca="1" si="0"/>
        <v>92</v>
      </c>
      <c r="Q11" s="457">
        <v>1</v>
      </c>
      <c r="R11" s="454"/>
    </row>
    <row r="12" spans="1:18">
      <c r="A12" s="11" t="s">
        <v>192</v>
      </c>
      <c r="J12" s="24" t="s">
        <v>1619</v>
      </c>
      <c r="K12" s="24" t="s">
        <v>1808</v>
      </c>
      <c r="L12" s="451">
        <v>43206</v>
      </c>
      <c r="M12" s="459">
        <v>43302</v>
      </c>
      <c r="N12" s="451">
        <v>43206</v>
      </c>
      <c r="O12" s="459">
        <v>43302</v>
      </c>
      <c r="P12" s="489">
        <f t="shared" ca="1" si="0"/>
        <v>70</v>
      </c>
      <c r="Q12" s="457">
        <v>1</v>
      </c>
      <c r="R12" s="454"/>
    </row>
    <row r="13" spans="1:18">
      <c r="A13" s="11" t="s">
        <v>301</v>
      </c>
      <c r="J13" s="450" t="s">
        <v>1740</v>
      </c>
      <c r="K13" s="24" t="s">
        <v>1738</v>
      </c>
      <c r="L13" s="458">
        <v>42570</v>
      </c>
      <c r="M13" s="451">
        <v>42794</v>
      </c>
      <c r="N13" s="451">
        <v>42614</v>
      </c>
      <c r="O13" s="451">
        <v>42794</v>
      </c>
      <c r="P13" s="489">
        <f t="shared" ca="1" si="0"/>
        <v>129</v>
      </c>
      <c r="Q13" s="457">
        <v>1</v>
      </c>
      <c r="R13" s="454"/>
    </row>
    <row r="14" spans="1:18">
      <c r="A14" s="11" t="s">
        <v>127</v>
      </c>
      <c r="J14" s="450" t="s">
        <v>1741</v>
      </c>
      <c r="K14" s="24" t="s">
        <v>1742</v>
      </c>
      <c r="L14" s="451">
        <v>42583</v>
      </c>
      <c r="M14" s="451">
        <v>43161</v>
      </c>
      <c r="N14" s="451">
        <v>42583</v>
      </c>
      <c r="O14" s="451">
        <v>43161</v>
      </c>
      <c r="P14" s="489">
        <f t="shared" ca="1" si="0"/>
        <v>415</v>
      </c>
      <c r="Q14" s="457">
        <v>1</v>
      </c>
    </row>
    <row r="15" spans="1:18">
      <c r="A15" s="24" t="s">
        <v>869</v>
      </c>
      <c r="J15" s="450" t="s">
        <v>1744</v>
      </c>
      <c r="K15" s="24" t="s">
        <v>1745</v>
      </c>
      <c r="L15" s="459"/>
      <c r="M15" s="451"/>
      <c r="N15" s="451"/>
      <c r="O15" s="451"/>
      <c r="P15" s="489"/>
      <c r="Q15" s="457">
        <v>1</v>
      </c>
    </row>
    <row r="16" spans="1:18">
      <c r="A16" s="11" t="s">
        <v>216</v>
      </c>
      <c r="J16" s="62" t="s">
        <v>1728</v>
      </c>
      <c r="K16" s="24" t="s">
        <v>1808</v>
      </c>
      <c r="L16" s="451">
        <v>43216</v>
      </c>
      <c r="M16" s="451">
        <v>43245</v>
      </c>
      <c r="N16" s="451">
        <v>43216</v>
      </c>
      <c r="O16" s="451">
        <v>43245</v>
      </c>
      <c r="P16" s="489">
        <f t="shared" ca="1" si="0"/>
        <v>22</v>
      </c>
      <c r="Q16" s="457">
        <v>1</v>
      </c>
    </row>
    <row r="17" spans="1:18">
      <c r="A17" s="24" t="s">
        <v>1102</v>
      </c>
      <c r="P17" s="413"/>
      <c r="Q17" s="456"/>
      <c r="R17"/>
    </row>
    <row r="18" spans="1:18">
      <c r="A18" s="24" t="s">
        <v>1104</v>
      </c>
      <c r="P18" s="413"/>
      <c r="Q18" s="456"/>
      <c r="R18"/>
    </row>
    <row r="19" spans="1:18">
      <c r="A19" s="11" t="s">
        <v>204</v>
      </c>
      <c r="P19" s="413"/>
      <c r="Q19" s="456"/>
      <c r="R19"/>
    </row>
    <row r="20" spans="1:18">
      <c r="A20" s="11" t="s">
        <v>265</v>
      </c>
      <c r="P20" s="413"/>
      <c r="Q20" s="456"/>
      <c r="R20"/>
    </row>
    <row r="21" spans="1:18">
      <c r="A21" s="11" t="s">
        <v>279</v>
      </c>
      <c r="P21" s="413"/>
      <c r="Q21" s="456"/>
      <c r="R21"/>
    </row>
    <row r="22" spans="1:18">
      <c r="A22" s="11" t="s">
        <v>906</v>
      </c>
      <c r="P22" s="413"/>
      <c r="Q22" s="456"/>
      <c r="R22"/>
    </row>
    <row r="23" spans="1:18">
      <c r="A23" s="11" t="s">
        <v>269</v>
      </c>
      <c r="P23" s="413"/>
      <c r="Q23" s="456"/>
      <c r="R23"/>
    </row>
    <row r="24" spans="1:18">
      <c r="A24" s="24" t="s">
        <v>1136</v>
      </c>
      <c r="P24" s="413"/>
      <c r="Q24" s="456"/>
      <c r="R24"/>
    </row>
    <row r="25" spans="1:18">
      <c r="A25" s="11" t="s">
        <v>235</v>
      </c>
      <c r="P25" s="413"/>
      <c r="Q25" s="456"/>
      <c r="R25"/>
    </row>
    <row r="26" spans="1:18">
      <c r="J26" s="11" t="s">
        <v>59</v>
      </c>
      <c r="K26" s="11" t="s">
        <v>1736</v>
      </c>
      <c r="L26" s="451">
        <v>42559</v>
      </c>
      <c r="M26" s="451"/>
      <c r="N26" s="451">
        <v>42585</v>
      </c>
      <c r="O26" s="453"/>
      <c r="P26" s="489">
        <f ca="1">NETWORKDAYS(N26, IF(O26=0, TODAY(), O26))</f>
        <v>553</v>
      </c>
      <c r="Q26" s="456"/>
      <c r="R26"/>
    </row>
    <row r="27" spans="1:18">
      <c r="J27" s="11" t="s">
        <v>285</v>
      </c>
      <c r="K27" s="24" t="s">
        <v>1738</v>
      </c>
      <c r="L27" s="451">
        <v>42598</v>
      </c>
      <c r="M27" s="451"/>
      <c r="N27" s="451">
        <v>42598</v>
      </c>
      <c r="O27" s="453">
        <v>42759</v>
      </c>
      <c r="P27" s="489">
        <f t="shared" ref="P27:P42" ca="1" si="1">NETWORKDAYS(N27, IF(O27=0, TODAY(), O27))</f>
        <v>116</v>
      </c>
      <c r="Q27" s="456"/>
      <c r="R27"/>
    </row>
    <row r="28" spans="1:18">
      <c r="J28" s="144" t="s">
        <v>603</v>
      </c>
      <c r="K28" s="62" t="s">
        <v>1738</v>
      </c>
      <c r="L28" s="451">
        <v>42837</v>
      </c>
      <c r="M28" s="451"/>
      <c r="N28" s="451">
        <v>42837</v>
      </c>
      <c r="O28" s="453">
        <v>43465</v>
      </c>
      <c r="P28" s="489">
        <f t="shared" ca="1" si="1"/>
        <v>449</v>
      </c>
      <c r="Q28" s="456"/>
      <c r="R28"/>
    </row>
    <row r="29" spans="1:18">
      <c r="J29" s="24" t="s">
        <v>1619</v>
      </c>
      <c r="K29" s="24" t="s">
        <v>1738</v>
      </c>
      <c r="L29" s="451">
        <v>43206</v>
      </c>
      <c r="M29" s="459">
        <v>43302</v>
      </c>
      <c r="N29" s="451">
        <v>43206</v>
      </c>
      <c r="O29" s="459">
        <v>43302</v>
      </c>
      <c r="P29" s="489">
        <f t="shared" ca="1" si="1"/>
        <v>70</v>
      </c>
      <c r="Q29" s="456"/>
      <c r="R29"/>
    </row>
    <row r="30" spans="1:18">
      <c r="J30" s="11" t="s">
        <v>206</v>
      </c>
      <c r="K30" s="24" t="s">
        <v>1746</v>
      </c>
      <c r="L30" s="451">
        <v>42604</v>
      </c>
      <c r="M30" s="451"/>
      <c r="N30" s="451">
        <v>42604</v>
      </c>
      <c r="O30" s="453">
        <v>43465</v>
      </c>
      <c r="P30" s="489">
        <f t="shared" ca="1" si="1"/>
        <v>616</v>
      </c>
      <c r="Q30" s="456"/>
      <c r="R30"/>
    </row>
    <row r="31" spans="1:18">
      <c r="J31" s="11" t="s">
        <v>233</v>
      </c>
      <c r="K31" s="24" t="s">
        <v>1743</v>
      </c>
      <c r="L31" s="451">
        <v>42703</v>
      </c>
      <c r="M31" s="451"/>
      <c r="N31" s="451">
        <v>42703</v>
      </c>
      <c r="O31" s="453">
        <v>43465</v>
      </c>
      <c r="P31" s="489">
        <f t="shared" ca="1" si="1"/>
        <v>545</v>
      </c>
      <c r="Q31" s="456"/>
      <c r="R31"/>
    </row>
    <row r="32" spans="1:18">
      <c r="J32" s="24" t="s">
        <v>1162</v>
      </c>
      <c r="K32" s="24" t="s">
        <v>1738</v>
      </c>
      <c r="L32" s="451">
        <v>42934</v>
      </c>
      <c r="M32" s="451"/>
      <c r="N32" s="451">
        <v>42934</v>
      </c>
      <c r="O32" s="453">
        <v>43101</v>
      </c>
      <c r="P32" s="489">
        <f t="shared" ca="1" si="1"/>
        <v>120</v>
      </c>
      <c r="Q32" s="456"/>
      <c r="R32"/>
    </row>
    <row r="33" spans="10:18">
      <c r="J33" s="24" t="s">
        <v>1509</v>
      </c>
      <c r="K33" s="24" t="s">
        <v>1809</v>
      </c>
      <c r="L33" s="451"/>
      <c r="M33" s="451"/>
      <c r="N33" s="451">
        <v>43161</v>
      </c>
      <c r="O33" s="453">
        <v>43465</v>
      </c>
      <c r="P33" s="489">
        <f t="shared" ca="1" si="1"/>
        <v>217</v>
      </c>
      <c r="Q33" s="456"/>
      <c r="R33"/>
    </row>
    <row r="34" spans="10:18">
      <c r="J34" s="24" t="s">
        <v>1550</v>
      </c>
      <c r="K34" s="24" t="s">
        <v>1738</v>
      </c>
      <c r="L34" s="451">
        <v>43178</v>
      </c>
      <c r="M34" s="451"/>
      <c r="N34" s="451">
        <v>43187</v>
      </c>
      <c r="O34" s="453">
        <v>43465</v>
      </c>
      <c r="P34" s="489">
        <f t="shared" ca="1" si="1"/>
        <v>199</v>
      </c>
      <c r="Q34" s="456"/>
      <c r="R34"/>
    </row>
    <row r="35" spans="10:18">
      <c r="J35" s="11" t="s">
        <v>1643</v>
      </c>
      <c r="K35" s="24" t="s">
        <v>1738</v>
      </c>
      <c r="L35" s="451">
        <v>43202</v>
      </c>
      <c r="M35" s="451">
        <v>43329</v>
      </c>
      <c r="N35" s="451">
        <v>43202</v>
      </c>
      <c r="O35" s="451">
        <v>43329</v>
      </c>
      <c r="P35" s="489">
        <f t="shared" ca="1" si="1"/>
        <v>92</v>
      </c>
      <c r="Q35" s="456"/>
      <c r="R35"/>
    </row>
    <row r="36" spans="10:18">
      <c r="J36" s="11" t="s">
        <v>82</v>
      </c>
      <c r="K36" s="11"/>
      <c r="L36" s="451"/>
      <c r="M36" s="451"/>
      <c r="N36" s="451"/>
      <c r="O36" s="453">
        <v>43465</v>
      </c>
      <c r="P36" s="489"/>
      <c r="Q36" s="456"/>
      <c r="R36"/>
    </row>
    <row r="37" spans="10:18">
      <c r="J37" s="450" t="s">
        <v>1740</v>
      </c>
      <c r="K37" s="24" t="s">
        <v>1738</v>
      </c>
      <c r="L37" s="458">
        <v>42570</v>
      </c>
      <c r="M37" s="451">
        <v>42794</v>
      </c>
      <c r="N37" s="451">
        <v>42614</v>
      </c>
      <c r="O37" s="451">
        <v>42794</v>
      </c>
      <c r="P37" s="489">
        <f t="shared" ca="1" si="1"/>
        <v>129</v>
      </c>
      <c r="R37"/>
    </row>
    <row r="38" spans="10:18">
      <c r="J38" s="450" t="s">
        <v>611</v>
      </c>
      <c r="K38" s="24" t="s">
        <v>1742</v>
      </c>
      <c r="L38" s="451">
        <v>42583</v>
      </c>
      <c r="M38" s="451">
        <v>43161</v>
      </c>
      <c r="N38" s="451">
        <v>42583</v>
      </c>
      <c r="O38" s="451">
        <v>43161</v>
      </c>
      <c r="P38" s="489">
        <f t="shared" ca="1" si="1"/>
        <v>415</v>
      </c>
    </row>
    <row r="39" spans="10:18">
      <c r="J39" s="450" t="s">
        <v>1744</v>
      </c>
      <c r="K39" s="24" t="s">
        <v>1745</v>
      </c>
      <c r="L39" s="459"/>
      <c r="M39" s="451"/>
      <c r="N39" s="451"/>
      <c r="O39" s="453">
        <v>43465</v>
      </c>
      <c r="P39" s="489"/>
    </row>
    <row r="40" spans="10:18">
      <c r="J40" s="450" t="s">
        <v>744</v>
      </c>
      <c r="K40" s="11"/>
      <c r="L40" s="451"/>
      <c r="M40" s="451"/>
      <c r="N40" s="451"/>
      <c r="O40" s="453">
        <v>43465</v>
      </c>
      <c r="P40" s="489"/>
    </row>
    <row r="41" spans="10:18">
      <c r="J41" s="62" t="s">
        <v>1728</v>
      </c>
      <c r="K41" s="24" t="s">
        <v>1738</v>
      </c>
      <c r="L41" s="451">
        <v>43216</v>
      </c>
      <c r="M41" s="451">
        <v>43245</v>
      </c>
      <c r="N41" s="451"/>
      <c r="O41" s="453">
        <v>43465</v>
      </c>
      <c r="P41" s="489"/>
      <c r="Q41" s="482">
        <v>1711</v>
      </c>
    </row>
    <row r="42" spans="10:18">
      <c r="J42" s="490" t="s">
        <v>1905</v>
      </c>
      <c r="N42" s="452">
        <v>43313</v>
      </c>
      <c r="O42" s="452">
        <v>43465</v>
      </c>
      <c r="P42" s="489">
        <f t="shared" ca="1" si="1"/>
        <v>109</v>
      </c>
      <c r="Q42" s="482">
        <f ca="1">P42*10</f>
        <v>1090</v>
      </c>
    </row>
  </sheetData>
  <phoneticPr fontId="19" type="noConversion"/>
  <conditionalFormatting sqref="A2:K4 A5:I5 B6:I9 J5:K12 A6:A25 J13:J16">
    <cfRule type="expression" dxfId="1" priority="5">
      <formula>MOD(COLUMN(),2)=1</formula>
    </cfRule>
  </conditionalFormatting>
  <conditionalFormatting sqref="J26:K34 K35:K36 J35:J42">
    <cfRule type="expression" dxfId="0" priority="1">
      <formula>MOD(COLUMN(),2)=1</formula>
    </cfRule>
  </conditionalFormatting>
  <conditionalFormatting sqref="P26:P4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{793CE61C-0DEC-4C3D-8828-14CD65C740BC}</x14:id>
        </ext>
      </extLst>
    </cfRule>
  </conditionalFormatting>
  <conditionalFormatting sqref="P2:P16">
    <cfRule type="dataBar" priority="61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{867AAA4A-ED6C-4F17-9B15-926A438E3AB1}</x14:id>
        </ext>
      </extLst>
    </cfRule>
  </conditionalFormatting>
  <pageMargins left="0.69930555555555596" right="0.69930555555555596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3CE61C-0DEC-4C3D-8828-14CD65C740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P26:P42</xm:sqref>
        </x14:conditionalFormatting>
        <x14:conditionalFormatting xmlns:xm="http://schemas.microsoft.com/office/excel/2006/main">
          <x14:cfRule type="dataBar" id="{867AAA4A-ED6C-4F17-9B15-926A438E3A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33</vt:i4>
      </vt:variant>
      <vt:variant>
        <vt:lpstr>图表</vt:lpstr>
      </vt:variant>
      <vt:variant>
        <vt:i4>3</vt:i4>
      </vt:variant>
    </vt:vector>
  </HeadingPairs>
  <TitlesOfParts>
    <vt:vector size="36" baseType="lpstr">
      <vt:lpstr>里程碑</vt:lpstr>
      <vt:lpstr>版本</vt:lpstr>
      <vt:lpstr>与</vt:lpstr>
      <vt:lpstr>功能列表</vt:lpstr>
      <vt:lpstr>风险</vt:lpstr>
      <vt:lpstr>遗留问题</vt:lpstr>
      <vt:lpstr>Feature</vt:lpstr>
      <vt:lpstr>Story</vt:lpstr>
      <vt:lpstr>Sprint#14</vt:lpstr>
      <vt:lpstr>Sprint#15</vt:lpstr>
      <vt:lpstr>Sprint#16</vt:lpstr>
      <vt:lpstr>Sprint#17</vt:lpstr>
      <vt:lpstr>Sprint#18</vt:lpstr>
      <vt:lpstr>Sprint#19</vt:lpstr>
      <vt:lpstr>Sprint#20</vt:lpstr>
      <vt:lpstr>Sprint#21</vt:lpstr>
      <vt:lpstr>Sprint#22</vt:lpstr>
      <vt:lpstr>Sprint#23</vt:lpstr>
      <vt:lpstr>Sprint#24</vt:lpstr>
      <vt:lpstr>Sprint#25</vt:lpstr>
      <vt:lpstr>Sprint#26</vt:lpstr>
      <vt:lpstr>Sprint#27</vt:lpstr>
      <vt:lpstr>Sprint#28</vt:lpstr>
      <vt:lpstr>Sprint#29</vt:lpstr>
      <vt:lpstr>Sprint#30</vt:lpstr>
      <vt:lpstr>Sprint#31</vt:lpstr>
      <vt:lpstr>Sprint#32</vt:lpstr>
      <vt:lpstr>Sprint# 33</vt:lpstr>
      <vt:lpstr>Sprint# 34</vt:lpstr>
      <vt:lpstr>Sprint# 35</vt:lpstr>
      <vt:lpstr>Sprint# 36</vt:lpstr>
      <vt:lpstr>Sprint#</vt:lpstr>
      <vt:lpstr>Data</vt:lpstr>
      <vt:lpstr>Chart3</vt:lpstr>
      <vt:lpstr>Chart2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陈健</dc:creator>
  <cp:lastModifiedBy>Administrator</cp:lastModifiedBy>
  <cp:lastPrinted>2018-08-08T03:33:22Z</cp:lastPrinted>
  <dcterms:created xsi:type="dcterms:W3CDTF">2017-02-09T02:33:00Z</dcterms:created>
  <dcterms:modified xsi:type="dcterms:W3CDTF">2018-09-14T08:36:31Z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